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5.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microsoft.com/office/2011/relationships/webextensiontaskpanes" Target="xl/webextensions/taskpanes.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officeDocument/2006/relationships/custom-properties" Target="docProps/custom.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karakapines.sharepoint.com/sites/Development-Opportunities/Shared Documents/Lake Dunstan/Financial Models/"/>
    </mc:Choice>
  </mc:AlternateContent>
  <xr:revisionPtr revIDLastSave="0" documentId="8_{9C83901A-2985-44A8-B08A-2666233D2C6A}" xr6:coauthVersionLast="47" xr6:coauthVersionMax="47" xr10:uidLastSave="{00000000-0000-0000-0000-000000000000}"/>
  <bookViews>
    <workbookView xWindow="105" yWindow="120" windowWidth="25605" windowHeight="20640" activeTab="2" xr2:uid="{2829F203-6463-4DDD-888E-99CD5CC1A6A9}"/>
  </bookViews>
  <sheets>
    <sheet name="Notes" sheetId="4" r:id="rId1"/>
    <sheet name="Cover" sheetId="1" r:id="rId2"/>
    <sheet name="Project Inputs" sheetId="5" r:id="rId3"/>
    <sheet name="Model Inputs" sheetId="2" r:id="rId4"/>
    <sheet name="Cashflow" sheetId="7" r:id="rId5"/>
    <sheet name="Output" sheetId="9" r:id="rId6"/>
    <sheet name="Village Valuation" sheetId="13" r:id="rId7"/>
    <sheet name="House Build Up" sheetId="12" r:id="rId8"/>
    <sheet name="For Slides - Freehold" sheetId="11" r:id="rId9"/>
    <sheet name="For Slides - Ground Lease" sheetId="10" r:id="rId10"/>
  </sheets>
  <definedNames>
    <definedName name="Periodicity">'Model Inputs'!$E$7</definedName>
    <definedName name="_xlnm.Print_Area" localSheetId="6">'Village Valuation'!$B$1:$I$158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40" i="5" l="1"/>
  <c r="I80" i="5"/>
  <c r="E40" i="5"/>
  <c r="G83" i="13"/>
  <c r="F83" i="13"/>
  <c r="E83" i="13"/>
  <c r="E59" i="13"/>
  <c r="E48" i="13"/>
  <c r="H76" i="13" s="1"/>
  <c r="E43" i="13"/>
  <c r="H79" i="13" s="1"/>
  <c r="G26" i="13"/>
  <c r="E26" i="13"/>
  <c r="E15" i="13"/>
  <c r="E46" i="13" s="1"/>
  <c r="E14" i="13"/>
  <c r="E45" i="13" s="1"/>
  <c r="E13" i="13"/>
  <c r="E44" i="13" s="1"/>
  <c r="H78" i="13" s="1"/>
  <c r="E11" i="13"/>
  <c r="E21" i="13"/>
  <c r="G20" i="13"/>
  <c r="F18" i="13"/>
  <c r="G18" i="13" s="1"/>
  <c r="E10" i="13"/>
  <c r="E193" i="5"/>
  <c r="H77" i="13" l="1"/>
  <c r="E47" i="13"/>
  <c r="E90" i="13"/>
  <c r="E46" i="5"/>
  <c r="C8" i="12"/>
  <c r="C7" i="12"/>
  <c r="C6" i="12"/>
  <c r="C5" i="12"/>
  <c r="C4" i="12"/>
  <c r="H71" i="5"/>
  <c r="L24" i="5"/>
  <c r="O24" i="5" s="1"/>
  <c r="E10" i="5" l="1"/>
  <c r="E22" i="9"/>
  <c r="J22" i="9" s="1"/>
  <c r="N21" i="5"/>
  <c r="N22" i="5"/>
  <c r="N23" i="5"/>
  <c r="N31" i="5"/>
  <c r="N30" i="5"/>
  <c r="N28" i="5"/>
  <c r="N27" i="5"/>
  <c r="N35" i="5"/>
  <c r="L35" i="5" s="1"/>
  <c r="N34" i="5"/>
  <c r="L34" i="5" s="1"/>
  <c r="N33" i="5"/>
  <c r="N32" i="5"/>
  <c r="N26" i="5"/>
  <c r="N25" i="5"/>
  <c r="E48" i="5"/>
  <c r="E19" i="9" s="1"/>
  <c r="D241" i="7"/>
  <c r="D240" i="7"/>
  <c r="L33" i="5" l="1"/>
  <c r="L26" i="5"/>
  <c r="L21" i="5"/>
  <c r="L32" i="5"/>
  <c r="O32" i="5" s="1"/>
  <c r="L25" i="5"/>
  <c r="J56" i="11"/>
  <c r="I56" i="11"/>
  <c r="J54" i="11"/>
  <c r="I54" i="11"/>
  <c r="J52" i="11"/>
  <c r="I52" i="11"/>
  <c r="I48" i="11"/>
  <c r="I47" i="11"/>
  <c r="J45" i="11"/>
  <c r="I45" i="11"/>
  <c r="J44" i="11"/>
  <c r="I44" i="11"/>
  <c r="J43" i="11"/>
  <c r="I43" i="11"/>
  <c r="J41" i="11"/>
  <c r="I41" i="11"/>
  <c r="J38" i="11"/>
  <c r="I38" i="11"/>
  <c r="J37" i="11"/>
  <c r="I37" i="11"/>
  <c r="J36" i="11"/>
  <c r="I36" i="11"/>
  <c r="J56" i="10"/>
  <c r="I56" i="10"/>
  <c r="J54" i="10"/>
  <c r="I54" i="10"/>
  <c r="J52" i="10"/>
  <c r="I52" i="10"/>
  <c r="I48" i="10"/>
  <c r="I47" i="10"/>
  <c r="J45" i="10"/>
  <c r="I45" i="10"/>
  <c r="J44" i="10"/>
  <c r="I44" i="10"/>
  <c r="J43" i="10"/>
  <c r="I43" i="10"/>
  <c r="J41" i="10"/>
  <c r="I41" i="10"/>
  <c r="J38" i="10"/>
  <c r="I38" i="10"/>
  <c r="J37" i="10"/>
  <c r="I37" i="10"/>
  <c r="J36" i="10"/>
  <c r="I36" i="10"/>
  <c r="E146" i="7" l="1"/>
  <c r="J146" i="7" s="1"/>
  <c r="E147" i="7"/>
  <c r="J147" i="7" s="1"/>
  <c r="F9" i="11"/>
  <c r="G8" i="11"/>
  <c r="F9" i="10"/>
  <c r="G8" i="10"/>
  <c r="C9" i="11"/>
  <c r="D8" i="11"/>
  <c r="D8" i="10"/>
  <c r="C9" i="10"/>
  <c r="I9" i="10" l="1"/>
  <c r="J8" i="10"/>
  <c r="J8" i="11"/>
  <c r="I9" i="11"/>
  <c r="E165" i="7"/>
  <c r="E167" i="7"/>
  <c r="D6" i="9" l="1"/>
  <c r="E5" i="5"/>
  <c r="H113" i="7"/>
  <c r="G113" i="7"/>
  <c r="H119" i="7"/>
  <c r="G119" i="7"/>
  <c r="H111" i="7"/>
  <c r="G111" i="7"/>
  <c r="E53" i="5" l="1"/>
  <c r="F53" i="5"/>
  <c r="D221" i="7" l="1"/>
  <c r="K74" i="9"/>
  <c r="K73" i="9"/>
  <c r="D212" i="7"/>
  <c r="F62" i="9"/>
  <c r="F126" i="13" s="1"/>
  <c r="G63" i="9"/>
  <c r="G127" i="13" s="1"/>
  <c r="C204" i="7"/>
  <c r="O9" i="11" l="1"/>
  <c r="O9" i="10"/>
  <c r="T9" i="10"/>
  <c r="T9" i="11"/>
  <c r="F78" i="9"/>
  <c r="F74" i="9"/>
  <c r="S8" i="11"/>
  <c r="N8" i="11"/>
  <c r="N8" i="10"/>
  <c r="S8" i="10"/>
  <c r="D19" i="11"/>
  <c r="G19" i="11"/>
  <c r="G19" i="10"/>
  <c r="D20" i="11"/>
  <c r="G20" i="11"/>
  <c r="G20" i="10"/>
  <c r="D19" i="10"/>
  <c r="D20" i="10"/>
  <c r="F73" i="9"/>
  <c r="N24" i="11" l="1"/>
  <c r="F138" i="13"/>
  <c r="N24" i="10"/>
  <c r="S24" i="10"/>
  <c r="S24" i="11"/>
  <c r="S19" i="10"/>
  <c r="N19" i="10"/>
  <c r="N19" i="11"/>
  <c r="S19" i="11"/>
  <c r="S20" i="11"/>
  <c r="N20" i="11"/>
  <c r="S20" i="10"/>
  <c r="N20" i="10"/>
  <c r="G60" i="9"/>
  <c r="E166" i="7" l="1"/>
  <c r="E188" i="7" l="1"/>
  <c r="E187" i="7"/>
  <c r="E182" i="7"/>
  <c r="E181" i="7"/>
  <c r="J2" i="7" l="1"/>
  <c r="K2" i="7" s="1"/>
  <c r="L2" i="7" s="1"/>
  <c r="M2" i="7" s="1"/>
  <c r="N2" i="7" s="1"/>
  <c r="O2" i="7" s="1"/>
  <c r="P2" i="7" s="1"/>
  <c r="Q2" i="7" s="1"/>
  <c r="R2" i="7" s="1"/>
  <c r="S2" i="7" s="1"/>
  <c r="T2" i="7" s="1"/>
  <c r="U2" i="7" s="1"/>
  <c r="V2" i="7" s="1"/>
  <c r="W2" i="7" s="1"/>
  <c r="X2" i="7" s="1"/>
  <c r="Y2" i="7" s="1"/>
  <c r="Z2" i="7" s="1"/>
  <c r="AA2" i="7" s="1"/>
  <c r="AB2" i="7" s="1"/>
  <c r="AC2" i="7" s="1"/>
  <c r="AD2" i="7" s="1"/>
  <c r="AE2" i="7" s="1"/>
  <c r="AF2" i="7" s="1"/>
  <c r="AG2" i="7" s="1"/>
  <c r="AH2" i="7" s="1"/>
  <c r="AI2" i="7" s="1"/>
  <c r="AJ2" i="7" s="1"/>
  <c r="AK2" i="7" s="1"/>
  <c r="AL2" i="7" s="1"/>
  <c r="AM2" i="7" s="1"/>
  <c r="AN2" i="7" s="1"/>
  <c r="AO2" i="7" s="1"/>
  <c r="AP2" i="7" s="1"/>
  <c r="AQ2" i="7" s="1"/>
  <c r="AR2" i="7" s="1"/>
  <c r="AS2" i="7" s="1"/>
  <c r="AT2" i="7" s="1"/>
  <c r="AU2" i="7" s="1"/>
  <c r="AV2" i="7" s="1"/>
  <c r="AW2" i="7" s="1"/>
  <c r="AX2" i="7" s="1"/>
  <c r="AY2" i="7" s="1"/>
  <c r="AZ2" i="7" s="1"/>
  <c r="BA2" i="7" s="1"/>
  <c r="BB2" i="7" s="1"/>
  <c r="BC2" i="7" s="1"/>
  <c r="BD2" i="7" s="1"/>
  <c r="BE2" i="7" s="1"/>
  <c r="BF2" i="7" s="1"/>
  <c r="BG2" i="7" s="1"/>
  <c r="BH2" i="7" s="1"/>
  <c r="BI2" i="7" s="1"/>
  <c r="BJ2" i="7" s="1"/>
  <c r="BK2" i="7" s="1"/>
  <c r="BL2" i="7" s="1"/>
  <c r="BM2" i="7" s="1"/>
  <c r="BN2" i="7" s="1"/>
  <c r="BO2" i="7" s="1"/>
  <c r="BP2" i="7" s="1"/>
  <c r="BQ2" i="7" s="1"/>
  <c r="BR2" i="7" s="1"/>
  <c r="BS2" i="7" s="1"/>
  <c r="BT2" i="7" s="1"/>
  <c r="BU2" i="7" s="1"/>
  <c r="BV2" i="7" s="1"/>
  <c r="BW2" i="7" s="1"/>
  <c r="BX2" i="7" s="1"/>
  <c r="BY2" i="7" s="1"/>
  <c r="BZ2" i="7" s="1"/>
  <c r="CA2" i="7" s="1"/>
  <c r="CB2" i="7" s="1"/>
  <c r="CC2" i="7" s="1"/>
  <c r="CD2" i="7" s="1"/>
  <c r="CE2" i="7" s="1"/>
  <c r="CF2" i="7" s="1"/>
  <c r="CG2" i="7" s="1"/>
  <c r="CH2" i="7" s="1"/>
  <c r="CI2" i="7" s="1"/>
  <c r="CJ2" i="7" s="1"/>
  <c r="CK2" i="7" s="1"/>
  <c r="CL2" i="7" s="1"/>
  <c r="CM2" i="7" s="1"/>
  <c r="CN2" i="7" s="1"/>
  <c r="CO2" i="7" s="1"/>
  <c r="CP2" i="7" s="1"/>
  <c r="CQ2" i="7" s="1"/>
  <c r="CR2" i="7" s="1"/>
  <c r="CS2" i="7" s="1"/>
  <c r="CT2" i="7" s="1"/>
  <c r="CU2" i="7" s="1"/>
  <c r="CV2" i="7" s="1"/>
  <c r="CW2" i="7" s="1"/>
  <c r="CX2" i="7" s="1"/>
  <c r="CY2" i="7" s="1"/>
  <c r="CZ2" i="7" s="1"/>
  <c r="DA2" i="7" s="1"/>
  <c r="DB2" i="7" s="1"/>
  <c r="DC2" i="7" s="1"/>
  <c r="DD2" i="7" s="1"/>
  <c r="DE2" i="7" s="1"/>
  <c r="DF2" i="7" s="1"/>
  <c r="DG2" i="7" s="1"/>
  <c r="DH2" i="7" s="1"/>
  <c r="DI2" i="7" s="1"/>
  <c r="DJ2" i="7" s="1"/>
  <c r="DK2" i="7" s="1"/>
  <c r="DL2" i="7" s="1"/>
  <c r="DM2" i="7" s="1"/>
  <c r="DN2" i="7" s="1"/>
  <c r="DO2" i="7" s="1"/>
  <c r="DP2" i="7" s="1"/>
  <c r="DQ2" i="7" s="1"/>
  <c r="DR2" i="7" s="1"/>
  <c r="DS2" i="7" s="1"/>
  <c r="DT2" i="7" s="1"/>
  <c r="DU2" i="7" s="1"/>
  <c r="DV2" i="7" s="1"/>
  <c r="DW2" i="7" s="1"/>
  <c r="DX2" i="7" s="1"/>
  <c r="DY2" i="7" s="1"/>
  <c r="DZ2" i="7" s="1"/>
  <c r="EA2" i="7" s="1"/>
  <c r="EB2" i="7" s="1"/>
  <c r="EC2" i="7" s="1"/>
  <c r="ED2" i="7" s="1"/>
  <c r="EE2" i="7" s="1"/>
  <c r="EF2" i="7" s="1"/>
  <c r="EG2" i="7" s="1"/>
  <c r="EH2" i="7" s="1"/>
  <c r="EI2" i="7" s="1"/>
  <c r="EJ2" i="7" s="1"/>
  <c r="EK2" i="7" s="1"/>
  <c r="EL2" i="7" s="1"/>
  <c r="EM2" i="7" s="1"/>
  <c r="EN2" i="7" s="1"/>
  <c r="EO2" i="7" s="1"/>
  <c r="EP2" i="7" s="1"/>
  <c r="EQ2" i="7" s="1"/>
  <c r="ER2" i="7" s="1"/>
  <c r="ES2" i="7" s="1"/>
  <c r="ET2" i="7" s="1"/>
  <c r="EU2" i="7" s="1"/>
  <c r="EV2" i="7" s="1"/>
  <c r="EW2" i="7" s="1"/>
  <c r="EX2" i="7" s="1"/>
  <c r="EY2" i="7" s="1"/>
  <c r="EZ2" i="7" s="1"/>
  <c r="FA2" i="7" s="1"/>
  <c r="FB2" i="7" s="1"/>
  <c r="FC2" i="7" s="1"/>
  <c r="FD2" i="7" s="1"/>
  <c r="FE2" i="7" s="1"/>
  <c r="FF2" i="7" s="1"/>
  <c r="FG2" i="7" s="1"/>
  <c r="FH2" i="7" s="1"/>
  <c r="FI2" i="7" s="1"/>
  <c r="FJ2" i="7" s="1"/>
  <c r="FK2" i="7" s="1"/>
  <c r="FL2" i="7" s="1"/>
  <c r="FM2" i="7" s="1"/>
  <c r="FN2" i="7" s="1"/>
  <c r="FO2" i="7" s="1"/>
  <c r="FP2" i="7" s="1"/>
  <c r="FQ2" i="7" s="1"/>
  <c r="FR2" i="7" s="1"/>
  <c r="FS2" i="7" s="1"/>
  <c r="FT2" i="7" s="1"/>
  <c r="FU2" i="7" s="1"/>
  <c r="FV2" i="7" s="1"/>
  <c r="FW2" i="7" s="1"/>
  <c r="FX2" i="7" s="1"/>
  <c r="FY2" i="7" s="1"/>
  <c r="FZ2" i="7" s="1"/>
  <c r="GA2" i="7" s="1"/>
  <c r="GB2" i="7" s="1"/>
  <c r="GC2" i="7" s="1"/>
  <c r="GD2" i="7" s="1"/>
  <c r="GE2" i="7" s="1"/>
  <c r="GF2" i="7" s="1"/>
  <c r="GG2" i="7" s="1"/>
  <c r="E164" i="7" l="1"/>
  <c r="E33" i="2"/>
  <c r="E118" i="7"/>
  <c r="E120" i="7"/>
  <c r="H157" i="5" l="1"/>
  <c r="H116" i="7"/>
  <c r="G116" i="7"/>
  <c r="E17" i="7"/>
  <c r="E18" i="7"/>
  <c r="E19" i="7"/>
  <c r="E20" i="7"/>
  <c r="E16" i="7"/>
  <c r="D17" i="7"/>
  <c r="D18" i="7"/>
  <c r="D19" i="7"/>
  <c r="D20" i="7"/>
  <c r="D16" i="7"/>
  <c r="H17" i="7"/>
  <c r="H18" i="7"/>
  <c r="H19" i="7"/>
  <c r="H20" i="7"/>
  <c r="H16" i="7"/>
  <c r="G17" i="7"/>
  <c r="G18" i="7"/>
  <c r="G19" i="7"/>
  <c r="G20" i="7"/>
  <c r="G16" i="7"/>
  <c r="W18" i="7" l="1"/>
  <c r="AE18" i="7"/>
  <c r="AM18" i="7"/>
  <c r="AU18" i="7"/>
  <c r="BC18" i="7"/>
  <c r="BK18" i="7"/>
  <c r="BS18" i="7"/>
  <c r="CA18" i="7"/>
  <c r="CI18" i="7"/>
  <c r="CQ18" i="7"/>
  <c r="CY18" i="7"/>
  <c r="DG18" i="7"/>
  <c r="DO18" i="7"/>
  <c r="DW18" i="7"/>
  <c r="EE18" i="7"/>
  <c r="EM18" i="7"/>
  <c r="EU18" i="7"/>
  <c r="FC18" i="7"/>
  <c r="FK18" i="7"/>
  <c r="FS18" i="7"/>
  <c r="GA18" i="7"/>
  <c r="X18" i="7"/>
  <c r="AF18" i="7"/>
  <c r="AN18" i="7"/>
  <c r="AV18" i="7"/>
  <c r="BD18" i="7"/>
  <c r="BL18" i="7"/>
  <c r="BT18" i="7"/>
  <c r="CB18" i="7"/>
  <c r="CJ18" i="7"/>
  <c r="CR18" i="7"/>
  <c r="CZ18" i="7"/>
  <c r="DH18" i="7"/>
  <c r="DP18" i="7"/>
  <c r="DX18" i="7"/>
  <c r="EF18" i="7"/>
  <c r="EN18" i="7"/>
  <c r="EV18" i="7"/>
  <c r="FD18" i="7"/>
  <c r="FL18" i="7"/>
  <c r="FT18" i="7"/>
  <c r="GB18" i="7"/>
  <c r="Q18" i="7"/>
  <c r="Y18" i="7"/>
  <c r="AG18" i="7"/>
  <c r="AO18" i="7"/>
  <c r="AW18" i="7"/>
  <c r="BE18" i="7"/>
  <c r="BM18" i="7"/>
  <c r="BU18" i="7"/>
  <c r="CC18" i="7"/>
  <c r="CK18" i="7"/>
  <c r="CS18" i="7"/>
  <c r="DA18" i="7"/>
  <c r="DI18" i="7"/>
  <c r="DQ18" i="7"/>
  <c r="DY18" i="7"/>
  <c r="EG18" i="7"/>
  <c r="EO18" i="7"/>
  <c r="EW18" i="7"/>
  <c r="FE18" i="7"/>
  <c r="FM18" i="7"/>
  <c r="FU18" i="7"/>
  <c r="GC18" i="7"/>
  <c r="S18" i="7"/>
  <c r="AA18" i="7"/>
  <c r="AI18" i="7"/>
  <c r="AQ18" i="7"/>
  <c r="AY18" i="7"/>
  <c r="BG18" i="7"/>
  <c r="BO18" i="7"/>
  <c r="BW18" i="7"/>
  <c r="CE18" i="7"/>
  <c r="CM18" i="7"/>
  <c r="CU18" i="7"/>
  <c r="DC18" i="7"/>
  <c r="DK18" i="7"/>
  <c r="DS18" i="7"/>
  <c r="EA18" i="7"/>
  <c r="EI18" i="7"/>
  <c r="EQ18" i="7"/>
  <c r="EY18" i="7"/>
  <c r="FG18" i="7"/>
  <c r="FO18" i="7"/>
  <c r="FW18" i="7"/>
  <c r="GE18" i="7"/>
  <c r="T18" i="7"/>
  <c r="AB18" i="7"/>
  <c r="AJ18" i="7"/>
  <c r="AR18" i="7"/>
  <c r="AZ18" i="7"/>
  <c r="BH18" i="7"/>
  <c r="BP18" i="7"/>
  <c r="BX18" i="7"/>
  <c r="CF18" i="7"/>
  <c r="CN18" i="7"/>
  <c r="CV18" i="7"/>
  <c r="DD18" i="7"/>
  <c r="DL18" i="7"/>
  <c r="DT18" i="7"/>
  <c r="EB18" i="7"/>
  <c r="EJ18" i="7"/>
  <c r="ER18" i="7"/>
  <c r="EZ18" i="7"/>
  <c r="FH18" i="7"/>
  <c r="FP18" i="7"/>
  <c r="FX18" i="7"/>
  <c r="GF18" i="7"/>
  <c r="U18" i="7"/>
  <c r="AP18" i="7"/>
  <c r="BJ18" i="7"/>
  <c r="CG18" i="7"/>
  <c r="DB18" i="7"/>
  <c r="DV18" i="7"/>
  <c r="ES18" i="7"/>
  <c r="FN18" i="7"/>
  <c r="V18" i="7"/>
  <c r="AS18" i="7"/>
  <c r="BN18" i="7"/>
  <c r="CH18" i="7"/>
  <c r="DE18" i="7"/>
  <c r="DZ18" i="7"/>
  <c r="ET18" i="7"/>
  <c r="FQ18" i="7"/>
  <c r="Z18" i="7"/>
  <c r="AT18" i="7"/>
  <c r="BQ18" i="7"/>
  <c r="CL18" i="7"/>
  <c r="DF18" i="7"/>
  <c r="EC18" i="7"/>
  <c r="EX18" i="7"/>
  <c r="FR18" i="7"/>
  <c r="AC18" i="7"/>
  <c r="AX18" i="7"/>
  <c r="BR18" i="7"/>
  <c r="CO18" i="7"/>
  <c r="DJ18" i="7"/>
  <c r="ED18" i="7"/>
  <c r="FA18" i="7"/>
  <c r="FV18" i="7"/>
  <c r="AD18" i="7"/>
  <c r="BA18" i="7"/>
  <c r="BV18" i="7"/>
  <c r="CP18" i="7"/>
  <c r="DM18" i="7"/>
  <c r="EH18" i="7"/>
  <c r="FB18" i="7"/>
  <c r="FY18" i="7"/>
  <c r="AH18" i="7"/>
  <c r="BB18" i="7"/>
  <c r="BY18" i="7"/>
  <c r="CT18" i="7"/>
  <c r="DN18" i="7"/>
  <c r="EK18" i="7"/>
  <c r="FF18" i="7"/>
  <c r="FZ18" i="7"/>
  <c r="R18" i="7"/>
  <c r="AL18" i="7"/>
  <c r="BI18" i="7"/>
  <c r="CD18" i="7"/>
  <c r="CX18" i="7"/>
  <c r="DU18" i="7"/>
  <c r="EP18" i="7"/>
  <c r="FJ18" i="7"/>
  <c r="GG18" i="7"/>
  <c r="BF18" i="7"/>
  <c r="BZ18" i="7"/>
  <c r="CW18" i="7"/>
  <c r="DR18" i="7"/>
  <c r="EL18" i="7"/>
  <c r="FI18" i="7"/>
  <c r="AK18" i="7"/>
  <c r="GD18" i="7"/>
  <c r="S17" i="7"/>
  <c r="AA17" i="7"/>
  <c r="AI17" i="7"/>
  <c r="AQ17" i="7"/>
  <c r="AY17" i="7"/>
  <c r="BG17" i="7"/>
  <c r="BO17" i="7"/>
  <c r="T17" i="7"/>
  <c r="AB17" i="7"/>
  <c r="AJ17" i="7"/>
  <c r="AR17" i="7"/>
  <c r="AZ17" i="7"/>
  <c r="BH17" i="7"/>
  <c r="BP17" i="7"/>
  <c r="BX17" i="7"/>
  <c r="CF17" i="7"/>
  <c r="CN17" i="7"/>
  <c r="CV17" i="7"/>
  <c r="DD17" i="7"/>
  <c r="DL17" i="7"/>
  <c r="DT17" i="7"/>
  <c r="EB17" i="7"/>
  <c r="EJ17" i="7"/>
  <c r="ER17" i="7"/>
  <c r="EZ17" i="7"/>
  <c r="U17" i="7"/>
  <c r="AC17" i="7"/>
  <c r="AK17" i="7"/>
  <c r="AS17" i="7"/>
  <c r="BA17" i="7"/>
  <c r="BI17" i="7"/>
  <c r="BQ17" i="7"/>
  <c r="BY17" i="7"/>
  <c r="CG17" i="7"/>
  <c r="CO17" i="7"/>
  <c r="CW17" i="7"/>
  <c r="DE17" i="7"/>
  <c r="DM17" i="7"/>
  <c r="DU17" i="7"/>
  <c r="EC17" i="7"/>
  <c r="EK17" i="7"/>
  <c r="ES17" i="7"/>
  <c r="FA17" i="7"/>
  <c r="V17" i="7"/>
  <c r="AD17" i="7"/>
  <c r="AL17" i="7"/>
  <c r="AT17" i="7"/>
  <c r="BB17" i="7"/>
  <c r="BJ17" i="7"/>
  <c r="BR17" i="7"/>
  <c r="BZ17" i="7"/>
  <c r="CH17" i="7"/>
  <c r="CP17" i="7"/>
  <c r="CX17" i="7"/>
  <c r="DF17" i="7"/>
  <c r="DN17" i="7"/>
  <c r="DV17" i="7"/>
  <c r="ED17" i="7"/>
  <c r="EL17" i="7"/>
  <c r="ET17" i="7"/>
  <c r="FB17" i="7"/>
  <c r="W17" i="7"/>
  <c r="AE17" i="7"/>
  <c r="AM17" i="7"/>
  <c r="AU17" i="7"/>
  <c r="BC17" i="7"/>
  <c r="BK17" i="7"/>
  <c r="BS17" i="7"/>
  <c r="CA17" i="7"/>
  <c r="CI17" i="7"/>
  <c r="CQ17" i="7"/>
  <c r="CY17" i="7"/>
  <c r="DG17" i="7"/>
  <c r="DO17" i="7"/>
  <c r="DW17" i="7"/>
  <c r="EE17" i="7"/>
  <c r="EM17" i="7"/>
  <c r="X17" i="7"/>
  <c r="AF17" i="7"/>
  <c r="AN17" i="7"/>
  <c r="AV17" i="7"/>
  <c r="BD17" i="7"/>
  <c r="BL17" i="7"/>
  <c r="BT17" i="7"/>
  <c r="CB17" i="7"/>
  <c r="CJ17" i="7"/>
  <c r="CR17" i="7"/>
  <c r="CZ17" i="7"/>
  <c r="DH17" i="7"/>
  <c r="DP17" i="7"/>
  <c r="DX17" i="7"/>
  <c r="EF17" i="7"/>
  <c r="EN17" i="7"/>
  <c r="EV17" i="7"/>
  <c r="FD17" i="7"/>
  <c r="FL17" i="7"/>
  <c r="Z17" i="7"/>
  <c r="BF17" i="7"/>
  <c r="CE17" i="7"/>
  <c r="DB17" i="7"/>
  <c r="DY17" i="7"/>
  <c r="EQ17" i="7"/>
  <c r="FG17" i="7"/>
  <c r="FP17" i="7"/>
  <c r="FX17" i="7"/>
  <c r="GF17" i="7"/>
  <c r="AG17" i="7"/>
  <c r="BM17" i="7"/>
  <c r="CK17" i="7"/>
  <c r="DC17" i="7"/>
  <c r="DZ17" i="7"/>
  <c r="EU17" i="7"/>
  <c r="FH17" i="7"/>
  <c r="FQ17" i="7"/>
  <c r="FY17" i="7"/>
  <c r="GG17" i="7"/>
  <c r="AH17" i="7"/>
  <c r="BN17" i="7"/>
  <c r="CL17" i="7"/>
  <c r="DI17" i="7"/>
  <c r="EA17" i="7"/>
  <c r="EW17" i="7"/>
  <c r="FI17" i="7"/>
  <c r="FR17" i="7"/>
  <c r="FZ17" i="7"/>
  <c r="AO17" i="7"/>
  <c r="BU17" i="7"/>
  <c r="CM17" i="7"/>
  <c r="DJ17" i="7"/>
  <c r="EG17" i="7"/>
  <c r="EX17" i="7"/>
  <c r="FJ17" i="7"/>
  <c r="AP17" i="7"/>
  <c r="BV17" i="7"/>
  <c r="CS17" i="7"/>
  <c r="DK17" i="7"/>
  <c r="EH17" i="7"/>
  <c r="EY17" i="7"/>
  <c r="FK17" i="7"/>
  <c r="FT17" i="7"/>
  <c r="GB17" i="7"/>
  <c r="Q17" i="7"/>
  <c r="AW17" i="7"/>
  <c r="BW17" i="7"/>
  <c r="CT17" i="7"/>
  <c r="DQ17" i="7"/>
  <c r="EI17" i="7"/>
  <c r="FC17" i="7"/>
  <c r="FM17" i="7"/>
  <c r="FU17" i="7"/>
  <c r="GC17" i="7"/>
  <c r="DA17" i="7"/>
  <c r="FO17" i="7"/>
  <c r="R17" i="7"/>
  <c r="DR17" i="7"/>
  <c r="FS17" i="7"/>
  <c r="Y17" i="7"/>
  <c r="DS17" i="7"/>
  <c r="FV17" i="7"/>
  <c r="AX17" i="7"/>
  <c r="EO17" i="7"/>
  <c r="FW17" i="7"/>
  <c r="BE17" i="7"/>
  <c r="EP17" i="7"/>
  <c r="GA17" i="7"/>
  <c r="CC17" i="7"/>
  <c r="FE17" i="7"/>
  <c r="GD17" i="7"/>
  <c r="CU17" i="7"/>
  <c r="FN17" i="7"/>
  <c r="CD17" i="7"/>
  <c r="FF17" i="7"/>
  <c r="GE17" i="7"/>
  <c r="R19" i="7"/>
  <c r="Z19" i="7"/>
  <c r="AH19" i="7"/>
  <c r="AP19" i="7"/>
  <c r="AX19" i="7"/>
  <c r="BF19" i="7"/>
  <c r="BN19" i="7"/>
  <c r="BV19" i="7"/>
  <c r="CD19" i="7"/>
  <c r="CL19" i="7"/>
  <c r="CT19" i="7"/>
  <c r="DB19" i="7"/>
  <c r="DJ19" i="7"/>
  <c r="DR19" i="7"/>
  <c r="DZ19" i="7"/>
  <c r="EH19" i="7"/>
  <c r="EP19" i="7"/>
  <c r="EX19" i="7"/>
  <c r="FF19" i="7"/>
  <c r="FN19" i="7"/>
  <c r="FV19" i="7"/>
  <c r="GD19" i="7"/>
  <c r="S19" i="7"/>
  <c r="AA19" i="7"/>
  <c r="AI19" i="7"/>
  <c r="AQ19" i="7"/>
  <c r="AY19" i="7"/>
  <c r="BG19" i="7"/>
  <c r="BO19" i="7"/>
  <c r="BW19" i="7"/>
  <c r="CE19" i="7"/>
  <c r="CM19" i="7"/>
  <c r="CU19" i="7"/>
  <c r="DC19" i="7"/>
  <c r="DK19" i="7"/>
  <c r="DS19" i="7"/>
  <c r="EA19" i="7"/>
  <c r="EI19" i="7"/>
  <c r="EQ19" i="7"/>
  <c r="T19" i="7"/>
  <c r="AB19" i="7"/>
  <c r="AJ19" i="7"/>
  <c r="AR19" i="7"/>
  <c r="AZ19" i="7"/>
  <c r="BH19" i="7"/>
  <c r="BP19" i="7"/>
  <c r="BX19" i="7"/>
  <c r="CF19" i="7"/>
  <c r="CN19" i="7"/>
  <c r="CV19" i="7"/>
  <c r="DD19" i="7"/>
  <c r="DL19" i="7"/>
  <c r="DT19" i="7"/>
  <c r="EB19" i="7"/>
  <c r="EJ19" i="7"/>
  <c r="ER19" i="7"/>
  <c r="EZ19" i="7"/>
  <c r="FH19" i="7"/>
  <c r="V19" i="7"/>
  <c r="AD19" i="7"/>
  <c r="AL19" i="7"/>
  <c r="AT19" i="7"/>
  <c r="BB19" i="7"/>
  <c r="BJ19" i="7"/>
  <c r="BR19" i="7"/>
  <c r="BZ19" i="7"/>
  <c r="CH19" i="7"/>
  <c r="CP19" i="7"/>
  <c r="CX19" i="7"/>
  <c r="DF19" i="7"/>
  <c r="DN19" i="7"/>
  <c r="DV19" i="7"/>
  <c r="ED19" i="7"/>
  <c r="EL19" i="7"/>
  <c r="W19" i="7"/>
  <c r="AE19" i="7"/>
  <c r="AM19" i="7"/>
  <c r="AU19" i="7"/>
  <c r="BC19" i="7"/>
  <c r="BK19" i="7"/>
  <c r="BS19" i="7"/>
  <c r="CA19" i="7"/>
  <c r="CI19" i="7"/>
  <c r="CQ19" i="7"/>
  <c r="CY19" i="7"/>
  <c r="DG19" i="7"/>
  <c r="DO19" i="7"/>
  <c r="DW19" i="7"/>
  <c r="EE19" i="7"/>
  <c r="EM19" i="7"/>
  <c r="EU19" i="7"/>
  <c r="Q19" i="7"/>
  <c r="AN19" i="7"/>
  <c r="BI19" i="7"/>
  <c r="CC19" i="7"/>
  <c r="CZ19" i="7"/>
  <c r="DU19" i="7"/>
  <c r="EO19" i="7"/>
  <c r="FC19" i="7"/>
  <c r="FM19" i="7"/>
  <c r="FW19" i="7"/>
  <c r="GF19" i="7"/>
  <c r="U19" i="7"/>
  <c r="AO19" i="7"/>
  <c r="BL19" i="7"/>
  <c r="CG19" i="7"/>
  <c r="DA19" i="7"/>
  <c r="DX19" i="7"/>
  <c r="ES19" i="7"/>
  <c r="FD19" i="7"/>
  <c r="FO19" i="7"/>
  <c r="FX19" i="7"/>
  <c r="GG19" i="7"/>
  <c r="X19" i="7"/>
  <c r="AS19" i="7"/>
  <c r="BM19" i="7"/>
  <c r="CJ19" i="7"/>
  <c r="DE19" i="7"/>
  <c r="DY19" i="7"/>
  <c r="ET19" i="7"/>
  <c r="FE19" i="7"/>
  <c r="FP19" i="7"/>
  <c r="FY19" i="7"/>
  <c r="Y19" i="7"/>
  <c r="AV19" i="7"/>
  <c r="BQ19" i="7"/>
  <c r="CK19" i="7"/>
  <c r="DH19" i="7"/>
  <c r="EC19" i="7"/>
  <c r="EV19" i="7"/>
  <c r="FG19" i="7"/>
  <c r="FQ19" i="7"/>
  <c r="FZ19" i="7"/>
  <c r="AC19" i="7"/>
  <c r="AW19" i="7"/>
  <c r="BT19" i="7"/>
  <c r="CO19" i="7"/>
  <c r="DI19" i="7"/>
  <c r="EF19" i="7"/>
  <c r="EW19" i="7"/>
  <c r="FI19" i="7"/>
  <c r="FR19" i="7"/>
  <c r="GA19" i="7"/>
  <c r="AF19" i="7"/>
  <c r="BA19" i="7"/>
  <c r="BU19" i="7"/>
  <c r="CR19" i="7"/>
  <c r="DM19" i="7"/>
  <c r="EG19" i="7"/>
  <c r="EY19" i="7"/>
  <c r="FJ19" i="7"/>
  <c r="FS19" i="7"/>
  <c r="GB19" i="7"/>
  <c r="AK19" i="7"/>
  <c r="BE19" i="7"/>
  <c r="CB19" i="7"/>
  <c r="CW19" i="7"/>
  <c r="DQ19" i="7"/>
  <c r="EN19" i="7"/>
  <c r="FB19" i="7"/>
  <c r="FL19" i="7"/>
  <c r="FU19" i="7"/>
  <c r="GE19" i="7"/>
  <c r="BD19" i="7"/>
  <c r="GC19" i="7"/>
  <c r="BY19" i="7"/>
  <c r="CS19" i="7"/>
  <c r="DP19" i="7"/>
  <c r="EK19" i="7"/>
  <c r="FA19" i="7"/>
  <c r="AG19" i="7"/>
  <c r="FT19" i="7"/>
  <c r="FK19" i="7"/>
  <c r="U20" i="7"/>
  <c r="AC20" i="7"/>
  <c r="AK20" i="7"/>
  <c r="AS20" i="7"/>
  <c r="BA20" i="7"/>
  <c r="BI20" i="7"/>
  <c r="BQ20" i="7"/>
  <c r="BY20" i="7"/>
  <c r="CG20" i="7"/>
  <c r="CO20" i="7"/>
  <c r="CW20" i="7"/>
  <c r="DE20" i="7"/>
  <c r="DM20" i="7"/>
  <c r="DU20" i="7"/>
  <c r="EC20" i="7"/>
  <c r="EK20" i="7"/>
  <c r="X20" i="7"/>
  <c r="AG20" i="7"/>
  <c r="AP20" i="7"/>
  <c r="AY20" i="7"/>
  <c r="BH20" i="7"/>
  <c r="BR20" i="7"/>
  <c r="CA20" i="7"/>
  <c r="CJ20" i="7"/>
  <c r="CS20" i="7"/>
  <c r="DB20" i="7"/>
  <c r="DK20" i="7"/>
  <c r="DT20" i="7"/>
  <c r="ED20" i="7"/>
  <c r="EM20" i="7"/>
  <c r="EU20" i="7"/>
  <c r="FC20" i="7"/>
  <c r="FK20" i="7"/>
  <c r="FS20" i="7"/>
  <c r="GA20" i="7"/>
  <c r="Y20" i="7"/>
  <c r="AH20" i="7"/>
  <c r="AQ20" i="7"/>
  <c r="AZ20" i="7"/>
  <c r="BJ20" i="7"/>
  <c r="BS20" i="7"/>
  <c r="CB20" i="7"/>
  <c r="CK20" i="7"/>
  <c r="CT20" i="7"/>
  <c r="DC20" i="7"/>
  <c r="DL20" i="7"/>
  <c r="DV20" i="7"/>
  <c r="EE20" i="7"/>
  <c r="EN20" i="7"/>
  <c r="EV20" i="7"/>
  <c r="FD20" i="7"/>
  <c r="FL20" i="7"/>
  <c r="FT20" i="7"/>
  <c r="GB20" i="7"/>
  <c r="Q20" i="7"/>
  <c r="Z20" i="7"/>
  <c r="AI20" i="7"/>
  <c r="AR20" i="7"/>
  <c r="BB20" i="7"/>
  <c r="BK20" i="7"/>
  <c r="BT20" i="7"/>
  <c r="CC20" i="7"/>
  <c r="CL20" i="7"/>
  <c r="CU20" i="7"/>
  <c r="DD20" i="7"/>
  <c r="DN20" i="7"/>
  <c r="DW20" i="7"/>
  <c r="EF20" i="7"/>
  <c r="EO20" i="7"/>
  <c r="EW20" i="7"/>
  <c r="FE20" i="7"/>
  <c r="FM20" i="7"/>
  <c r="FU20" i="7"/>
  <c r="GC20" i="7"/>
  <c r="R20" i="7"/>
  <c r="AA20" i="7"/>
  <c r="AJ20" i="7"/>
  <c r="AT20" i="7"/>
  <c r="BC20" i="7"/>
  <c r="BL20" i="7"/>
  <c r="BU20" i="7"/>
  <c r="CD20" i="7"/>
  <c r="CM20" i="7"/>
  <c r="CV20" i="7"/>
  <c r="DF20" i="7"/>
  <c r="DO20" i="7"/>
  <c r="DX20" i="7"/>
  <c r="EG20" i="7"/>
  <c r="EP20" i="7"/>
  <c r="EX20" i="7"/>
  <c r="FF20" i="7"/>
  <c r="FN20" i="7"/>
  <c r="FV20" i="7"/>
  <c r="GD20" i="7"/>
  <c r="S20" i="7"/>
  <c r="AB20" i="7"/>
  <c r="AL20" i="7"/>
  <c r="AU20" i="7"/>
  <c r="BD20" i="7"/>
  <c r="BM20" i="7"/>
  <c r="BV20" i="7"/>
  <c r="CE20" i="7"/>
  <c r="CN20" i="7"/>
  <c r="CX20" i="7"/>
  <c r="DG20" i="7"/>
  <c r="DP20" i="7"/>
  <c r="DY20" i="7"/>
  <c r="EH20" i="7"/>
  <c r="EQ20" i="7"/>
  <c r="EY20" i="7"/>
  <c r="FG20" i="7"/>
  <c r="FO20" i="7"/>
  <c r="FW20" i="7"/>
  <c r="GE20" i="7"/>
  <c r="T20" i="7"/>
  <c r="AD20" i="7"/>
  <c r="AM20" i="7"/>
  <c r="AV20" i="7"/>
  <c r="BE20" i="7"/>
  <c r="BN20" i="7"/>
  <c r="BW20" i="7"/>
  <c r="CF20" i="7"/>
  <c r="CP20" i="7"/>
  <c r="CY20" i="7"/>
  <c r="DH20" i="7"/>
  <c r="DQ20" i="7"/>
  <c r="DZ20" i="7"/>
  <c r="EI20" i="7"/>
  <c r="ER20" i="7"/>
  <c r="EZ20" i="7"/>
  <c r="FH20" i="7"/>
  <c r="FP20" i="7"/>
  <c r="FX20" i="7"/>
  <c r="GF20" i="7"/>
  <c r="W20" i="7"/>
  <c r="AF20" i="7"/>
  <c r="AO20" i="7"/>
  <c r="AX20" i="7"/>
  <c r="BG20" i="7"/>
  <c r="BP20" i="7"/>
  <c r="BZ20" i="7"/>
  <c r="CI20" i="7"/>
  <c r="CR20" i="7"/>
  <c r="DA20" i="7"/>
  <c r="DJ20" i="7"/>
  <c r="DS20" i="7"/>
  <c r="EB20" i="7"/>
  <c r="EL20" i="7"/>
  <c r="ET20" i="7"/>
  <c r="FB20" i="7"/>
  <c r="FJ20" i="7"/>
  <c r="FR20" i="7"/>
  <c r="FZ20" i="7"/>
  <c r="CH20" i="7"/>
  <c r="FA20" i="7"/>
  <c r="V20" i="7"/>
  <c r="CQ20" i="7"/>
  <c r="FI20" i="7"/>
  <c r="AE20" i="7"/>
  <c r="CZ20" i="7"/>
  <c r="FQ20" i="7"/>
  <c r="AN20" i="7"/>
  <c r="DI20" i="7"/>
  <c r="FY20" i="7"/>
  <c r="AW20" i="7"/>
  <c r="DR20" i="7"/>
  <c r="GG20" i="7"/>
  <c r="BF20" i="7"/>
  <c r="EA20" i="7"/>
  <c r="BX20" i="7"/>
  <c r="ES20" i="7"/>
  <c r="BO20" i="7"/>
  <c r="EJ20" i="7"/>
  <c r="X16" i="7"/>
  <c r="AF16" i="7"/>
  <c r="AN16" i="7"/>
  <c r="AV16" i="7"/>
  <c r="BD16" i="7"/>
  <c r="BL16" i="7"/>
  <c r="BT16" i="7"/>
  <c r="CB16" i="7"/>
  <c r="CJ16" i="7"/>
  <c r="CR16" i="7"/>
  <c r="CZ16" i="7"/>
  <c r="DH16" i="7"/>
  <c r="DP16" i="7"/>
  <c r="DX16" i="7"/>
  <c r="EF16" i="7"/>
  <c r="EN16" i="7"/>
  <c r="EV16" i="7"/>
  <c r="FD16" i="7"/>
  <c r="FL16" i="7"/>
  <c r="FT16" i="7"/>
  <c r="GB16" i="7"/>
  <c r="Q16" i="7"/>
  <c r="Y16" i="7"/>
  <c r="AG16" i="7"/>
  <c r="AO16" i="7"/>
  <c r="AW16" i="7"/>
  <c r="BE16" i="7"/>
  <c r="BM16" i="7"/>
  <c r="BU16" i="7"/>
  <c r="CC16" i="7"/>
  <c r="CK16" i="7"/>
  <c r="CS16" i="7"/>
  <c r="DA16" i="7"/>
  <c r="DI16" i="7"/>
  <c r="DQ16" i="7"/>
  <c r="DY16" i="7"/>
  <c r="EG16" i="7"/>
  <c r="EO16" i="7"/>
  <c r="EW16" i="7"/>
  <c r="FE16" i="7"/>
  <c r="FM16" i="7"/>
  <c r="FU16" i="7"/>
  <c r="GC16" i="7"/>
  <c r="R16" i="7"/>
  <c r="Z16" i="7"/>
  <c r="AH16" i="7"/>
  <c r="AP16" i="7"/>
  <c r="AX16" i="7"/>
  <c r="BF16" i="7"/>
  <c r="BN16" i="7"/>
  <c r="BV16" i="7"/>
  <c r="CD16" i="7"/>
  <c r="CL16" i="7"/>
  <c r="CT16" i="7"/>
  <c r="DB16" i="7"/>
  <c r="DJ16" i="7"/>
  <c r="DR16" i="7"/>
  <c r="DZ16" i="7"/>
  <c r="EH16" i="7"/>
  <c r="EP16" i="7"/>
  <c r="EX16" i="7"/>
  <c r="FF16" i="7"/>
  <c r="FN16" i="7"/>
  <c r="FV16" i="7"/>
  <c r="GD16" i="7"/>
  <c r="S16" i="7"/>
  <c r="AA16" i="7"/>
  <c r="AI16" i="7"/>
  <c r="AQ16" i="7"/>
  <c r="AY16" i="7"/>
  <c r="BG16" i="7"/>
  <c r="BO16" i="7"/>
  <c r="BW16" i="7"/>
  <c r="CE16" i="7"/>
  <c r="CM16" i="7"/>
  <c r="CU16" i="7"/>
  <c r="DC16" i="7"/>
  <c r="DK16" i="7"/>
  <c r="DS16" i="7"/>
  <c r="EA16" i="7"/>
  <c r="EI16" i="7"/>
  <c r="EQ16" i="7"/>
  <c r="EY16" i="7"/>
  <c r="FG16" i="7"/>
  <c r="FO16" i="7"/>
  <c r="FW16" i="7"/>
  <c r="GE16" i="7"/>
  <c r="T16" i="7"/>
  <c r="AB16" i="7"/>
  <c r="AJ16" i="7"/>
  <c r="AR16" i="7"/>
  <c r="AZ16" i="7"/>
  <c r="BH16" i="7"/>
  <c r="BP16" i="7"/>
  <c r="BX16" i="7"/>
  <c r="CF16" i="7"/>
  <c r="CN16" i="7"/>
  <c r="CV16" i="7"/>
  <c r="DD16" i="7"/>
  <c r="DL16" i="7"/>
  <c r="DT16" i="7"/>
  <c r="EB16" i="7"/>
  <c r="EJ16" i="7"/>
  <c r="ER16" i="7"/>
  <c r="EZ16" i="7"/>
  <c r="FH16" i="7"/>
  <c r="FP16" i="7"/>
  <c r="FX16" i="7"/>
  <c r="GF16" i="7"/>
  <c r="U16" i="7"/>
  <c r="AC16" i="7"/>
  <c r="AK16" i="7"/>
  <c r="AS16" i="7"/>
  <c r="BA16" i="7"/>
  <c r="BI16" i="7"/>
  <c r="BQ16" i="7"/>
  <c r="BY16" i="7"/>
  <c r="CG16" i="7"/>
  <c r="CO16" i="7"/>
  <c r="CW16" i="7"/>
  <c r="DE16" i="7"/>
  <c r="DM16" i="7"/>
  <c r="DU16" i="7"/>
  <c r="EC16" i="7"/>
  <c r="EK16" i="7"/>
  <c r="ES16" i="7"/>
  <c r="FA16" i="7"/>
  <c r="FI16" i="7"/>
  <c r="FQ16" i="7"/>
  <c r="FY16" i="7"/>
  <c r="GG16" i="7"/>
  <c r="AM16" i="7"/>
  <c r="BS16" i="7"/>
  <c r="CY16" i="7"/>
  <c r="EE16" i="7"/>
  <c r="FK16" i="7"/>
  <c r="AT16" i="7"/>
  <c r="BZ16" i="7"/>
  <c r="DF16" i="7"/>
  <c r="EL16" i="7"/>
  <c r="FR16" i="7"/>
  <c r="AU16" i="7"/>
  <c r="CA16" i="7"/>
  <c r="DG16" i="7"/>
  <c r="EM16" i="7"/>
  <c r="FS16" i="7"/>
  <c r="V16" i="7"/>
  <c r="BB16" i="7"/>
  <c r="CH16" i="7"/>
  <c r="DN16" i="7"/>
  <c r="ET16" i="7"/>
  <c r="FZ16" i="7"/>
  <c r="W16" i="7"/>
  <c r="BC16" i="7"/>
  <c r="CI16" i="7"/>
  <c r="DO16" i="7"/>
  <c r="EU16" i="7"/>
  <c r="GA16" i="7"/>
  <c r="AD16" i="7"/>
  <c r="BJ16" i="7"/>
  <c r="CP16" i="7"/>
  <c r="DV16" i="7"/>
  <c r="FB16" i="7"/>
  <c r="AL16" i="7"/>
  <c r="FJ16" i="7"/>
  <c r="BK16" i="7"/>
  <c r="BR16" i="7"/>
  <c r="CQ16" i="7"/>
  <c r="CX16" i="7"/>
  <c r="DW16" i="7"/>
  <c r="AE16" i="7"/>
  <c r="FC16" i="7"/>
  <c r="ED16" i="7"/>
  <c r="N19" i="7"/>
  <c r="J19" i="7"/>
  <c r="O19" i="7"/>
  <c r="M19" i="7"/>
  <c r="K20" i="7"/>
  <c r="N17" i="7"/>
  <c r="K19" i="7"/>
  <c r="J16" i="7"/>
  <c r="M17" i="7"/>
  <c r="J18" i="7"/>
  <c r="P20" i="7"/>
  <c r="L19" i="7"/>
  <c r="P18" i="7"/>
  <c r="L17" i="7"/>
  <c r="P16" i="7"/>
  <c r="O20" i="7"/>
  <c r="K17" i="7"/>
  <c r="O16" i="7"/>
  <c r="J17" i="7"/>
  <c r="N20" i="7"/>
  <c r="N18" i="7"/>
  <c r="N16" i="7"/>
  <c r="O18" i="7"/>
  <c r="M20" i="7"/>
  <c r="M18" i="7"/>
  <c r="M16" i="7"/>
  <c r="L20" i="7"/>
  <c r="P19" i="7"/>
  <c r="L18" i="7"/>
  <c r="P17" i="7"/>
  <c r="L16" i="7"/>
  <c r="K18" i="7"/>
  <c r="O17" i="7"/>
  <c r="K16" i="7"/>
  <c r="J20" i="7"/>
  <c r="H47" i="7"/>
  <c r="H48" i="7"/>
  <c r="AK21" i="7" l="1"/>
  <c r="EO21" i="7"/>
  <c r="Q21" i="7"/>
  <c r="ES21" i="7"/>
  <c r="EU21" i="7"/>
  <c r="CM21" i="7"/>
  <c r="FB21" i="7"/>
  <c r="CY21" i="7"/>
  <c r="DK21" i="7"/>
  <c r="AY21" i="7"/>
  <c r="AH21" i="7"/>
  <c r="AP21" i="7"/>
  <c r="DH21" i="7"/>
  <c r="DV21" i="7"/>
  <c r="CQ21" i="7"/>
  <c r="CB21" i="7"/>
  <c r="AD21" i="7"/>
  <c r="Y21" i="7"/>
  <c r="DC21" i="7"/>
  <c r="GB21" i="7"/>
  <c r="CI21" i="7"/>
  <c r="DU21" i="7"/>
  <c r="FP21" i="7"/>
  <c r="FE21" i="7"/>
  <c r="CG21" i="7"/>
  <c r="EB21" i="7"/>
  <c r="BP21" i="7"/>
  <c r="FW21" i="7"/>
  <c r="CT21" i="7"/>
  <c r="CL21" i="7"/>
  <c r="BU21" i="7"/>
  <c r="AI21" i="7"/>
  <c r="DD21" i="7"/>
  <c r="FL21" i="7"/>
  <c r="BK21" i="7"/>
  <c r="DW21" i="7"/>
  <c r="CP21" i="7"/>
  <c r="AT21" i="7"/>
  <c r="CN21" i="7"/>
  <c r="BW21" i="7"/>
  <c r="GD21" i="7"/>
  <c r="AO21" i="7"/>
  <c r="X21" i="7"/>
  <c r="CS21" i="7"/>
  <c r="AG21" i="7"/>
  <c r="EN21" i="7"/>
  <c r="AE21" i="7"/>
  <c r="W21" i="7"/>
  <c r="EK21" i="7"/>
  <c r="BY21" i="7"/>
  <c r="AJ21" i="7"/>
  <c r="BQ21" i="7"/>
  <c r="FD21" i="7"/>
  <c r="CR21" i="7"/>
  <c r="AC21" i="7"/>
  <c r="EJ21" i="7"/>
  <c r="BX21" i="7"/>
  <c r="GE21" i="7"/>
  <c r="CK21" i="7"/>
  <c r="AU21" i="7"/>
  <c r="FF21" i="7"/>
  <c r="EX21" i="7"/>
  <c r="CC21" i="7"/>
  <c r="BN21" i="7"/>
  <c r="EA21" i="7"/>
  <c r="DL21" i="7"/>
  <c r="EP21" i="7"/>
  <c r="CD21" i="7"/>
  <c r="DY21" i="7"/>
  <c r="BM21" i="7"/>
  <c r="FT21" i="7"/>
  <c r="BO21" i="7"/>
  <c r="FJ21" i="7"/>
  <c r="V21" i="7"/>
  <c r="BE21" i="7"/>
  <c r="FH21" i="7"/>
  <c r="EQ21" i="7"/>
  <c r="CE21" i="7"/>
  <c r="S21" i="7"/>
  <c r="EZ21" i="7"/>
  <c r="DR21" i="7"/>
  <c r="EV21" i="7"/>
  <c r="BR21" i="7"/>
  <c r="EE21" i="7"/>
  <c r="EW21" i="7"/>
  <c r="FQ21" i="7"/>
  <c r="AL21" i="7"/>
  <c r="DG21" i="7"/>
  <c r="AR21" i="7"/>
  <c r="CW21" i="7"/>
  <c r="AN21" i="7"/>
  <c r="AF21" i="7"/>
  <c r="ED21" i="7"/>
  <c r="DT21" i="7"/>
  <c r="FO21" i="7"/>
  <c r="Z21" i="7"/>
  <c r="EG21" i="7"/>
  <c r="DP21" i="7"/>
  <c r="BD21" i="7"/>
  <c r="GG21" i="7"/>
  <c r="DZ21" i="7"/>
  <c r="DS21" i="7"/>
  <c r="BG21" i="7"/>
  <c r="AB21" i="7"/>
  <c r="AS21" i="7"/>
  <c r="FC21" i="7"/>
  <c r="DO21" i="7"/>
  <c r="AM21" i="7"/>
  <c r="R21" i="7"/>
  <c r="AV21" i="7"/>
  <c r="FG21" i="7"/>
  <c r="T21" i="7"/>
  <c r="U21" i="7"/>
  <c r="BI21" i="7"/>
  <c r="EY21" i="7"/>
  <c r="AA21" i="7"/>
  <c r="BV21" i="7"/>
  <c r="GC21" i="7"/>
  <c r="DQ21" i="7"/>
  <c r="CZ21" i="7"/>
  <c r="ET21" i="7"/>
  <c r="BZ21" i="7"/>
  <c r="DM21" i="7"/>
  <c r="BA21" i="7"/>
  <c r="EM21" i="7"/>
  <c r="CA21" i="7"/>
  <c r="AQ21" i="7"/>
  <c r="DF21" i="7"/>
  <c r="GF21" i="7"/>
  <c r="EF21" i="7"/>
  <c r="BT21" i="7"/>
  <c r="BC21" i="7"/>
  <c r="CV21" i="7"/>
  <c r="FU21" i="7"/>
  <c r="DI21" i="7"/>
  <c r="AW21" i="7"/>
  <c r="FY21" i="7"/>
  <c r="EL21" i="7"/>
  <c r="EH21" i="7"/>
  <c r="FN21" i="7"/>
  <c r="DE21" i="7"/>
  <c r="BS21" i="7"/>
  <c r="CU21" i="7"/>
  <c r="FI21" i="7"/>
  <c r="FX21" i="7"/>
  <c r="DX21" i="7"/>
  <c r="BL21" i="7"/>
  <c r="CX21" i="7"/>
  <c r="EI21" i="7"/>
  <c r="BF21" i="7"/>
  <c r="FM21" i="7"/>
  <c r="DA21" i="7"/>
  <c r="CJ21" i="7"/>
  <c r="FA21" i="7"/>
  <c r="BB21" i="7"/>
  <c r="FS21" i="7"/>
  <c r="FZ21" i="7"/>
  <c r="BH21" i="7"/>
  <c r="EC21" i="7"/>
  <c r="BJ21" i="7"/>
  <c r="FK21" i="7"/>
  <c r="ER21" i="7"/>
  <c r="CF21" i="7"/>
  <c r="FV21" i="7"/>
  <c r="DJ21" i="7"/>
  <c r="AX21" i="7"/>
  <c r="CH21" i="7"/>
  <c r="DN21" i="7"/>
  <c r="DB21" i="7"/>
  <c r="CO21" i="7"/>
  <c r="GA21" i="7"/>
  <c r="FR21" i="7"/>
  <c r="AZ21" i="7"/>
  <c r="H144" i="5" l="1"/>
  <c r="H140" i="5"/>
  <c r="H139" i="5"/>
  <c r="H143" i="5"/>
  <c r="G117" i="5" a="1"/>
  <c r="G117" i="5" s="1"/>
  <c r="H121" i="5"/>
  <c r="H120" i="5"/>
  <c r="H119" i="5"/>
  <c r="H118" i="5"/>
  <c r="E73" i="5"/>
  <c r="H73" i="5" s="1"/>
  <c r="I73" i="5" s="1"/>
  <c r="I71" i="5"/>
  <c r="H64" i="5"/>
  <c r="I64" i="5" s="1"/>
  <c r="H65" i="5"/>
  <c r="I65" i="5" s="1"/>
  <c r="H66" i="5"/>
  <c r="I66" i="5" s="1"/>
  <c r="H72" i="5"/>
  <c r="I72" i="5" s="1"/>
  <c r="H74" i="5"/>
  <c r="I74" i="5" s="1"/>
  <c r="H62" i="5"/>
  <c r="I62" i="5" s="1"/>
  <c r="F52" i="5"/>
  <c r="F54" i="5" s="1" a="1"/>
  <c r="F54" i="5" s="1"/>
  <c r="E52" i="5"/>
  <c r="E54" i="5" s="1" a="1"/>
  <c r="E54" i="5" s="1"/>
  <c r="E55" i="5" s="1"/>
  <c r="M38" i="5"/>
  <c r="E154" i="5" s="1"/>
  <c r="E76" i="5" l="1"/>
  <c r="H76" i="5" s="1"/>
  <c r="I76" i="5" s="1"/>
  <c r="E194" i="5"/>
  <c r="E190" i="5"/>
  <c r="D80" i="7" s="1" a="1"/>
  <c r="E155" i="5"/>
  <c r="H155" i="5" s="1"/>
  <c r="H154" i="5"/>
  <c r="E68" i="5"/>
  <c r="H68" i="5" s="1"/>
  <c r="I68" i="5" s="1"/>
  <c r="E145" i="5"/>
  <c r="H145" i="5" s="1"/>
  <c r="H148" i="5" s="1"/>
  <c r="E113" i="7" s="1"/>
  <c r="E156" i="5"/>
  <c r="H156" i="5" s="1"/>
  <c r="F55" i="5"/>
  <c r="E85" i="5"/>
  <c r="E69" i="5"/>
  <c r="H69" i="5" s="1"/>
  <c r="I69" i="5" s="1"/>
  <c r="E70" i="5"/>
  <c r="H70" i="5" s="1"/>
  <c r="I70" i="5" s="1"/>
  <c r="E67" i="5"/>
  <c r="H67" i="5" s="1"/>
  <c r="I67" i="5" s="1"/>
  <c r="E75" i="5"/>
  <c r="H75" i="5" s="1"/>
  <c r="I75" i="5" s="1"/>
  <c r="E77" i="5"/>
  <c r="H77" i="5" s="1"/>
  <c r="I77" i="5" s="1"/>
  <c r="E63" i="5"/>
  <c r="H63" i="5" s="1"/>
  <c r="I63" i="5" s="1"/>
  <c r="E78" i="5"/>
  <c r="H78" i="5" s="1"/>
  <c r="I78" i="5" s="1"/>
  <c r="G54" i="5"/>
  <c r="G53" i="5"/>
  <c r="E195" i="5" l="1"/>
  <c r="D24" i="7" a="1"/>
  <c r="D52" i="7" a="1"/>
  <c r="I79" i="5"/>
  <c r="BE113" i="7"/>
  <c r="DQ113" i="7"/>
  <c r="GC113" i="7"/>
  <c r="BF113" i="7"/>
  <c r="DR113" i="7"/>
  <c r="GD113" i="7"/>
  <c r="AY113" i="7"/>
  <c r="DK113" i="7"/>
  <c r="FW113" i="7"/>
  <c r="AR113" i="7"/>
  <c r="DD113" i="7"/>
  <c r="FP113" i="7"/>
  <c r="AK113" i="7"/>
  <c r="CW113" i="7"/>
  <c r="FI113" i="7"/>
  <c r="AD113" i="7"/>
  <c r="CP113" i="7"/>
  <c r="FB113" i="7"/>
  <c r="X113" i="7"/>
  <c r="CJ113" i="7"/>
  <c r="EV113" i="7"/>
  <c r="BM113" i="7"/>
  <c r="DY113" i="7"/>
  <c r="BS113" i="7"/>
  <c r="BN113" i="7"/>
  <c r="DZ113" i="7"/>
  <c r="BK113" i="7"/>
  <c r="BG113" i="7"/>
  <c r="DS113" i="7"/>
  <c r="GE113" i="7"/>
  <c r="AZ113" i="7"/>
  <c r="DL113" i="7"/>
  <c r="FX113" i="7"/>
  <c r="AS113" i="7"/>
  <c r="DE113" i="7"/>
  <c r="FQ113" i="7"/>
  <c r="AL113" i="7"/>
  <c r="CX113" i="7"/>
  <c r="FJ113" i="7"/>
  <c r="AF113" i="7"/>
  <c r="CR113" i="7"/>
  <c r="FD113" i="7"/>
  <c r="CA113" i="7"/>
  <c r="BU113" i="7"/>
  <c r="EG113" i="7"/>
  <c r="EM113" i="7"/>
  <c r="BV113" i="7"/>
  <c r="EH113" i="7"/>
  <c r="DO113" i="7"/>
  <c r="BO113" i="7"/>
  <c r="EA113" i="7"/>
  <c r="W113" i="7"/>
  <c r="BH113" i="7"/>
  <c r="DT113" i="7"/>
  <c r="GF113" i="7"/>
  <c r="BA113" i="7"/>
  <c r="DM113" i="7"/>
  <c r="FY113" i="7"/>
  <c r="AT113" i="7"/>
  <c r="DF113" i="7"/>
  <c r="FR113" i="7"/>
  <c r="AN113" i="7"/>
  <c r="CZ113" i="7"/>
  <c r="FL113" i="7"/>
  <c r="Q113" i="7"/>
  <c r="CC113" i="7"/>
  <c r="EO113" i="7"/>
  <c r="R113" i="7"/>
  <c r="CD113" i="7"/>
  <c r="EP113" i="7"/>
  <c r="FS113" i="7"/>
  <c r="BW113" i="7"/>
  <c r="EI113" i="7"/>
  <c r="CY113" i="7"/>
  <c r="BP113" i="7"/>
  <c r="EB113" i="7"/>
  <c r="AE113" i="7"/>
  <c r="BI113" i="7"/>
  <c r="DU113" i="7"/>
  <c r="GG113" i="7"/>
  <c r="BB113" i="7"/>
  <c r="DN113" i="7"/>
  <c r="FZ113" i="7"/>
  <c r="AV113" i="7"/>
  <c r="DH113" i="7"/>
  <c r="FT113" i="7"/>
  <c r="Y113" i="7"/>
  <c r="CK113" i="7"/>
  <c r="EW113" i="7"/>
  <c r="Z113" i="7"/>
  <c r="CL113" i="7"/>
  <c r="EX113" i="7"/>
  <c r="S113" i="7"/>
  <c r="CE113" i="7"/>
  <c r="EQ113" i="7"/>
  <c r="EU113" i="7"/>
  <c r="BX113" i="7"/>
  <c r="EJ113" i="7"/>
  <c r="CQ113" i="7"/>
  <c r="BQ113" i="7"/>
  <c r="EC113" i="7"/>
  <c r="BC113" i="7"/>
  <c r="BJ113" i="7"/>
  <c r="DV113" i="7"/>
  <c r="AU113" i="7"/>
  <c r="BD113" i="7"/>
  <c r="DP113" i="7"/>
  <c r="GB113" i="7"/>
  <c r="AG113" i="7"/>
  <c r="CS113" i="7"/>
  <c r="FE113" i="7"/>
  <c r="AH113" i="7"/>
  <c r="CT113" i="7"/>
  <c r="FF113" i="7"/>
  <c r="AA113" i="7"/>
  <c r="CM113" i="7"/>
  <c r="EY113" i="7"/>
  <c r="T113" i="7"/>
  <c r="CF113" i="7"/>
  <c r="ER113" i="7"/>
  <c r="FC113" i="7"/>
  <c r="BY113" i="7"/>
  <c r="EK113" i="7"/>
  <c r="DG113" i="7"/>
  <c r="BR113" i="7"/>
  <c r="ED113" i="7"/>
  <c r="CI113" i="7"/>
  <c r="BL113" i="7"/>
  <c r="DX113" i="7"/>
  <c r="AM113" i="7"/>
  <c r="AO113" i="7"/>
  <c r="DA113" i="7"/>
  <c r="FM113" i="7"/>
  <c r="AP113" i="7"/>
  <c r="DB113" i="7"/>
  <c r="FN113" i="7"/>
  <c r="AI113" i="7"/>
  <c r="CU113" i="7"/>
  <c r="FG113" i="7"/>
  <c r="AB113" i="7"/>
  <c r="CN113" i="7"/>
  <c r="EZ113" i="7"/>
  <c r="U113" i="7"/>
  <c r="CG113" i="7"/>
  <c r="ES113" i="7"/>
  <c r="FK113" i="7"/>
  <c r="BZ113" i="7"/>
  <c r="EL113" i="7"/>
  <c r="DW113" i="7"/>
  <c r="BT113" i="7"/>
  <c r="EF113" i="7"/>
  <c r="AW113" i="7"/>
  <c r="DI113" i="7"/>
  <c r="FU113" i="7"/>
  <c r="AX113" i="7"/>
  <c r="DJ113" i="7"/>
  <c r="FV113" i="7"/>
  <c r="AQ113" i="7"/>
  <c r="DC113" i="7"/>
  <c r="FO113" i="7"/>
  <c r="AJ113" i="7"/>
  <c r="CV113" i="7"/>
  <c r="FH113" i="7"/>
  <c r="AC113" i="7"/>
  <c r="CO113" i="7"/>
  <c r="FA113" i="7"/>
  <c r="V113" i="7"/>
  <c r="CH113" i="7"/>
  <c r="ET113" i="7"/>
  <c r="GA113" i="7"/>
  <c r="CB113" i="7"/>
  <c r="EN113" i="7"/>
  <c r="EE113" i="7"/>
  <c r="M113" i="7"/>
  <c r="L113" i="7"/>
  <c r="N113" i="7"/>
  <c r="O113" i="7"/>
  <c r="P113" i="7"/>
  <c r="H159" i="5"/>
  <c r="E117" i="7" s="1"/>
  <c r="K113" i="7"/>
  <c r="J113" i="7"/>
  <c r="D80" i="7"/>
  <c r="E80" i="7" s="1"/>
  <c r="E81" i="7"/>
  <c r="E82" i="7"/>
  <c r="E96" i="5"/>
  <c r="E97" i="5" s="1"/>
  <c r="E117" i="5" a="1"/>
  <c r="E117" i="5" s="1"/>
  <c r="H117" i="5" s="1"/>
  <c r="E87" i="5"/>
  <c r="E95" i="5"/>
  <c r="E93" i="5"/>
  <c r="G55" i="5"/>
  <c r="E115" i="7" s="1"/>
  <c r="H79" i="5"/>
  <c r="E196" i="5" l="1"/>
  <c r="E83" i="7" s="1"/>
  <c r="H45" i="7"/>
  <c r="H46" i="7"/>
  <c r="H43" i="7"/>
  <c r="H44" i="7"/>
  <c r="E114" i="7"/>
  <c r="EO114" i="7" s="1"/>
  <c r="E54" i="7"/>
  <c r="H27" i="7"/>
  <c r="E53" i="7"/>
  <c r="H26" i="7"/>
  <c r="H29" i="7"/>
  <c r="H25" i="7"/>
  <c r="H28" i="7"/>
  <c r="H30" i="7"/>
  <c r="H34" i="7"/>
  <c r="H35" i="7"/>
  <c r="H33" i="7"/>
  <c r="H32" i="7"/>
  <c r="H31" i="7"/>
  <c r="H36" i="7"/>
  <c r="H38" i="7"/>
  <c r="H37" i="7"/>
  <c r="DZ114" i="7"/>
  <c r="H39" i="7"/>
  <c r="D52" i="7"/>
  <c r="E52" i="7" s="1"/>
  <c r="H41" i="7"/>
  <c r="E116" i="5"/>
  <c r="H116" i="5" s="1"/>
  <c r="E92" i="5"/>
  <c r="D24" i="7"/>
  <c r="G24" i="7" s="1"/>
  <c r="H42" i="7"/>
  <c r="H40" i="7"/>
  <c r="FQ114" i="7"/>
  <c r="DE114" i="7"/>
  <c r="AZ114" i="7"/>
  <c r="FN114" i="7"/>
  <c r="BI114" i="7"/>
  <c r="Z114" i="7"/>
  <c r="CG114" i="7"/>
  <c r="GG114" i="7"/>
  <c r="DR114" i="7"/>
  <c r="DL114" i="7"/>
  <c r="E40" i="9"/>
  <c r="E28" i="13" s="1"/>
  <c r="G28" i="13" s="1"/>
  <c r="K21" i="7"/>
  <c r="P21" i="7"/>
  <c r="L21" i="7"/>
  <c r="M21" i="7"/>
  <c r="O21" i="7"/>
  <c r="N21" i="7"/>
  <c r="J21" i="7"/>
  <c r="E94" i="5"/>
  <c r="EZ114" i="7" l="1"/>
  <c r="ES114" i="7"/>
  <c r="FV114" i="7"/>
  <c r="BH114" i="7"/>
  <c r="K114" i="7"/>
  <c r="CF114" i="7"/>
  <c r="DI114" i="7"/>
  <c r="AF114" i="7"/>
  <c r="AW114" i="7"/>
  <c r="FX114" i="7"/>
  <c r="DY114" i="7"/>
  <c r="GF114" i="7"/>
  <c r="FL114" i="7"/>
  <c r="BB114" i="7"/>
  <c r="EM114" i="7"/>
  <c r="CY114" i="7"/>
  <c r="BQ114" i="7"/>
  <c r="FO114" i="7"/>
  <c r="L114" i="7"/>
  <c r="BZ114" i="7"/>
  <c r="T114" i="7"/>
  <c r="CL114" i="7"/>
  <c r="AA114" i="7"/>
  <c r="DC114" i="7"/>
  <c r="EN114" i="7"/>
  <c r="N114" i="7"/>
  <c r="FG114" i="7"/>
  <c r="DO114" i="7"/>
  <c r="EK114" i="7"/>
  <c r="AE114" i="7"/>
  <c r="BC114" i="7"/>
  <c r="FE114" i="7"/>
  <c r="CX114" i="7"/>
  <c r="EW114" i="7"/>
  <c r="FD114" i="7"/>
  <c r="CO114" i="7"/>
  <c r="BE114" i="7"/>
  <c r="E100" i="5"/>
  <c r="E113" i="5" s="1"/>
  <c r="GB114" i="7"/>
  <c r="FI114" i="7"/>
  <c r="GA114" i="7"/>
  <c r="EY114" i="7"/>
  <c r="BK114" i="7"/>
  <c r="CK114" i="7"/>
  <c r="AJ114" i="7"/>
  <c r="DQ114" i="7"/>
  <c r="BA114" i="7"/>
  <c r="AK114" i="7"/>
  <c r="EH114" i="7"/>
  <c r="DK114" i="7"/>
  <c r="CV114" i="7"/>
  <c r="AB114" i="7"/>
  <c r="FF114" i="7"/>
  <c r="CZ114" i="7"/>
  <c r="DD114" i="7"/>
  <c r="CM114" i="7"/>
  <c r="Q114" i="7"/>
  <c r="BS114" i="7"/>
  <c r="AI114" i="7"/>
  <c r="ET114" i="7"/>
  <c r="U114" i="7"/>
  <c r="DU114" i="7"/>
  <c r="CN114" i="7"/>
  <c r="CE114" i="7"/>
  <c r="O114" i="7"/>
  <c r="ER114" i="7"/>
  <c r="FR114" i="7"/>
  <c r="EU114" i="7"/>
  <c r="FW114" i="7"/>
  <c r="EC114" i="7"/>
  <c r="BR114" i="7"/>
  <c r="M114" i="7"/>
  <c r="AX114" i="7"/>
  <c r="R114" i="7"/>
  <c r="DG114" i="7"/>
  <c r="BO114" i="7"/>
  <c r="AD114" i="7"/>
  <c r="FY114" i="7"/>
  <c r="GE114" i="7"/>
  <c r="AG114" i="7"/>
  <c r="DN114" i="7"/>
  <c r="FU114" i="7"/>
  <c r="DM114" i="7"/>
  <c r="DS114" i="7"/>
  <c r="P114" i="7"/>
  <c r="AR114" i="7"/>
  <c r="GD114" i="7"/>
  <c r="BL114" i="7"/>
  <c r="CD114" i="7"/>
  <c r="AQ114" i="7"/>
  <c r="BJ114" i="7"/>
  <c r="BU114" i="7"/>
  <c r="EE114" i="7"/>
  <c r="S114" i="7"/>
  <c r="FS114" i="7"/>
  <c r="EI114" i="7"/>
  <c r="CJ114" i="7"/>
  <c r="AU114" i="7"/>
  <c r="AT114" i="7"/>
  <c r="AM114" i="7"/>
  <c r="CA114" i="7"/>
  <c r="EQ114" i="7"/>
  <c r="FT114" i="7"/>
  <c r="BW114" i="7"/>
  <c r="CU114" i="7"/>
  <c r="FJ114" i="7"/>
  <c r="EJ114" i="7"/>
  <c r="BX114" i="7"/>
  <c r="DB114" i="7"/>
  <c r="V114" i="7"/>
  <c r="EB114" i="7"/>
  <c r="DH114" i="7"/>
  <c r="FB114" i="7"/>
  <c r="DW114" i="7"/>
  <c r="Y114" i="7"/>
  <c r="FC114" i="7"/>
  <c r="CR114" i="7"/>
  <c r="DJ114" i="7"/>
  <c r="CQ114" i="7"/>
  <c r="AY114" i="7"/>
  <c r="BF114" i="7"/>
  <c r="X114" i="7"/>
  <c r="DA114" i="7"/>
  <c r="CB114" i="7"/>
  <c r="DF114" i="7"/>
  <c r="J114" i="7"/>
  <c r="AO114" i="7"/>
  <c r="FK114" i="7"/>
  <c r="AL114" i="7"/>
  <c r="ED114" i="7"/>
  <c r="BG114" i="7"/>
  <c r="DX114" i="7"/>
  <c r="AS114" i="7"/>
  <c r="FZ114" i="7"/>
  <c r="BT114" i="7"/>
  <c r="DP114" i="7"/>
  <c r="EG114" i="7"/>
  <c r="BN114" i="7"/>
  <c r="CS114" i="7"/>
  <c r="FM114" i="7"/>
  <c r="AV114" i="7"/>
  <c r="AH114" i="7"/>
  <c r="GC114" i="7"/>
  <c r="CC114" i="7"/>
  <c r="AN114" i="7"/>
  <c r="BY114" i="7"/>
  <c r="CP114" i="7"/>
  <c r="W114" i="7"/>
  <c r="EX114" i="7"/>
  <c r="BD114" i="7"/>
  <c r="FP114" i="7"/>
  <c r="CI114" i="7"/>
  <c r="FA114" i="7"/>
  <c r="EL114" i="7"/>
  <c r="EP114" i="7"/>
  <c r="DV114" i="7"/>
  <c r="EA114" i="7"/>
  <c r="FH114" i="7"/>
  <c r="BM114" i="7"/>
  <c r="BP114" i="7"/>
  <c r="AC114" i="7"/>
  <c r="CW114" i="7"/>
  <c r="EF114" i="7"/>
  <c r="CH114" i="7"/>
  <c r="DT114" i="7"/>
  <c r="BV114" i="7"/>
  <c r="AP114" i="7"/>
  <c r="E197" i="5"/>
  <c r="E55" i="7"/>
  <c r="CT114" i="7"/>
  <c r="EV114" i="7"/>
  <c r="H24" i="7"/>
  <c r="CA24" i="7" s="1"/>
  <c r="G25" i="7"/>
  <c r="BS24" i="7" l="1"/>
  <c r="CO24" i="7"/>
  <c r="N24" i="7"/>
  <c r="ED24" i="7"/>
  <c r="AS24" i="7"/>
  <c r="FA24" i="7"/>
  <c r="DV24" i="7"/>
  <c r="BR24" i="7"/>
  <c r="CV24" i="7"/>
  <c r="BT24" i="7"/>
  <c r="AC24" i="7"/>
  <c r="AR24" i="7"/>
  <c r="ES24" i="7"/>
  <c r="S24" i="7"/>
  <c r="P24" i="7"/>
  <c r="K24" i="7"/>
  <c r="DU24" i="7"/>
  <c r="AX24" i="7"/>
  <c r="FB24" i="7"/>
  <c r="DX24" i="7"/>
  <c r="AJ24" i="7"/>
  <c r="O24" i="7"/>
  <c r="DM24" i="7"/>
  <c r="EA24" i="7"/>
  <c r="GD24" i="7"/>
  <c r="L24" i="7"/>
  <c r="BQ24" i="7"/>
  <c r="BJ24" i="7"/>
  <c r="BV24" i="7"/>
  <c r="EC24" i="7"/>
  <c r="AK24" i="7"/>
  <c r="GG24" i="7"/>
  <c r="DL24" i="7"/>
  <c r="BN24" i="7"/>
  <c r="E41" i="9"/>
  <c r="E29" i="13" s="1"/>
  <c r="G29" i="13" s="1"/>
  <c r="E84" i="7"/>
  <c r="E56" i="7"/>
  <c r="E198" i="5"/>
  <c r="G52" i="7"/>
  <c r="T52" i="7" s="1"/>
  <c r="FI24" i="7"/>
  <c r="BA24" i="7"/>
  <c r="BB24" i="7"/>
  <c r="GC24" i="7"/>
  <c r="J24" i="7"/>
  <c r="CW24" i="7"/>
  <c r="U24" i="7"/>
  <c r="FR24" i="7"/>
  <c r="EZ24" i="7"/>
  <c r="CM24" i="7"/>
  <c r="DI24" i="7"/>
  <c r="CG24" i="7"/>
  <c r="CU24" i="7"/>
  <c r="M24" i="7"/>
  <c r="FQ24" i="7"/>
  <c r="BY24" i="7"/>
  <c r="FJ24" i="7"/>
  <c r="ER24" i="7"/>
  <c r="BW24" i="7"/>
  <c r="DA24" i="7"/>
  <c r="AT24" i="7"/>
  <c r="AB24" i="7"/>
  <c r="FV24" i="7"/>
  <c r="CK24" i="7"/>
  <c r="AL24" i="7"/>
  <c r="FG24" i="7"/>
  <c r="EH24" i="7"/>
  <c r="AG24" i="7"/>
  <c r="DD24" i="7"/>
  <c r="T24" i="7"/>
  <c r="CE24" i="7"/>
  <c r="EP24" i="7"/>
  <c r="R24" i="7"/>
  <c r="AO24" i="7"/>
  <c r="DN24" i="7"/>
  <c r="FX24" i="7"/>
  <c r="CN24" i="7"/>
  <c r="EY24" i="7"/>
  <c r="BO24" i="7"/>
  <c r="DZ24" i="7"/>
  <c r="FU24" i="7"/>
  <c r="Y24" i="7"/>
  <c r="DF24" i="7"/>
  <c r="FP24" i="7"/>
  <c r="CF24" i="7"/>
  <c r="EQ24" i="7"/>
  <c r="AI24" i="7"/>
  <c r="DJ24" i="7"/>
  <c r="FE24" i="7"/>
  <c r="FL24" i="7"/>
  <c r="DE24" i="7"/>
  <c r="EK24" i="7"/>
  <c r="FZ24" i="7"/>
  <c r="CX24" i="7"/>
  <c r="FH24" i="7"/>
  <c r="AZ24" i="7"/>
  <c r="EI24" i="7"/>
  <c r="AA24" i="7"/>
  <c r="CD24" i="7"/>
  <c r="DQ24" i="7"/>
  <c r="EF24" i="7"/>
  <c r="EE24" i="7"/>
  <c r="CJ24" i="7"/>
  <c r="BK24" i="7"/>
  <c r="DR24" i="7"/>
  <c r="BF24" i="7"/>
  <c r="FM24" i="7"/>
  <c r="CS24" i="7"/>
  <c r="Q24" i="7"/>
  <c r="CB24" i="7"/>
  <c r="CP24" i="7"/>
  <c r="AD24" i="7"/>
  <c r="EJ24" i="7"/>
  <c r="BX24" i="7"/>
  <c r="GE24" i="7"/>
  <c r="DS24" i="7"/>
  <c r="BG24" i="7"/>
  <c r="FN24" i="7"/>
  <c r="DB24" i="7"/>
  <c r="AP24" i="7"/>
  <c r="EW24" i="7"/>
  <c r="CC24" i="7"/>
  <c r="FD24" i="7"/>
  <c r="BL24" i="7"/>
  <c r="BI24" i="7"/>
  <c r="ET24" i="7"/>
  <c r="CH24" i="7"/>
  <c r="V24" i="7"/>
  <c r="EB24" i="7"/>
  <c r="BP24" i="7"/>
  <c r="FW24" i="7"/>
  <c r="DK24" i="7"/>
  <c r="AY24" i="7"/>
  <c r="FF24" i="7"/>
  <c r="CT24" i="7"/>
  <c r="AH24" i="7"/>
  <c r="EO24" i="7"/>
  <c r="BE24" i="7"/>
  <c r="EV24" i="7"/>
  <c r="AF24" i="7"/>
  <c r="FY24" i="7"/>
  <c r="EL24" i="7"/>
  <c r="BZ24" i="7"/>
  <c r="GF24" i="7"/>
  <c r="DT24" i="7"/>
  <c r="BH24" i="7"/>
  <c r="FO24" i="7"/>
  <c r="DC24" i="7"/>
  <c r="AQ24" i="7"/>
  <c r="EX24" i="7"/>
  <c r="CL24" i="7"/>
  <c r="Z24" i="7"/>
  <c r="DY24" i="7"/>
  <c r="AW24" i="7"/>
  <c r="EN24" i="7"/>
  <c r="X24" i="7"/>
  <c r="CZ24" i="7"/>
  <c r="GA24" i="7"/>
  <c r="CR24" i="7"/>
  <c r="EU24" i="7"/>
  <c r="FC24" i="7"/>
  <c r="AE24" i="7"/>
  <c r="EG24" i="7"/>
  <c r="BU24" i="7"/>
  <c r="GB24" i="7"/>
  <c r="DP24" i="7"/>
  <c r="BD24" i="7"/>
  <c r="DW24" i="7"/>
  <c r="BM24" i="7"/>
  <c r="FT24" i="7"/>
  <c r="DH24" i="7"/>
  <c r="AV24" i="7"/>
  <c r="DO24" i="7"/>
  <c r="CQ24" i="7"/>
  <c r="BC24" i="7"/>
  <c r="FS24" i="7"/>
  <c r="DG24" i="7"/>
  <c r="AU24" i="7"/>
  <c r="FK24" i="7"/>
  <c r="CY24" i="7"/>
  <c r="AM24" i="7"/>
  <c r="CI24" i="7"/>
  <c r="W24" i="7"/>
  <c r="AN24" i="7"/>
  <c r="EM24" i="7"/>
  <c r="AB52" i="7"/>
  <c r="AJ52" i="7"/>
  <c r="AR52" i="7"/>
  <c r="AZ52" i="7"/>
  <c r="BH52" i="7"/>
  <c r="BP52" i="7"/>
  <c r="BX52" i="7"/>
  <c r="CF52" i="7"/>
  <c r="DP52" i="7"/>
  <c r="DQ52" i="7"/>
  <c r="EA52" i="7"/>
  <c r="EM52" i="7"/>
  <c r="EV52" i="7"/>
  <c r="BC52" i="7"/>
  <c r="DV52" i="7"/>
  <c r="EF52" i="7"/>
  <c r="EP52" i="7"/>
  <c r="EY52" i="7"/>
  <c r="DA52" i="7"/>
  <c r="DK52" i="7"/>
  <c r="FV52" i="7"/>
  <c r="AN52" i="7"/>
  <c r="BT52" i="7"/>
  <c r="AU52" i="7"/>
  <c r="CD52" i="7"/>
  <c r="DI52" i="7"/>
  <c r="EI52" i="7"/>
  <c r="R25" i="7"/>
  <c r="Z25" i="7"/>
  <c r="AH25" i="7"/>
  <c r="AP25" i="7"/>
  <c r="AX25" i="7"/>
  <c r="BF25" i="7"/>
  <c r="BN25" i="7"/>
  <c r="BV25" i="7"/>
  <c r="CD25" i="7"/>
  <c r="CL25" i="7"/>
  <c r="CT25" i="7"/>
  <c r="DB25" i="7"/>
  <c r="DJ25" i="7"/>
  <c r="DR25" i="7"/>
  <c r="DZ25" i="7"/>
  <c r="EH25" i="7"/>
  <c r="EP25" i="7"/>
  <c r="EX25" i="7"/>
  <c r="FF25" i="7"/>
  <c r="FN25" i="7"/>
  <c r="FV25" i="7"/>
  <c r="GD25" i="7"/>
  <c r="S25" i="7"/>
  <c r="AA25" i="7"/>
  <c r="AI25" i="7"/>
  <c r="AQ25" i="7"/>
  <c r="AY25" i="7"/>
  <c r="BG25" i="7"/>
  <c r="BO25" i="7"/>
  <c r="BW25" i="7"/>
  <c r="CE25" i="7"/>
  <c r="CM25" i="7"/>
  <c r="CU25" i="7"/>
  <c r="DC25" i="7"/>
  <c r="DK25" i="7"/>
  <c r="DS25" i="7"/>
  <c r="EA25" i="7"/>
  <c r="EI25" i="7"/>
  <c r="EQ25" i="7"/>
  <c r="EY25" i="7"/>
  <c r="FG25" i="7"/>
  <c r="FO25" i="7"/>
  <c r="FW25" i="7"/>
  <c r="GE25" i="7"/>
  <c r="T25" i="7"/>
  <c r="AB25" i="7"/>
  <c r="AJ25" i="7"/>
  <c r="AR25" i="7"/>
  <c r="AZ25" i="7"/>
  <c r="BH25" i="7"/>
  <c r="BP25" i="7"/>
  <c r="BX25" i="7"/>
  <c r="CF25" i="7"/>
  <c r="CN25" i="7"/>
  <c r="CV25" i="7"/>
  <c r="DD25" i="7"/>
  <c r="DL25" i="7"/>
  <c r="DT25" i="7"/>
  <c r="EB25" i="7"/>
  <c r="EJ25" i="7"/>
  <c r="ER25" i="7"/>
  <c r="U25" i="7"/>
  <c r="AC25" i="7"/>
  <c r="AK25" i="7"/>
  <c r="AS25" i="7"/>
  <c r="BA25" i="7"/>
  <c r="BI25" i="7"/>
  <c r="BQ25" i="7"/>
  <c r="BY25" i="7"/>
  <c r="CG25" i="7"/>
  <c r="CO25" i="7"/>
  <c r="CW25" i="7"/>
  <c r="DE25" i="7"/>
  <c r="V25" i="7"/>
  <c r="AD25" i="7"/>
  <c r="AL25" i="7"/>
  <c r="AT25" i="7"/>
  <c r="BB25" i="7"/>
  <c r="BJ25" i="7"/>
  <c r="BR25" i="7"/>
  <c r="BZ25" i="7"/>
  <c r="CH25" i="7"/>
  <c r="CP25" i="7"/>
  <c r="CX25" i="7"/>
  <c r="W25" i="7"/>
  <c r="AE25" i="7"/>
  <c r="AM25" i="7"/>
  <c r="AU25" i="7"/>
  <c r="BC25" i="7"/>
  <c r="BK25" i="7"/>
  <c r="BS25" i="7"/>
  <c r="CA25" i="7"/>
  <c r="CI25" i="7"/>
  <c r="CQ25" i="7"/>
  <c r="CY25" i="7"/>
  <c r="Q25" i="7"/>
  <c r="Y25" i="7"/>
  <c r="AG25" i="7"/>
  <c r="AO25" i="7"/>
  <c r="AW25" i="7"/>
  <c r="BE25" i="7"/>
  <c r="BM25" i="7"/>
  <c r="BU25" i="7"/>
  <c r="CC25" i="7"/>
  <c r="CK25" i="7"/>
  <c r="CS25" i="7"/>
  <c r="DA25" i="7"/>
  <c r="BT25" i="7"/>
  <c r="DI25" i="7"/>
  <c r="DW25" i="7"/>
  <c r="EK25" i="7"/>
  <c r="EV25" i="7"/>
  <c r="FH25" i="7"/>
  <c r="FR25" i="7"/>
  <c r="GB25" i="7"/>
  <c r="CB25" i="7"/>
  <c r="DM25" i="7"/>
  <c r="DX25" i="7"/>
  <c r="EL25" i="7"/>
  <c r="EW25" i="7"/>
  <c r="FI25" i="7"/>
  <c r="FS25" i="7"/>
  <c r="GC25" i="7"/>
  <c r="X25" i="7"/>
  <c r="CJ25" i="7"/>
  <c r="DN25" i="7"/>
  <c r="DY25" i="7"/>
  <c r="EM25" i="7"/>
  <c r="EZ25" i="7"/>
  <c r="FJ25" i="7"/>
  <c r="FT25" i="7"/>
  <c r="GF25" i="7"/>
  <c r="AF25" i="7"/>
  <c r="CR25" i="7"/>
  <c r="DO25" i="7"/>
  <c r="EC25" i="7"/>
  <c r="EN25" i="7"/>
  <c r="FA25" i="7"/>
  <c r="FK25" i="7"/>
  <c r="FU25" i="7"/>
  <c r="GG25" i="7"/>
  <c r="AN25" i="7"/>
  <c r="CZ25" i="7"/>
  <c r="DP25" i="7"/>
  <c r="ED25" i="7"/>
  <c r="EO25" i="7"/>
  <c r="FB25" i="7"/>
  <c r="FL25" i="7"/>
  <c r="FX25" i="7"/>
  <c r="AV25" i="7"/>
  <c r="DF25" i="7"/>
  <c r="DQ25" i="7"/>
  <c r="EE25" i="7"/>
  <c r="ES25" i="7"/>
  <c r="FC25" i="7"/>
  <c r="FM25" i="7"/>
  <c r="FY25" i="7"/>
  <c r="BL25" i="7"/>
  <c r="DH25" i="7"/>
  <c r="DV25" i="7"/>
  <c r="EG25" i="7"/>
  <c r="EU25" i="7"/>
  <c r="FE25" i="7"/>
  <c r="FQ25" i="7"/>
  <c r="GA25" i="7"/>
  <c r="FP25" i="7"/>
  <c r="FZ25" i="7"/>
  <c r="BD25" i="7"/>
  <c r="DG25" i="7"/>
  <c r="DU25" i="7"/>
  <c r="EF25" i="7"/>
  <c r="FD25" i="7"/>
  <c r="ET25" i="7"/>
  <c r="J25" i="7"/>
  <c r="G26" i="7"/>
  <c r="O25" i="7"/>
  <c r="N25" i="7"/>
  <c r="L25" i="7"/>
  <c r="G53" i="7"/>
  <c r="K25" i="7"/>
  <c r="M25" i="7"/>
  <c r="P25" i="7"/>
  <c r="N52" i="7"/>
  <c r="J52" i="7"/>
  <c r="H113" i="5"/>
  <c r="E114" i="5" s="1"/>
  <c r="H114" i="5" s="1"/>
  <c r="E115" i="5"/>
  <c r="H115" i="5" s="1"/>
  <c r="O52" i="7" l="1"/>
  <c r="FA52" i="7"/>
  <c r="DF52" i="7"/>
  <c r="L52" i="7"/>
  <c r="DY52" i="7"/>
  <c r="CT52" i="7"/>
  <c r="K52" i="7"/>
  <c r="EG52" i="7"/>
  <c r="CI52" i="7"/>
  <c r="DW52" i="7"/>
  <c r="BU52" i="7"/>
  <c r="CY52" i="7"/>
  <c r="BS52" i="7"/>
  <c r="CX52" i="7"/>
  <c r="AD52" i="7"/>
  <c r="AV52" i="7"/>
  <c r="FR52" i="7"/>
  <c r="CK52" i="7"/>
  <c r="V52" i="7"/>
  <c r="BW52" i="7"/>
  <c r="ES52" i="7"/>
  <c r="R52" i="7"/>
  <c r="GG52" i="7"/>
  <c r="FH52" i="7"/>
  <c r="AX52" i="7"/>
  <c r="EK52" i="7"/>
  <c r="BE52" i="7"/>
  <c r="FJ52" i="7"/>
  <c r="EZ52" i="7"/>
  <c r="FL52" i="7"/>
  <c r="DU52" i="7"/>
  <c r="FM52" i="7"/>
  <c r="FI52" i="7"/>
  <c r="EQ52" i="7"/>
  <c r="FD52" i="7"/>
  <c r="CG52" i="7"/>
  <c r="AF52" i="7"/>
  <c r="DJ52" i="7"/>
  <c r="FC52" i="7"/>
  <c r="BY52" i="7"/>
  <c r="FQ52" i="7"/>
  <c r="CZ52" i="7"/>
  <c r="EU52" i="7"/>
  <c r="BQ52" i="7"/>
  <c r="GD52" i="7"/>
  <c r="ER52" i="7"/>
  <c r="CM52" i="7"/>
  <c r="EL52" i="7"/>
  <c r="BI52" i="7"/>
  <c r="DO52" i="7"/>
  <c r="CB52" i="7"/>
  <c r="DZ52" i="7"/>
  <c r="BA52" i="7"/>
  <c r="ET52" i="7"/>
  <c r="EH52" i="7"/>
  <c r="DS52" i="7"/>
  <c r="EW52" i="7"/>
  <c r="BR52" i="7"/>
  <c r="DC52" i="7"/>
  <c r="CR52" i="7"/>
  <c r="BO52" i="7"/>
  <c r="EN52" i="7"/>
  <c r="CJ52" i="7"/>
  <c r="BJ52" i="7"/>
  <c r="AC52" i="7"/>
  <c r="FB52" i="7"/>
  <c r="BF52" i="7"/>
  <c r="AP52" i="7"/>
  <c r="ED52" i="7"/>
  <c r="BV52" i="7"/>
  <c r="BB52" i="7"/>
  <c r="U52" i="7"/>
  <c r="P52" i="7"/>
  <c r="FZ52" i="7"/>
  <c r="CQ52" i="7"/>
  <c r="FE52" i="7"/>
  <c r="BZ52" i="7"/>
  <c r="AS52" i="7"/>
  <c r="CC52" i="7"/>
  <c r="AK52" i="7"/>
  <c r="EE52" i="7"/>
  <c r="Z52" i="7"/>
  <c r="FO52" i="7"/>
  <c r="DR52" i="7"/>
  <c r="AW52" i="7"/>
  <c r="AT52" i="7"/>
  <c r="EJ52" i="7"/>
  <c r="DG52" i="7"/>
  <c r="CU52" i="7"/>
  <c r="DB52" i="7"/>
  <c r="FN52" i="7"/>
  <c r="FG52" i="7"/>
  <c r="DH52" i="7"/>
  <c r="FK52" i="7"/>
  <c r="AL52" i="7"/>
  <c r="DT52" i="7"/>
  <c r="FF52" i="7"/>
  <c r="AG52" i="7"/>
  <c r="CL52" i="7"/>
  <c r="BD52" i="7"/>
  <c r="BN52" i="7"/>
  <c r="BL52" i="7"/>
  <c r="BK52" i="7"/>
  <c r="BG52" i="7"/>
  <c r="EC52" i="7"/>
  <c r="EB52" i="7"/>
  <c r="EO52" i="7"/>
  <c r="EX52" i="7"/>
  <c r="AE52" i="7"/>
  <c r="AM52" i="7"/>
  <c r="AI52" i="7"/>
  <c r="DM52" i="7"/>
  <c r="DL52" i="7"/>
  <c r="DN52" i="7"/>
  <c r="CA52" i="7"/>
  <c r="DX52" i="7"/>
  <c r="GF52" i="7"/>
  <c r="Q52" i="7"/>
  <c r="AA52" i="7"/>
  <c r="Y52" i="7"/>
  <c r="X52" i="7"/>
  <c r="W52" i="7"/>
  <c r="DE52" i="7"/>
  <c r="DD52" i="7"/>
  <c r="S52" i="7"/>
  <c r="AH52" i="7"/>
  <c r="M52" i="7"/>
  <c r="CE52" i="7"/>
  <c r="AQ52" i="7"/>
  <c r="CS52" i="7"/>
  <c r="FX52" i="7"/>
  <c r="GE52" i="7"/>
  <c r="GC52" i="7"/>
  <c r="GB52" i="7"/>
  <c r="GA52" i="7"/>
  <c r="CP52" i="7"/>
  <c r="CW52" i="7"/>
  <c r="CV52" i="7"/>
  <c r="AO52" i="7"/>
  <c r="G80" i="7"/>
  <c r="AD80" i="7" s="1"/>
  <c r="AY52" i="7"/>
  <c r="FY52" i="7"/>
  <c r="BM52" i="7"/>
  <c r="FP52" i="7"/>
  <c r="FW52" i="7"/>
  <c r="FU52" i="7"/>
  <c r="FT52" i="7"/>
  <c r="FS52" i="7"/>
  <c r="CH52" i="7"/>
  <c r="CO52" i="7"/>
  <c r="CN52" i="7"/>
  <c r="E199" i="5"/>
  <c r="E85" i="7"/>
  <c r="E57" i="7"/>
  <c r="E200" i="5"/>
  <c r="R80" i="7"/>
  <c r="Z80" i="7"/>
  <c r="AH80" i="7"/>
  <c r="AP80" i="7"/>
  <c r="AX80" i="7"/>
  <c r="R53" i="7"/>
  <c r="Z53" i="7"/>
  <c r="AH53" i="7"/>
  <c r="AP53" i="7"/>
  <c r="AX53" i="7"/>
  <c r="BF53" i="7"/>
  <c r="BN53" i="7"/>
  <c r="BV53" i="7"/>
  <c r="CD53" i="7"/>
  <c r="CL53" i="7"/>
  <c r="CT53" i="7"/>
  <c r="DB53" i="7"/>
  <c r="DJ53" i="7"/>
  <c r="DR53" i="7"/>
  <c r="DZ53" i="7"/>
  <c r="EH53" i="7"/>
  <c r="EP53" i="7"/>
  <c r="EX53" i="7"/>
  <c r="FF53" i="7"/>
  <c r="FN53" i="7"/>
  <c r="FV53" i="7"/>
  <c r="GD53" i="7"/>
  <c r="S53" i="7"/>
  <c r="AA53" i="7"/>
  <c r="AI53" i="7"/>
  <c r="AQ53" i="7"/>
  <c r="AY53" i="7"/>
  <c r="BG53" i="7"/>
  <c r="BO53" i="7"/>
  <c r="BW53" i="7"/>
  <c r="CE53" i="7"/>
  <c r="CM53" i="7"/>
  <c r="CU53" i="7"/>
  <c r="DC53" i="7"/>
  <c r="DK53" i="7"/>
  <c r="DS53" i="7"/>
  <c r="EA53" i="7"/>
  <c r="EI53" i="7"/>
  <c r="EQ53" i="7"/>
  <c r="EY53" i="7"/>
  <c r="FG53" i="7"/>
  <c r="FO53" i="7"/>
  <c r="FW53" i="7"/>
  <c r="GE53" i="7"/>
  <c r="T53" i="7"/>
  <c r="AB53" i="7"/>
  <c r="AJ53" i="7"/>
  <c r="AR53" i="7"/>
  <c r="AZ53" i="7"/>
  <c r="BH53" i="7"/>
  <c r="BP53" i="7"/>
  <c r="BX53" i="7"/>
  <c r="CF53" i="7"/>
  <c r="CN53" i="7"/>
  <c r="CV53" i="7"/>
  <c r="DD53" i="7"/>
  <c r="DL53" i="7"/>
  <c r="DT53" i="7"/>
  <c r="EB53" i="7"/>
  <c r="EJ53" i="7"/>
  <c r="ER53" i="7"/>
  <c r="EZ53" i="7"/>
  <c r="FH53" i="7"/>
  <c r="FP53" i="7"/>
  <c r="FX53" i="7"/>
  <c r="GF53" i="7"/>
  <c r="V53" i="7"/>
  <c r="AD53" i="7"/>
  <c r="AL53" i="7"/>
  <c r="AT53" i="7"/>
  <c r="BB53" i="7"/>
  <c r="BJ53" i="7"/>
  <c r="BR53" i="7"/>
  <c r="BZ53" i="7"/>
  <c r="CH53" i="7"/>
  <c r="CP53" i="7"/>
  <c r="CX53" i="7"/>
  <c r="DF53" i="7"/>
  <c r="DN53" i="7"/>
  <c r="DV53" i="7"/>
  <c r="ED53" i="7"/>
  <c r="EL53" i="7"/>
  <c r="ET53" i="7"/>
  <c r="FB53" i="7"/>
  <c r="FJ53" i="7"/>
  <c r="FR53" i="7"/>
  <c r="FZ53" i="7"/>
  <c r="W53" i="7"/>
  <c r="AE53" i="7"/>
  <c r="AM53" i="7"/>
  <c r="AU53" i="7"/>
  <c r="BC53" i="7"/>
  <c r="BK53" i="7"/>
  <c r="BS53" i="7"/>
  <c r="CA53" i="7"/>
  <c r="CI53" i="7"/>
  <c r="CQ53" i="7"/>
  <c r="CY53" i="7"/>
  <c r="DG53" i="7"/>
  <c r="DO53" i="7"/>
  <c r="DW53" i="7"/>
  <c r="EE53" i="7"/>
  <c r="EM53" i="7"/>
  <c r="EU53" i="7"/>
  <c r="FC53" i="7"/>
  <c r="FK53" i="7"/>
  <c r="FS53" i="7"/>
  <c r="GA53" i="7"/>
  <c r="Q53" i="7"/>
  <c r="AN53" i="7"/>
  <c r="BI53" i="7"/>
  <c r="CC53" i="7"/>
  <c r="CZ53" i="7"/>
  <c r="DU53" i="7"/>
  <c r="EO53" i="7"/>
  <c r="FL53" i="7"/>
  <c r="GG53" i="7"/>
  <c r="U53" i="7"/>
  <c r="AO53" i="7"/>
  <c r="BL53" i="7"/>
  <c r="CG53" i="7"/>
  <c r="DA53" i="7"/>
  <c r="DX53" i="7"/>
  <c r="ES53" i="7"/>
  <c r="FM53" i="7"/>
  <c r="X53" i="7"/>
  <c r="AS53" i="7"/>
  <c r="BM53" i="7"/>
  <c r="CJ53" i="7"/>
  <c r="DE53" i="7"/>
  <c r="DY53" i="7"/>
  <c r="EV53" i="7"/>
  <c r="FQ53" i="7"/>
  <c r="Y53" i="7"/>
  <c r="AV53" i="7"/>
  <c r="BQ53" i="7"/>
  <c r="CK53" i="7"/>
  <c r="DH53" i="7"/>
  <c r="EC53" i="7"/>
  <c r="EW53" i="7"/>
  <c r="FT53" i="7"/>
  <c r="AC53" i="7"/>
  <c r="AW53" i="7"/>
  <c r="BT53" i="7"/>
  <c r="CO53" i="7"/>
  <c r="DI53" i="7"/>
  <c r="EF53" i="7"/>
  <c r="FA53" i="7"/>
  <c r="FU53" i="7"/>
  <c r="AF53" i="7"/>
  <c r="BA53" i="7"/>
  <c r="BU53" i="7"/>
  <c r="CR53" i="7"/>
  <c r="DM53" i="7"/>
  <c r="EG53" i="7"/>
  <c r="FD53" i="7"/>
  <c r="FY53" i="7"/>
  <c r="AG53" i="7"/>
  <c r="BD53" i="7"/>
  <c r="BY53" i="7"/>
  <c r="CS53" i="7"/>
  <c r="DP53" i="7"/>
  <c r="EK53" i="7"/>
  <c r="FE53" i="7"/>
  <c r="GB53" i="7"/>
  <c r="FI53" i="7"/>
  <c r="GC53" i="7"/>
  <c r="AK53" i="7"/>
  <c r="BE53" i="7"/>
  <c r="CB53" i="7"/>
  <c r="CW53" i="7"/>
  <c r="DQ53" i="7"/>
  <c r="EN53" i="7"/>
  <c r="U26" i="7"/>
  <c r="AC26" i="7"/>
  <c r="AK26" i="7"/>
  <c r="AS26" i="7"/>
  <c r="BA26" i="7"/>
  <c r="BI26" i="7"/>
  <c r="BQ26" i="7"/>
  <c r="BY26" i="7"/>
  <c r="CG26" i="7"/>
  <c r="CO26" i="7"/>
  <c r="CW26" i="7"/>
  <c r="DE26" i="7"/>
  <c r="DM26" i="7"/>
  <c r="DU26" i="7"/>
  <c r="EC26" i="7"/>
  <c r="EK26" i="7"/>
  <c r="ES26" i="7"/>
  <c r="FA26" i="7"/>
  <c r="FI26" i="7"/>
  <c r="FQ26" i="7"/>
  <c r="V26" i="7"/>
  <c r="AD26" i="7"/>
  <c r="AL26" i="7"/>
  <c r="AT26" i="7"/>
  <c r="BB26" i="7"/>
  <c r="BJ26" i="7"/>
  <c r="BR26" i="7"/>
  <c r="W26" i="7"/>
  <c r="AG26" i="7"/>
  <c r="AQ26" i="7"/>
  <c r="BC26" i="7"/>
  <c r="BM26" i="7"/>
  <c r="BW26" i="7"/>
  <c r="CF26" i="7"/>
  <c r="CP26" i="7"/>
  <c r="CY26" i="7"/>
  <c r="DH26" i="7"/>
  <c r="DQ26" i="7"/>
  <c r="DZ26" i="7"/>
  <c r="EI26" i="7"/>
  <c r="ER26" i="7"/>
  <c r="FB26" i="7"/>
  <c r="FK26" i="7"/>
  <c r="FT26" i="7"/>
  <c r="GB26" i="7"/>
  <c r="X26" i="7"/>
  <c r="AH26" i="7"/>
  <c r="AR26" i="7"/>
  <c r="BD26" i="7"/>
  <c r="BN26" i="7"/>
  <c r="BX26" i="7"/>
  <c r="CH26" i="7"/>
  <c r="CQ26" i="7"/>
  <c r="CZ26" i="7"/>
  <c r="DI26" i="7"/>
  <c r="DR26" i="7"/>
  <c r="EA26" i="7"/>
  <c r="EJ26" i="7"/>
  <c r="ET26" i="7"/>
  <c r="FC26" i="7"/>
  <c r="FL26" i="7"/>
  <c r="FU26" i="7"/>
  <c r="GC26" i="7"/>
  <c r="Y26" i="7"/>
  <c r="AI26" i="7"/>
  <c r="AU26" i="7"/>
  <c r="BE26" i="7"/>
  <c r="BO26" i="7"/>
  <c r="BZ26" i="7"/>
  <c r="CI26" i="7"/>
  <c r="CR26" i="7"/>
  <c r="DA26" i="7"/>
  <c r="DJ26" i="7"/>
  <c r="DS26" i="7"/>
  <c r="EB26" i="7"/>
  <c r="EL26" i="7"/>
  <c r="EU26" i="7"/>
  <c r="FD26" i="7"/>
  <c r="FM26" i="7"/>
  <c r="FV26" i="7"/>
  <c r="GD26" i="7"/>
  <c r="Z26" i="7"/>
  <c r="AJ26" i="7"/>
  <c r="AV26" i="7"/>
  <c r="BF26" i="7"/>
  <c r="BP26" i="7"/>
  <c r="CA26" i="7"/>
  <c r="CJ26" i="7"/>
  <c r="CS26" i="7"/>
  <c r="DB26" i="7"/>
  <c r="DK26" i="7"/>
  <c r="DT26" i="7"/>
  <c r="ED26" i="7"/>
  <c r="EM26" i="7"/>
  <c r="EV26" i="7"/>
  <c r="FE26" i="7"/>
  <c r="FN26" i="7"/>
  <c r="FW26" i="7"/>
  <c r="GE26" i="7"/>
  <c r="Q26" i="7"/>
  <c r="AA26" i="7"/>
  <c r="AM26" i="7"/>
  <c r="AW26" i="7"/>
  <c r="BG26" i="7"/>
  <c r="BS26" i="7"/>
  <c r="CB26" i="7"/>
  <c r="CK26" i="7"/>
  <c r="CT26" i="7"/>
  <c r="DC26" i="7"/>
  <c r="DL26" i="7"/>
  <c r="DV26" i="7"/>
  <c r="EE26" i="7"/>
  <c r="EN26" i="7"/>
  <c r="EW26" i="7"/>
  <c r="FF26" i="7"/>
  <c r="FO26" i="7"/>
  <c r="FX26" i="7"/>
  <c r="GF26" i="7"/>
  <c r="R26" i="7"/>
  <c r="AB26" i="7"/>
  <c r="AN26" i="7"/>
  <c r="AX26" i="7"/>
  <c r="BH26" i="7"/>
  <c r="BT26" i="7"/>
  <c r="CC26" i="7"/>
  <c r="CL26" i="7"/>
  <c r="CU26" i="7"/>
  <c r="DD26" i="7"/>
  <c r="DN26" i="7"/>
  <c r="DW26" i="7"/>
  <c r="EF26" i="7"/>
  <c r="EO26" i="7"/>
  <c r="EX26" i="7"/>
  <c r="FG26" i="7"/>
  <c r="FP26" i="7"/>
  <c r="FY26" i="7"/>
  <c r="GG26" i="7"/>
  <c r="T26" i="7"/>
  <c r="AF26" i="7"/>
  <c r="AP26" i="7"/>
  <c r="AZ26" i="7"/>
  <c r="BL26" i="7"/>
  <c r="BV26" i="7"/>
  <c r="CE26" i="7"/>
  <c r="CN26" i="7"/>
  <c r="CX26" i="7"/>
  <c r="DG26" i="7"/>
  <c r="DP26" i="7"/>
  <c r="DY26" i="7"/>
  <c r="EH26" i="7"/>
  <c r="EQ26" i="7"/>
  <c r="EZ26" i="7"/>
  <c r="FJ26" i="7"/>
  <c r="FS26" i="7"/>
  <c r="GA26" i="7"/>
  <c r="CD26" i="7"/>
  <c r="EY26" i="7"/>
  <c r="CM26" i="7"/>
  <c r="FH26" i="7"/>
  <c r="S26" i="7"/>
  <c r="CV26" i="7"/>
  <c r="FR26" i="7"/>
  <c r="AE26" i="7"/>
  <c r="DF26" i="7"/>
  <c r="FZ26" i="7"/>
  <c r="AO26" i="7"/>
  <c r="DO26" i="7"/>
  <c r="AY26" i="7"/>
  <c r="DX26" i="7"/>
  <c r="BU26" i="7"/>
  <c r="EP26" i="7"/>
  <c r="BK26" i="7"/>
  <c r="EG26" i="7"/>
  <c r="G81" i="7"/>
  <c r="M53" i="7"/>
  <c r="O53" i="7"/>
  <c r="J53" i="7"/>
  <c r="L53" i="7"/>
  <c r="P53" i="7"/>
  <c r="K53" i="7"/>
  <c r="N53" i="7"/>
  <c r="G27" i="7"/>
  <c r="G54" i="7"/>
  <c r="O26" i="7"/>
  <c r="P26" i="7"/>
  <c r="J26" i="7"/>
  <c r="M26" i="7"/>
  <c r="L26" i="7"/>
  <c r="N26" i="7"/>
  <c r="K26" i="7"/>
  <c r="E122" i="5"/>
  <c r="H122" i="5" s="1"/>
  <c r="H123" i="5" s="1"/>
  <c r="E116" i="7" s="1"/>
  <c r="AF80" i="7" l="1"/>
  <c r="CF80" i="7"/>
  <c r="BX80" i="7"/>
  <c r="CR80" i="7"/>
  <c r="BP80" i="7"/>
  <c r="BH80" i="7"/>
  <c r="CJ80" i="7"/>
  <c r="AO80" i="7"/>
  <c r="AG80" i="7"/>
  <c r="Y80" i="7"/>
  <c r="Q80" i="7"/>
  <c r="CI80" i="7"/>
  <c r="GF80" i="7"/>
  <c r="BS80" i="7"/>
  <c r="BK80" i="7"/>
  <c r="AK80" i="7"/>
  <c r="CA80" i="7"/>
  <c r="AC80" i="7"/>
  <c r="U80" i="7"/>
  <c r="EV80" i="7"/>
  <c r="DV80" i="7"/>
  <c r="EA80" i="7"/>
  <c r="X80" i="7"/>
  <c r="DF80" i="7"/>
  <c r="DK80" i="7"/>
  <c r="FM80" i="7"/>
  <c r="CX80" i="7"/>
  <c r="FE80" i="7"/>
  <c r="FI80" i="7"/>
  <c r="FV80" i="7"/>
  <c r="DS80" i="7"/>
  <c r="DC80" i="7"/>
  <c r="EW80" i="7"/>
  <c r="FA80" i="7"/>
  <c r="FN80" i="7"/>
  <c r="DN80" i="7"/>
  <c r="EO80" i="7"/>
  <c r="ES80" i="7"/>
  <c r="FF80" i="7"/>
  <c r="EG80" i="7"/>
  <c r="EK80" i="7"/>
  <c r="EX80" i="7"/>
  <c r="GA80" i="7"/>
  <c r="BC80" i="7"/>
  <c r="CP80" i="7"/>
  <c r="EC80" i="7"/>
  <c r="FX80" i="7"/>
  <c r="AZ80" i="7"/>
  <c r="CU80" i="7"/>
  <c r="EP80" i="7"/>
  <c r="CH80" i="7"/>
  <c r="AM80" i="7"/>
  <c r="EF80" i="7"/>
  <c r="FC80" i="7"/>
  <c r="BR80" i="7"/>
  <c r="AB80" i="7"/>
  <c r="DR80" i="7"/>
  <c r="BT80" i="7"/>
  <c r="W80" i="7"/>
  <c r="BJ80" i="7"/>
  <c r="T80" i="7"/>
  <c r="BO80" i="7"/>
  <c r="K80" i="7"/>
  <c r="FL80" i="7"/>
  <c r="DX80" i="7"/>
  <c r="CS80" i="7"/>
  <c r="EM80" i="7"/>
  <c r="FZ80" i="7"/>
  <c r="BB80" i="7"/>
  <c r="CO80" i="7"/>
  <c r="EJ80" i="7"/>
  <c r="GE80" i="7"/>
  <c r="BG80" i="7"/>
  <c r="DB80" i="7"/>
  <c r="N80" i="7"/>
  <c r="AN80" i="7"/>
  <c r="BL80" i="7"/>
  <c r="CK80" i="7"/>
  <c r="EE80" i="7"/>
  <c r="FR80" i="7"/>
  <c r="AT80" i="7"/>
  <c r="CG80" i="7"/>
  <c r="EB80" i="7"/>
  <c r="FW80" i="7"/>
  <c r="AY80" i="7"/>
  <c r="CT80" i="7"/>
  <c r="FK80" i="7"/>
  <c r="DE80" i="7"/>
  <c r="CZ80" i="7"/>
  <c r="GB80" i="7"/>
  <c r="CC80" i="7"/>
  <c r="DW80" i="7"/>
  <c r="FJ80" i="7"/>
  <c r="AL80" i="7"/>
  <c r="BY80" i="7"/>
  <c r="DT80" i="7"/>
  <c r="FO80" i="7"/>
  <c r="AQ80" i="7"/>
  <c r="CL80" i="7"/>
  <c r="CM80" i="7"/>
  <c r="DJ80" i="7"/>
  <c r="M80" i="7"/>
  <c r="BU80" i="7"/>
  <c r="CD80" i="7"/>
  <c r="DY80" i="7"/>
  <c r="FS80" i="7"/>
  <c r="DU80" i="7"/>
  <c r="FP80" i="7"/>
  <c r="AR80" i="7"/>
  <c r="DQ80" i="7"/>
  <c r="DM80" i="7"/>
  <c r="AJ80" i="7"/>
  <c r="DZ80" i="7"/>
  <c r="AE80" i="7"/>
  <c r="BW80" i="7"/>
  <c r="EU80" i="7"/>
  <c r="ER80" i="7"/>
  <c r="J80" i="7"/>
  <c r="DP80" i="7"/>
  <c r="FB80" i="7"/>
  <c r="DL80" i="7"/>
  <c r="P80" i="7"/>
  <c r="DH80" i="7"/>
  <c r="BD80" i="7"/>
  <c r="BM80" i="7"/>
  <c r="DG80" i="7"/>
  <c r="ET80" i="7"/>
  <c r="GG80" i="7"/>
  <c r="BI80" i="7"/>
  <c r="DD80" i="7"/>
  <c r="EY80" i="7"/>
  <c r="AA80" i="7"/>
  <c r="BV80" i="7"/>
  <c r="EN80" i="7"/>
  <c r="AU80" i="7"/>
  <c r="EH80" i="7"/>
  <c r="CB80" i="7"/>
  <c r="BZ80" i="7"/>
  <c r="FH80" i="7"/>
  <c r="CE80" i="7"/>
  <c r="DI80" i="7"/>
  <c r="EZ80" i="7"/>
  <c r="L80" i="7"/>
  <c r="DA80" i="7"/>
  <c r="CW80" i="7"/>
  <c r="FT80" i="7"/>
  <c r="DO80" i="7"/>
  <c r="V80" i="7"/>
  <c r="BQ80" i="7"/>
  <c r="FG80" i="7"/>
  <c r="AV80" i="7"/>
  <c r="GC80" i="7"/>
  <c r="BE80" i="7"/>
  <c r="CY80" i="7"/>
  <c r="EL80" i="7"/>
  <c r="FY80" i="7"/>
  <c r="BA80" i="7"/>
  <c r="CV80" i="7"/>
  <c r="EQ80" i="7"/>
  <c r="S80" i="7"/>
  <c r="BN80" i="7"/>
  <c r="O80" i="7"/>
  <c r="AI80" i="7"/>
  <c r="FD80" i="7"/>
  <c r="FU80" i="7"/>
  <c r="AW80" i="7"/>
  <c r="CQ80" i="7"/>
  <c r="ED80" i="7"/>
  <c r="FQ80" i="7"/>
  <c r="AS80" i="7"/>
  <c r="CN80" i="7"/>
  <c r="EI80" i="7"/>
  <c r="GD80" i="7"/>
  <c r="BF80" i="7"/>
  <c r="E87" i="7"/>
  <c r="E59" i="7"/>
  <c r="E201" i="5"/>
  <c r="E202" i="5" s="1"/>
  <c r="E203" i="5" s="1"/>
  <c r="E86" i="7"/>
  <c r="E58" i="7"/>
  <c r="AY116" i="7"/>
  <c r="DK116" i="7"/>
  <c r="FW116" i="7"/>
  <c r="AR116" i="7"/>
  <c r="DD116" i="7"/>
  <c r="FP116" i="7"/>
  <c r="AK116" i="7"/>
  <c r="CW116" i="7"/>
  <c r="FI116" i="7"/>
  <c r="AD116" i="7"/>
  <c r="CP116" i="7"/>
  <c r="FB116" i="7"/>
  <c r="AE116" i="7"/>
  <c r="CQ116" i="7"/>
  <c r="FC116" i="7"/>
  <c r="AF116" i="7"/>
  <c r="CR116" i="7"/>
  <c r="FD116" i="7"/>
  <c r="Z116" i="7"/>
  <c r="CL116" i="7"/>
  <c r="EX116" i="7"/>
  <c r="GC116" i="7"/>
  <c r="AI116" i="7"/>
  <c r="EZ116" i="7"/>
  <c r="EL116" i="7"/>
  <c r="CB116" i="7"/>
  <c r="BG116" i="7"/>
  <c r="DS116" i="7"/>
  <c r="GE116" i="7"/>
  <c r="AZ116" i="7"/>
  <c r="DL116" i="7"/>
  <c r="FX116" i="7"/>
  <c r="AS116" i="7"/>
  <c r="DE116" i="7"/>
  <c r="FQ116" i="7"/>
  <c r="AL116" i="7"/>
  <c r="CX116" i="7"/>
  <c r="FJ116" i="7"/>
  <c r="AM116" i="7"/>
  <c r="CY116" i="7"/>
  <c r="FK116" i="7"/>
  <c r="AN116" i="7"/>
  <c r="CZ116" i="7"/>
  <c r="FL116" i="7"/>
  <c r="AH116" i="7"/>
  <c r="CT116" i="7"/>
  <c r="FF116" i="7"/>
  <c r="CU116" i="7"/>
  <c r="CG116" i="7"/>
  <c r="CA116" i="7"/>
  <c r="BV116" i="7"/>
  <c r="BO116" i="7"/>
  <c r="EA116" i="7"/>
  <c r="AG116" i="7"/>
  <c r="BH116" i="7"/>
  <c r="DT116" i="7"/>
  <c r="GF116" i="7"/>
  <c r="BA116" i="7"/>
  <c r="DM116" i="7"/>
  <c r="FY116" i="7"/>
  <c r="AT116" i="7"/>
  <c r="DF116" i="7"/>
  <c r="FR116" i="7"/>
  <c r="AU116" i="7"/>
  <c r="DG116" i="7"/>
  <c r="FS116" i="7"/>
  <c r="AV116" i="7"/>
  <c r="DH116" i="7"/>
  <c r="FT116" i="7"/>
  <c r="AP116" i="7"/>
  <c r="DB116" i="7"/>
  <c r="FN116" i="7"/>
  <c r="AB116" i="7"/>
  <c r="ES116" i="7"/>
  <c r="EW116" i="7"/>
  <c r="FM116" i="7"/>
  <c r="EH116" i="7"/>
  <c r="BW116" i="7"/>
  <c r="EI116" i="7"/>
  <c r="CK116" i="7"/>
  <c r="BP116" i="7"/>
  <c r="EB116" i="7"/>
  <c r="BE116" i="7"/>
  <c r="BI116" i="7"/>
  <c r="DU116" i="7"/>
  <c r="GG116" i="7"/>
  <c r="BB116" i="7"/>
  <c r="DN116" i="7"/>
  <c r="FZ116" i="7"/>
  <c r="BC116" i="7"/>
  <c r="DO116" i="7"/>
  <c r="GA116" i="7"/>
  <c r="BD116" i="7"/>
  <c r="DP116" i="7"/>
  <c r="GB116" i="7"/>
  <c r="AX116" i="7"/>
  <c r="DJ116" i="7"/>
  <c r="FV116" i="7"/>
  <c r="S116" i="7"/>
  <c r="CE116" i="7"/>
  <c r="EQ116" i="7"/>
  <c r="EO116" i="7"/>
  <c r="BX116" i="7"/>
  <c r="EJ116" i="7"/>
  <c r="DI116" i="7"/>
  <c r="BQ116" i="7"/>
  <c r="EC116" i="7"/>
  <c r="Q116" i="7"/>
  <c r="BJ116" i="7"/>
  <c r="DV116" i="7"/>
  <c r="AO116" i="7"/>
  <c r="BK116" i="7"/>
  <c r="DW116" i="7"/>
  <c r="AW116" i="7"/>
  <c r="BL116" i="7"/>
  <c r="DX116" i="7"/>
  <c r="BM116" i="7"/>
  <c r="BF116" i="7"/>
  <c r="DR116" i="7"/>
  <c r="GD116" i="7"/>
  <c r="FG116" i="7"/>
  <c r="U116" i="7"/>
  <c r="BZ116" i="7"/>
  <c r="EN116" i="7"/>
  <c r="AA116" i="7"/>
  <c r="CM116" i="7"/>
  <c r="EY116" i="7"/>
  <c r="T116" i="7"/>
  <c r="CF116" i="7"/>
  <c r="ER116" i="7"/>
  <c r="FE116" i="7"/>
  <c r="BY116" i="7"/>
  <c r="EK116" i="7"/>
  <c r="BU116" i="7"/>
  <c r="BR116" i="7"/>
  <c r="ED116" i="7"/>
  <c r="CS116" i="7"/>
  <c r="BS116" i="7"/>
  <c r="EE116" i="7"/>
  <c r="DA116" i="7"/>
  <c r="BT116" i="7"/>
  <c r="EF116" i="7"/>
  <c r="DY116" i="7"/>
  <c r="BN116" i="7"/>
  <c r="DZ116" i="7"/>
  <c r="Y116" i="7"/>
  <c r="CN116" i="7"/>
  <c r="EG116" i="7"/>
  <c r="EM116" i="7"/>
  <c r="FU116" i="7"/>
  <c r="CC116" i="7"/>
  <c r="AQ116" i="7"/>
  <c r="DC116" i="7"/>
  <c r="FO116" i="7"/>
  <c r="AJ116" i="7"/>
  <c r="CV116" i="7"/>
  <c r="FH116" i="7"/>
  <c r="AC116" i="7"/>
  <c r="CO116" i="7"/>
  <c r="FA116" i="7"/>
  <c r="V116" i="7"/>
  <c r="CH116" i="7"/>
  <c r="ET116" i="7"/>
  <c r="W116" i="7"/>
  <c r="CI116" i="7"/>
  <c r="EU116" i="7"/>
  <c r="X116" i="7"/>
  <c r="CJ116" i="7"/>
  <c r="EV116" i="7"/>
  <c r="R116" i="7"/>
  <c r="CD116" i="7"/>
  <c r="EP116" i="7"/>
  <c r="DQ116" i="7"/>
  <c r="U54" i="7"/>
  <c r="AC54" i="7"/>
  <c r="AK54" i="7"/>
  <c r="AS54" i="7"/>
  <c r="BA54" i="7"/>
  <c r="BI54" i="7"/>
  <c r="BQ54" i="7"/>
  <c r="BY54" i="7"/>
  <c r="CG54" i="7"/>
  <c r="CO54" i="7"/>
  <c r="CW54" i="7"/>
  <c r="DE54" i="7"/>
  <c r="DM54" i="7"/>
  <c r="DU54" i="7"/>
  <c r="EC54" i="7"/>
  <c r="EK54" i="7"/>
  <c r="ES54" i="7"/>
  <c r="FA54" i="7"/>
  <c r="FI54" i="7"/>
  <c r="FQ54" i="7"/>
  <c r="FY54" i="7"/>
  <c r="GG54" i="7"/>
  <c r="V54" i="7"/>
  <c r="AD54" i="7"/>
  <c r="AL54" i="7"/>
  <c r="AT54" i="7"/>
  <c r="BB54" i="7"/>
  <c r="BJ54" i="7"/>
  <c r="BR54" i="7"/>
  <c r="BZ54" i="7"/>
  <c r="CH54" i="7"/>
  <c r="CP54" i="7"/>
  <c r="CX54" i="7"/>
  <c r="DF54" i="7"/>
  <c r="DN54" i="7"/>
  <c r="DV54" i="7"/>
  <c r="ED54" i="7"/>
  <c r="EL54" i="7"/>
  <c r="ET54" i="7"/>
  <c r="FB54" i="7"/>
  <c r="FJ54" i="7"/>
  <c r="FR54" i="7"/>
  <c r="FZ54" i="7"/>
  <c r="W54" i="7"/>
  <c r="AE54" i="7"/>
  <c r="AM54" i="7"/>
  <c r="AU54" i="7"/>
  <c r="BC54" i="7"/>
  <c r="BK54" i="7"/>
  <c r="BS54" i="7"/>
  <c r="CA54" i="7"/>
  <c r="CI54" i="7"/>
  <c r="CQ54" i="7"/>
  <c r="CY54" i="7"/>
  <c r="DG54" i="7"/>
  <c r="DO54" i="7"/>
  <c r="DW54" i="7"/>
  <c r="EE54" i="7"/>
  <c r="EM54" i="7"/>
  <c r="EU54" i="7"/>
  <c r="FC54" i="7"/>
  <c r="FK54" i="7"/>
  <c r="FS54" i="7"/>
  <c r="GA54" i="7"/>
  <c r="Q54" i="7"/>
  <c r="Y54" i="7"/>
  <c r="AG54" i="7"/>
  <c r="AO54" i="7"/>
  <c r="AW54" i="7"/>
  <c r="BE54" i="7"/>
  <c r="BM54" i="7"/>
  <c r="BU54" i="7"/>
  <c r="CC54" i="7"/>
  <c r="CK54" i="7"/>
  <c r="CS54" i="7"/>
  <c r="DA54" i="7"/>
  <c r="DI54" i="7"/>
  <c r="DQ54" i="7"/>
  <c r="DY54" i="7"/>
  <c r="EG54" i="7"/>
  <c r="EO54" i="7"/>
  <c r="EW54" i="7"/>
  <c r="FE54" i="7"/>
  <c r="FM54" i="7"/>
  <c r="FU54" i="7"/>
  <c r="GC54" i="7"/>
  <c r="R54" i="7"/>
  <c r="Z54" i="7"/>
  <c r="AH54" i="7"/>
  <c r="AP54" i="7"/>
  <c r="AX54" i="7"/>
  <c r="BF54" i="7"/>
  <c r="BN54" i="7"/>
  <c r="BV54" i="7"/>
  <c r="CD54" i="7"/>
  <c r="CL54" i="7"/>
  <c r="CT54" i="7"/>
  <c r="DB54" i="7"/>
  <c r="DJ54" i="7"/>
  <c r="DR54" i="7"/>
  <c r="DZ54" i="7"/>
  <c r="EH54" i="7"/>
  <c r="EP54" i="7"/>
  <c r="EX54" i="7"/>
  <c r="FF54" i="7"/>
  <c r="FN54" i="7"/>
  <c r="FV54" i="7"/>
  <c r="GD54" i="7"/>
  <c r="AJ54" i="7"/>
  <c r="BG54" i="7"/>
  <c r="CB54" i="7"/>
  <c r="CV54" i="7"/>
  <c r="DS54" i="7"/>
  <c r="EN54" i="7"/>
  <c r="FH54" i="7"/>
  <c r="GE54" i="7"/>
  <c r="S54" i="7"/>
  <c r="AN54" i="7"/>
  <c r="BH54" i="7"/>
  <c r="CE54" i="7"/>
  <c r="CZ54" i="7"/>
  <c r="DT54" i="7"/>
  <c r="EQ54" i="7"/>
  <c r="FL54" i="7"/>
  <c r="GF54" i="7"/>
  <c r="T54" i="7"/>
  <c r="AQ54" i="7"/>
  <c r="BL54" i="7"/>
  <c r="CF54" i="7"/>
  <c r="DC54" i="7"/>
  <c r="DX54" i="7"/>
  <c r="ER54" i="7"/>
  <c r="FO54" i="7"/>
  <c r="X54" i="7"/>
  <c r="AR54" i="7"/>
  <c r="BO54" i="7"/>
  <c r="CJ54" i="7"/>
  <c r="DD54" i="7"/>
  <c r="EA54" i="7"/>
  <c r="EV54" i="7"/>
  <c r="FP54" i="7"/>
  <c r="AA54" i="7"/>
  <c r="AV54" i="7"/>
  <c r="BP54" i="7"/>
  <c r="CM54" i="7"/>
  <c r="DH54" i="7"/>
  <c r="EB54" i="7"/>
  <c r="EY54" i="7"/>
  <c r="FT54" i="7"/>
  <c r="AB54" i="7"/>
  <c r="AY54" i="7"/>
  <c r="BT54" i="7"/>
  <c r="CN54" i="7"/>
  <c r="DK54" i="7"/>
  <c r="EF54" i="7"/>
  <c r="EZ54" i="7"/>
  <c r="FW54" i="7"/>
  <c r="AF54" i="7"/>
  <c r="AZ54" i="7"/>
  <c r="BW54" i="7"/>
  <c r="CR54" i="7"/>
  <c r="DL54" i="7"/>
  <c r="EI54" i="7"/>
  <c r="FD54" i="7"/>
  <c r="FX54" i="7"/>
  <c r="FG54" i="7"/>
  <c r="GB54" i="7"/>
  <c r="AI54" i="7"/>
  <c r="BD54" i="7"/>
  <c r="BX54" i="7"/>
  <c r="CU54" i="7"/>
  <c r="DP54" i="7"/>
  <c r="EJ54" i="7"/>
  <c r="U81" i="7"/>
  <c r="AC81" i="7"/>
  <c r="AK81" i="7"/>
  <c r="AS81" i="7"/>
  <c r="BA81" i="7"/>
  <c r="BI81" i="7"/>
  <c r="BQ81" i="7"/>
  <c r="BY81" i="7"/>
  <c r="CG81" i="7"/>
  <c r="CO81" i="7"/>
  <c r="CW81" i="7"/>
  <c r="DE81" i="7"/>
  <c r="DM81" i="7"/>
  <c r="DU81" i="7"/>
  <c r="EC81" i="7"/>
  <c r="EK81" i="7"/>
  <c r="ES81" i="7"/>
  <c r="FA81" i="7"/>
  <c r="FI81" i="7"/>
  <c r="FQ81" i="7"/>
  <c r="FY81" i="7"/>
  <c r="GG81" i="7"/>
  <c r="V81" i="7"/>
  <c r="AD81" i="7"/>
  <c r="AL81" i="7"/>
  <c r="AT81" i="7"/>
  <c r="BB81" i="7"/>
  <c r="BJ81" i="7"/>
  <c r="BR81" i="7"/>
  <c r="BZ81" i="7"/>
  <c r="CH81" i="7"/>
  <c r="CP81" i="7"/>
  <c r="CX81" i="7"/>
  <c r="DF81" i="7"/>
  <c r="DN81" i="7"/>
  <c r="DV81" i="7"/>
  <c r="ED81" i="7"/>
  <c r="EL81" i="7"/>
  <c r="ET81" i="7"/>
  <c r="FB81" i="7"/>
  <c r="FJ81" i="7"/>
  <c r="FR81" i="7"/>
  <c r="FZ81" i="7"/>
  <c r="W81" i="7"/>
  <c r="AE81" i="7"/>
  <c r="AM81" i="7"/>
  <c r="AU81" i="7"/>
  <c r="BC81" i="7"/>
  <c r="BK81" i="7"/>
  <c r="BS81" i="7"/>
  <c r="CA81" i="7"/>
  <c r="CI81" i="7"/>
  <c r="CQ81" i="7"/>
  <c r="CY81" i="7"/>
  <c r="DG81" i="7"/>
  <c r="DO81" i="7"/>
  <c r="DW81" i="7"/>
  <c r="EE81" i="7"/>
  <c r="EM81" i="7"/>
  <c r="EU81" i="7"/>
  <c r="FC81" i="7"/>
  <c r="FK81" i="7"/>
  <c r="FS81" i="7"/>
  <c r="GA81" i="7"/>
  <c r="X81" i="7"/>
  <c r="AF81" i="7"/>
  <c r="AN81" i="7"/>
  <c r="AV81" i="7"/>
  <c r="BD81" i="7"/>
  <c r="BL81" i="7"/>
  <c r="BT81" i="7"/>
  <c r="CB81" i="7"/>
  <c r="CJ81" i="7"/>
  <c r="CR81" i="7"/>
  <c r="CZ81" i="7"/>
  <c r="DH81" i="7"/>
  <c r="DP81" i="7"/>
  <c r="DX81" i="7"/>
  <c r="EF81" i="7"/>
  <c r="EN81" i="7"/>
  <c r="EV81" i="7"/>
  <c r="FD81" i="7"/>
  <c r="FL81" i="7"/>
  <c r="FT81" i="7"/>
  <c r="GB81" i="7"/>
  <c r="Q81" i="7"/>
  <c r="Y81" i="7"/>
  <c r="AG81" i="7"/>
  <c r="AO81" i="7"/>
  <c r="AW81" i="7"/>
  <c r="BE81" i="7"/>
  <c r="BM81" i="7"/>
  <c r="BU81" i="7"/>
  <c r="CC81" i="7"/>
  <c r="CK81" i="7"/>
  <c r="CS81" i="7"/>
  <c r="DA81" i="7"/>
  <c r="DI81" i="7"/>
  <c r="DQ81" i="7"/>
  <c r="DY81" i="7"/>
  <c r="EG81" i="7"/>
  <c r="EO81" i="7"/>
  <c r="EW81" i="7"/>
  <c r="FE81" i="7"/>
  <c r="FM81" i="7"/>
  <c r="FU81" i="7"/>
  <c r="GC81" i="7"/>
  <c r="R81" i="7"/>
  <c r="Z81" i="7"/>
  <c r="AH81" i="7"/>
  <c r="AP81" i="7"/>
  <c r="AX81" i="7"/>
  <c r="BF81" i="7"/>
  <c r="BN81" i="7"/>
  <c r="BV81" i="7"/>
  <c r="CD81" i="7"/>
  <c r="CL81" i="7"/>
  <c r="CT81" i="7"/>
  <c r="DB81" i="7"/>
  <c r="DJ81" i="7"/>
  <c r="DR81" i="7"/>
  <c r="DZ81" i="7"/>
  <c r="EH81" i="7"/>
  <c r="EP81" i="7"/>
  <c r="EX81" i="7"/>
  <c r="FF81" i="7"/>
  <c r="FN81" i="7"/>
  <c r="FV81" i="7"/>
  <c r="GD81" i="7"/>
  <c r="T81" i="7"/>
  <c r="AB81" i="7"/>
  <c r="AJ81" i="7"/>
  <c r="AR81" i="7"/>
  <c r="AZ81" i="7"/>
  <c r="BH81" i="7"/>
  <c r="BP81" i="7"/>
  <c r="BX81" i="7"/>
  <c r="CF81" i="7"/>
  <c r="CN81" i="7"/>
  <c r="CV81" i="7"/>
  <c r="DD81" i="7"/>
  <c r="DL81" i="7"/>
  <c r="DT81" i="7"/>
  <c r="EB81" i="7"/>
  <c r="EJ81" i="7"/>
  <c r="ER81" i="7"/>
  <c r="EZ81" i="7"/>
  <c r="FH81" i="7"/>
  <c r="FP81" i="7"/>
  <c r="FX81" i="7"/>
  <c r="GF81" i="7"/>
  <c r="BW81" i="7"/>
  <c r="EI81" i="7"/>
  <c r="S81" i="7"/>
  <c r="CE81" i="7"/>
  <c r="EQ81" i="7"/>
  <c r="AA81" i="7"/>
  <c r="CM81" i="7"/>
  <c r="EY81" i="7"/>
  <c r="AI81" i="7"/>
  <c r="CU81" i="7"/>
  <c r="FG81" i="7"/>
  <c r="AQ81" i="7"/>
  <c r="DC81" i="7"/>
  <c r="FO81" i="7"/>
  <c r="AY81" i="7"/>
  <c r="DK81" i="7"/>
  <c r="FW81" i="7"/>
  <c r="BO81" i="7"/>
  <c r="EA81" i="7"/>
  <c r="BG81" i="7"/>
  <c r="DS81" i="7"/>
  <c r="GE81" i="7"/>
  <c r="S27" i="7"/>
  <c r="AA27" i="7"/>
  <c r="AI27" i="7"/>
  <c r="AQ27" i="7"/>
  <c r="AY27" i="7"/>
  <c r="BG27" i="7"/>
  <c r="BO27" i="7"/>
  <c r="BW27" i="7"/>
  <c r="CE27" i="7"/>
  <c r="CM27" i="7"/>
  <c r="CU27" i="7"/>
  <c r="DC27" i="7"/>
  <c r="DK27" i="7"/>
  <c r="DS27" i="7"/>
  <c r="EA27" i="7"/>
  <c r="EI27" i="7"/>
  <c r="EQ27" i="7"/>
  <c r="EY27" i="7"/>
  <c r="FG27" i="7"/>
  <c r="FO27" i="7"/>
  <c r="FW27" i="7"/>
  <c r="GE27" i="7"/>
  <c r="T27" i="7"/>
  <c r="AB27" i="7"/>
  <c r="AJ27" i="7"/>
  <c r="AR27" i="7"/>
  <c r="AZ27" i="7"/>
  <c r="BH27" i="7"/>
  <c r="BP27" i="7"/>
  <c r="BX27" i="7"/>
  <c r="CF27" i="7"/>
  <c r="CN27" i="7"/>
  <c r="CV27" i="7"/>
  <c r="DD27" i="7"/>
  <c r="DL27" i="7"/>
  <c r="DT27" i="7"/>
  <c r="EB27" i="7"/>
  <c r="EJ27" i="7"/>
  <c r="ER27" i="7"/>
  <c r="EZ27" i="7"/>
  <c r="FH27" i="7"/>
  <c r="FP27" i="7"/>
  <c r="FX27" i="7"/>
  <c r="GF27" i="7"/>
  <c r="U27" i="7"/>
  <c r="AC27" i="7"/>
  <c r="AK27" i="7"/>
  <c r="AS27" i="7"/>
  <c r="BA27" i="7"/>
  <c r="BI27" i="7"/>
  <c r="BQ27" i="7"/>
  <c r="BY27" i="7"/>
  <c r="CG27" i="7"/>
  <c r="CO27" i="7"/>
  <c r="CW27" i="7"/>
  <c r="DE27" i="7"/>
  <c r="DM27" i="7"/>
  <c r="DU27" i="7"/>
  <c r="EC27" i="7"/>
  <c r="EK27" i="7"/>
  <c r="ES27" i="7"/>
  <c r="FA27" i="7"/>
  <c r="FI27" i="7"/>
  <c r="FQ27" i="7"/>
  <c r="FY27" i="7"/>
  <c r="GG27" i="7"/>
  <c r="V27" i="7"/>
  <c r="AD27" i="7"/>
  <c r="AL27" i="7"/>
  <c r="AT27" i="7"/>
  <c r="BB27" i="7"/>
  <c r="BJ27" i="7"/>
  <c r="BR27" i="7"/>
  <c r="BZ27" i="7"/>
  <c r="CH27" i="7"/>
  <c r="CP27" i="7"/>
  <c r="CX27" i="7"/>
  <c r="DF27" i="7"/>
  <c r="DN27" i="7"/>
  <c r="DV27" i="7"/>
  <c r="ED27" i="7"/>
  <c r="EL27" i="7"/>
  <c r="ET27" i="7"/>
  <c r="FB27" i="7"/>
  <c r="FJ27" i="7"/>
  <c r="FR27" i="7"/>
  <c r="FZ27" i="7"/>
  <c r="W27" i="7"/>
  <c r="AE27" i="7"/>
  <c r="AM27" i="7"/>
  <c r="AU27" i="7"/>
  <c r="BC27" i="7"/>
  <c r="BK27" i="7"/>
  <c r="BS27" i="7"/>
  <c r="CA27" i="7"/>
  <c r="CI27" i="7"/>
  <c r="CQ27" i="7"/>
  <c r="CY27" i="7"/>
  <c r="DG27" i="7"/>
  <c r="DO27" i="7"/>
  <c r="DW27" i="7"/>
  <c r="EE27" i="7"/>
  <c r="EM27" i="7"/>
  <c r="EU27" i="7"/>
  <c r="FC27" i="7"/>
  <c r="FK27" i="7"/>
  <c r="FS27" i="7"/>
  <c r="GA27" i="7"/>
  <c r="X27" i="7"/>
  <c r="AF27" i="7"/>
  <c r="AN27" i="7"/>
  <c r="AV27" i="7"/>
  <c r="BD27" i="7"/>
  <c r="BL27" i="7"/>
  <c r="BT27" i="7"/>
  <c r="CB27" i="7"/>
  <c r="CJ27" i="7"/>
  <c r="CR27" i="7"/>
  <c r="CZ27" i="7"/>
  <c r="DH27" i="7"/>
  <c r="DP27" i="7"/>
  <c r="DX27" i="7"/>
  <c r="EF27" i="7"/>
  <c r="EN27" i="7"/>
  <c r="EV27" i="7"/>
  <c r="FD27" i="7"/>
  <c r="FL27" i="7"/>
  <c r="FT27" i="7"/>
  <c r="GB27" i="7"/>
  <c r="R27" i="7"/>
  <c r="Z27" i="7"/>
  <c r="AH27" i="7"/>
  <c r="AP27" i="7"/>
  <c r="AX27" i="7"/>
  <c r="BF27" i="7"/>
  <c r="BN27" i="7"/>
  <c r="BV27" i="7"/>
  <c r="CD27" i="7"/>
  <c r="CL27" i="7"/>
  <c r="CT27" i="7"/>
  <c r="DB27" i="7"/>
  <c r="DJ27" i="7"/>
  <c r="DR27" i="7"/>
  <c r="DZ27" i="7"/>
  <c r="EH27" i="7"/>
  <c r="EP27" i="7"/>
  <c r="EX27" i="7"/>
  <c r="FF27" i="7"/>
  <c r="FN27" i="7"/>
  <c r="FV27" i="7"/>
  <c r="GD27" i="7"/>
  <c r="AW27" i="7"/>
  <c r="DI27" i="7"/>
  <c r="FU27" i="7"/>
  <c r="BE27" i="7"/>
  <c r="DQ27" i="7"/>
  <c r="GC27" i="7"/>
  <c r="BM27" i="7"/>
  <c r="DY27" i="7"/>
  <c r="BU27" i="7"/>
  <c r="EG27" i="7"/>
  <c r="Q27" i="7"/>
  <c r="CC27" i="7"/>
  <c r="EO27" i="7"/>
  <c r="Y27" i="7"/>
  <c r="CK27" i="7"/>
  <c r="EW27" i="7"/>
  <c r="AO27" i="7"/>
  <c r="DA27" i="7"/>
  <c r="FM27" i="7"/>
  <c r="AG27" i="7"/>
  <c r="FE27" i="7"/>
  <c r="CS27" i="7"/>
  <c r="N116" i="7"/>
  <c r="O116" i="7"/>
  <c r="M116" i="7"/>
  <c r="P116" i="7"/>
  <c r="L116" i="7"/>
  <c r="J116" i="7"/>
  <c r="K116" i="7"/>
  <c r="G82" i="7"/>
  <c r="L54" i="7"/>
  <c r="M54" i="7"/>
  <c r="J54" i="7"/>
  <c r="K54" i="7"/>
  <c r="O54" i="7"/>
  <c r="P54" i="7"/>
  <c r="N54" i="7"/>
  <c r="N27" i="7"/>
  <c r="O27" i="7"/>
  <c r="J27" i="7"/>
  <c r="P27" i="7"/>
  <c r="G28" i="7"/>
  <c r="M27" i="7"/>
  <c r="G55" i="7"/>
  <c r="K27" i="7"/>
  <c r="L27" i="7"/>
  <c r="O81" i="7"/>
  <c r="P81" i="7"/>
  <c r="K81" i="7"/>
  <c r="J81" i="7"/>
  <c r="M81" i="7"/>
  <c r="L81" i="7"/>
  <c r="N81" i="7"/>
  <c r="E90" i="7" l="1"/>
  <c r="E62" i="7"/>
  <c r="E204" i="5"/>
  <c r="E89" i="7"/>
  <c r="E61" i="7"/>
  <c r="E88" i="7"/>
  <c r="E60" i="7"/>
  <c r="E43" i="9"/>
  <c r="E31" i="13" s="1"/>
  <c r="G31" i="13" s="1"/>
  <c r="X82" i="7"/>
  <c r="AF82" i="7"/>
  <c r="AN82" i="7"/>
  <c r="AV82" i="7"/>
  <c r="BD82" i="7"/>
  <c r="BL82" i="7"/>
  <c r="BT82" i="7"/>
  <c r="CB82" i="7"/>
  <c r="CJ82" i="7"/>
  <c r="CR82" i="7"/>
  <c r="CZ82" i="7"/>
  <c r="DH82" i="7"/>
  <c r="DP82" i="7"/>
  <c r="DX82" i="7"/>
  <c r="EF82" i="7"/>
  <c r="EN82" i="7"/>
  <c r="EV82" i="7"/>
  <c r="FD82" i="7"/>
  <c r="FL82" i="7"/>
  <c r="FT82" i="7"/>
  <c r="GB82" i="7"/>
  <c r="Q82" i="7"/>
  <c r="Y82" i="7"/>
  <c r="AG82" i="7"/>
  <c r="AO82" i="7"/>
  <c r="AW82" i="7"/>
  <c r="BE82" i="7"/>
  <c r="BM82" i="7"/>
  <c r="BU82" i="7"/>
  <c r="CC82" i="7"/>
  <c r="CK82" i="7"/>
  <c r="CS82" i="7"/>
  <c r="DA82" i="7"/>
  <c r="DI82" i="7"/>
  <c r="DQ82" i="7"/>
  <c r="DY82" i="7"/>
  <c r="EG82" i="7"/>
  <c r="EO82" i="7"/>
  <c r="EW82" i="7"/>
  <c r="FE82" i="7"/>
  <c r="FM82" i="7"/>
  <c r="FU82" i="7"/>
  <c r="GC82" i="7"/>
  <c r="R82" i="7"/>
  <c r="Z82" i="7"/>
  <c r="AH82" i="7"/>
  <c r="AP82" i="7"/>
  <c r="AX82" i="7"/>
  <c r="BF82" i="7"/>
  <c r="BN82" i="7"/>
  <c r="BV82" i="7"/>
  <c r="CD82" i="7"/>
  <c r="CL82" i="7"/>
  <c r="CT82" i="7"/>
  <c r="DB82" i="7"/>
  <c r="DJ82" i="7"/>
  <c r="DR82" i="7"/>
  <c r="DZ82" i="7"/>
  <c r="EH82" i="7"/>
  <c r="EP82" i="7"/>
  <c r="EX82" i="7"/>
  <c r="FF82" i="7"/>
  <c r="FN82" i="7"/>
  <c r="FV82" i="7"/>
  <c r="GD82" i="7"/>
  <c r="S82" i="7"/>
  <c r="AA82" i="7"/>
  <c r="AI82" i="7"/>
  <c r="AQ82" i="7"/>
  <c r="AY82" i="7"/>
  <c r="BG82" i="7"/>
  <c r="BO82" i="7"/>
  <c r="BW82" i="7"/>
  <c r="CE82" i="7"/>
  <c r="CM82" i="7"/>
  <c r="CU82" i="7"/>
  <c r="DC82" i="7"/>
  <c r="DK82" i="7"/>
  <c r="DS82" i="7"/>
  <c r="EA82" i="7"/>
  <c r="EI82" i="7"/>
  <c r="EQ82" i="7"/>
  <c r="EY82" i="7"/>
  <c r="FG82" i="7"/>
  <c r="FO82" i="7"/>
  <c r="FW82" i="7"/>
  <c r="GE82" i="7"/>
  <c r="T82" i="7"/>
  <c r="AB82" i="7"/>
  <c r="AJ82" i="7"/>
  <c r="AR82" i="7"/>
  <c r="AZ82" i="7"/>
  <c r="BH82" i="7"/>
  <c r="BP82" i="7"/>
  <c r="BX82" i="7"/>
  <c r="CF82" i="7"/>
  <c r="CN82" i="7"/>
  <c r="CV82" i="7"/>
  <c r="DD82" i="7"/>
  <c r="DL82" i="7"/>
  <c r="DT82" i="7"/>
  <c r="EB82" i="7"/>
  <c r="EJ82" i="7"/>
  <c r="ER82" i="7"/>
  <c r="EZ82" i="7"/>
  <c r="FH82" i="7"/>
  <c r="FP82" i="7"/>
  <c r="U82" i="7"/>
  <c r="AC82" i="7"/>
  <c r="AK82" i="7"/>
  <c r="AS82" i="7"/>
  <c r="BA82" i="7"/>
  <c r="BI82" i="7"/>
  <c r="BQ82" i="7"/>
  <c r="BY82" i="7"/>
  <c r="CG82" i="7"/>
  <c r="CO82" i="7"/>
  <c r="CW82" i="7"/>
  <c r="DE82" i="7"/>
  <c r="DM82" i="7"/>
  <c r="DU82" i="7"/>
  <c r="EC82" i="7"/>
  <c r="EK82" i="7"/>
  <c r="ES82" i="7"/>
  <c r="FA82" i="7"/>
  <c r="FI82" i="7"/>
  <c r="FQ82" i="7"/>
  <c r="FY82" i="7"/>
  <c r="GG82" i="7"/>
  <c r="W82" i="7"/>
  <c r="AE82" i="7"/>
  <c r="AM82" i="7"/>
  <c r="AU82" i="7"/>
  <c r="BC82" i="7"/>
  <c r="BK82" i="7"/>
  <c r="BS82" i="7"/>
  <c r="CA82" i="7"/>
  <c r="CI82" i="7"/>
  <c r="CQ82" i="7"/>
  <c r="CY82" i="7"/>
  <c r="DG82" i="7"/>
  <c r="DO82" i="7"/>
  <c r="DW82" i="7"/>
  <c r="EE82" i="7"/>
  <c r="EM82" i="7"/>
  <c r="EU82" i="7"/>
  <c r="FC82" i="7"/>
  <c r="FK82" i="7"/>
  <c r="FS82" i="7"/>
  <c r="GA82" i="7"/>
  <c r="AD82" i="7"/>
  <c r="CP82" i="7"/>
  <c r="FB82" i="7"/>
  <c r="AL82" i="7"/>
  <c r="CX82" i="7"/>
  <c r="FJ82" i="7"/>
  <c r="AT82" i="7"/>
  <c r="DF82" i="7"/>
  <c r="FR82" i="7"/>
  <c r="BB82" i="7"/>
  <c r="DN82" i="7"/>
  <c r="FX82" i="7"/>
  <c r="BJ82" i="7"/>
  <c r="DV82" i="7"/>
  <c r="FZ82" i="7"/>
  <c r="BR82" i="7"/>
  <c r="ED82" i="7"/>
  <c r="GF82" i="7"/>
  <c r="V82" i="7"/>
  <c r="CH82" i="7"/>
  <c r="ET82" i="7"/>
  <c r="BZ82" i="7"/>
  <c r="EL82" i="7"/>
  <c r="X55" i="7"/>
  <c r="AF55" i="7"/>
  <c r="AN55" i="7"/>
  <c r="AV55" i="7"/>
  <c r="BD55" i="7"/>
  <c r="BL55" i="7"/>
  <c r="BT55" i="7"/>
  <c r="CB55" i="7"/>
  <c r="CJ55" i="7"/>
  <c r="CR55" i="7"/>
  <c r="CZ55" i="7"/>
  <c r="DH55" i="7"/>
  <c r="DP55" i="7"/>
  <c r="DX55" i="7"/>
  <c r="EF55" i="7"/>
  <c r="EN55" i="7"/>
  <c r="EV55" i="7"/>
  <c r="FD55" i="7"/>
  <c r="FL55" i="7"/>
  <c r="FT55" i="7"/>
  <c r="GB55" i="7"/>
  <c r="Q55" i="7"/>
  <c r="Y55" i="7"/>
  <c r="AG55" i="7"/>
  <c r="AO55" i="7"/>
  <c r="AW55" i="7"/>
  <c r="BE55" i="7"/>
  <c r="BM55" i="7"/>
  <c r="BU55" i="7"/>
  <c r="CC55" i="7"/>
  <c r="CK55" i="7"/>
  <c r="CS55" i="7"/>
  <c r="DA55" i="7"/>
  <c r="DI55" i="7"/>
  <c r="DQ55" i="7"/>
  <c r="DY55" i="7"/>
  <c r="EG55" i="7"/>
  <c r="EO55" i="7"/>
  <c r="EW55" i="7"/>
  <c r="FE55" i="7"/>
  <c r="FM55" i="7"/>
  <c r="FU55" i="7"/>
  <c r="GC55" i="7"/>
  <c r="R55" i="7"/>
  <c r="Z55" i="7"/>
  <c r="AH55" i="7"/>
  <c r="AP55" i="7"/>
  <c r="AX55" i="7"/>
  <c r="BF55" i="7"/>
  <c r="BN55" i="7"/>
  <c r="BV55" i="7"/>
  <c r="CD55" i="7"/>
  <c r="CL55" i="7"/>
  <c r="CT55" i="7"/>
  <c r="DB55" i="7"/>
  <c r="DJ55" i="7"/>
  <c r="DR55" i="7"/>
  <c r="DZ55" i="7"/>
  <c r="EH55" i="7"/>
  <c r="EP55" i="7"/>
  <c r="EX55" i="7"/>
  <c r="FF55" i="7"/>
  <c r="FN55" i="7"/>
  <c r="FV55" i="7"/>
  <c r="GD55" i="7"/>
  <c r="T55" i="7"/>
  <c r="AB55" i="7"/>
  <c r="AJ55" i="7"/>
  <c r="AR55" i="7"/>
  <c r="AZ55" i="7"/>
  <c r="BH55" i="7"/>
  <c r="BP55" i="7"/>
  <c r="BX55" i="7"/>
  <c r="CF55" i="7"/>
  <c r="CN55" i="7"/>
  <c r="CV55" i="7"/>
  <c r="DD55" i="7"/>
  <c r="DL55" i="7"/>
  <c r="DT55" i="7"/>
  <c r="EB55" i="7"/>
  <c r="EJ55" i="7"/>
  <c r="ER55" i="7"/>
  <c r="EZ55" i="7"/>
  <c r="FH55" i="7"/>
  <c r="FP55" i="7"/>
  <c r="FX55" i="7"/>
  <c r="GF55" i="7"/>
  <c r="U55" i="7"/>
  <c r="AC55" i="7"/>
  <c r="AK55" i="7"/>
  <c r="AS55" i="7"/>
  <c r="BA55" i="7"/>
  <c r="BI55" i="7"/>
  <c r="BQ55" i="7"/>
  <c r="BY55" i="7"/>
  <c r="CG55" i="7"/>
  <c r="CO55" i="7"/>
  <c r="CW55" i="7"/>
  <c r="DE55" i="7"/>
  <c r="DM55" i="7"/>
  <c r="DU55" i="7"/>
  <c r="EC55" i="7"/>
  <c r="EK55" i="7"/>
  <c r="ES55" i="7"/>
  <c r="FA55" i="7"/>
  <c r="FI55" i="7"/>
  <c r="FQ55" i="7"/>
  <c r="FY55" i="7"/>
  <c r="GG55" i="7"/>
  <c r="AI55" i="7"/>
  <c r="BC55" i="7"/>
  <c r="BZ55" i="7"/>
  <c r="CU55" i="7"/>
  <c r="DO55" i="7"/>
  <c r="EL55" i="7"/>
  <c r="FG55" i="7"/>
  <c r="GA55" i="7"/>
  <c r="AL55" i="7"/>
  <c r="BG55" i="7"/>
  <c r="CA55" i="7"/>
  <c r="CX55" i="7"/>
  <c r="DS55" i="7"/>
  <c r="EM55" i="7"/>
  <c r="FJ55" i="7"/>
  <c r="GE55" i="7"/>
  <c r="S55" i="7"/>
  <c r="AM55" i="7"/>
  <c r="BJ55" i="7"/>
  <c r="CE55" i="7"/>
  <c r="CY55" i="7"/>
  <c r="DV55" i="7"/>
  <c r="EQ55" i="7"/>
  <c r="FK55" i="7"/>
  <c r="V55" i="7"/>
  <c r="AQ55" i="7"/>
  <c r="BK55" i="7"/>
  <c r="CH55" i="7"/>
  <c r="DC55" i="7"/>
  <c r="DW55" i="7"/>
  <c r="ET55" i="7"/>
  <c r="FO55" i="7"/>
  <c r="W55" i="7"/>
  <c r="AT55" i="7"/>
  <c r="BO55" i="7"/>
  <c r="CI55" i="7"/>
  <c r="DF55" i="7"/>
  <c r="EA55" i="7"/>
  <c r="EU55" i="7"/>
  <c r="FR55" i="7"/>
  <c r="AA55" i="7"/>
  <c r="AU55" i="7"/>
  <c r="BR55" i="7"/>
  <c r="CM55" i="7"/>
  <c r="DG55" i="7"/>
  <c r="ED55" i="7"/>
  <c r="EY55" i="7"/>
  <c r="FS55" i="7"/>
  <c r="AD55" i="7"/>
  <c r="AY55" i="7"/>
  <c r="BS55" i="7"/>
  <c r="CP55" i="7"/>
  <c r="EE55" i="7"/>
  <c r="EI55" i="7"/>
  <c r="AE55" i="7"/>
  <c r="FB55" i="7"/>
  <c r="BB55" i="7"/>
  <c r="FC55" i="7"/>
  <c r="BW55" i="7"/>
  <c r="FW55" i="7"/>
  <c r="CQ55" i="7"/>
  <c r="FZ55" i="7"/>
  <c r="DK55" i="7"/>
  <c r="DN55" i="7"/>
  <c r="V28" i="7"/>
  <c r="AD28" i="7"/>
  <c r="AL28" i="7"/>
  <c r="AT28" i="7"/>
  <c r="BB28" i="7"/>
  <c r="BJ28" i="7"/>
  <c r="BR28" i="7"/>
  <c r="BZ28" i="7"/>
  <c r="CH28" i="7"/>
  <c r="CP28" i="7"/>
  <c r="CX28" i="7"/>
  <c r="DF28" i="7"/>
  <c r="DN28" i="7"/>
  <c r="DV28" i="7"/>
  <c r="ED28" i="7"/>
  <c r="EL28" i="7"/>
  <c r="ET28" i="7"/>
  <c r="FB28" i="7"/>
  <c r="FJ28" i="7"/>
  <c r="FR28" i="7"/>
  <c r="FZ28" i="7"/>
  <c r="W28" i="7"/>
  <c r="AE28" i="7"/>
  <c r="AM28" i="7"/>
  <c r="AU28" i="7"/>
  <c r="BC28" i="7"/>
  <c r="BK28" i="7"/>
  <c r="BS28" i="7"/>
  <c r="CA28" i="7"/>
  <c r="CI28" i="7"/>
  <c r="CQ28" i="7"/>
  <c r="CY28" i="7"/>
  <c r="DG28" i="7"/>
  <c r="DO28" i="7"/>
  <c r="DW28" i="7"/>
  <c r="EE28" i="7"/>
  <c r="EM28" i="7"/>
  <c r="EU28" i="7"/>
  <c r="FC28" i="7"/>
  <c r="FK28" i="7"/>
  <c r="FS28" i="7"/>
  <c r="GA28" i="7"/>
  <c r="X28" i="7"/>
  <c r="AF28" i="7"/>
  <c r="AN28" i="7"/>
  <c r="AV28" i="7"/>
  <c r="BD28" i="7"/>
  <c r="BL28" i="7"/>
  <c r="BT28" i="7"/>
  <c r="CB28" i="7"/>
  <c r="CJ28" i="7"/>
  <c r="CR28" i="7"/>
  <c r="CZ28" i="7"/>
  <c r="DH28" i="7"/>
  <c r="DP28" i="7"/>
  <c r="DX28" i="7"/>
  <c r="EF28" i="7"/>
  <c r="EN28" i="7"/>
  <c r="EV28" i="7"/>
  <c r="FD28" i="7"/>
  <c r="FL28" i="7"/>
  <c r="FT28" i="7"/>
  <c r="GB28" i="7"/>
  <c r="Q28" i="7"/>
  <c r="Y28" i="7"/>
  <c r="AG28" i="7"/>
  <c r="AO28" i="7"/>
  <c r="AW28" i="7"/>
  <c r="BE28" i="7"/>
  <c r="BM28" i="7"/>
  <c r="BU28" i="7"/>
  <c r="CC28" i="7"/>
  <c r="CK28" i="7"/>
  <c r="CS28" i="7"/>
  <c r="DA28" i="7"/>
  <c r="DI28" i="7"/>
  <c r="DQ28" i="7"/>
  <c r="DY28" i="7"/>
  <c r="EG28" i="7"/>
  <c r="EO28" i="7"/>
  <c r="EW28" i="7"/>
  <c r="FE28" i="7"/>
  <c r="FM28" i="7"/>
  <c r="FU28" i="7"/>
  <c r="GC28" i="7"/>
  <c r="R28" i="7"/>
  <c r="Z28" i="7"/>
  <c r="AH28" i="7"/>
  <c r="AP28" i="7"/>
  <c r="AX28" i="7"/>
  <c r="BF28" i="7"/>
  <c r="BN28" i="7"/>
  <c r="BV28" i="7"/>
  <c r="CD28" i="7"/>
  <c r="CL28" i="7"/>
  <c r="CT28" i="7"/>
  <c r="DB28" i="7"/>
  <c r="DJ28" i="7"/>
  <c r="DR28" i="7"/>
  <c r="DZ28" i="7"/>
  <c r="EH28" i="7"/>
  <c r="EP28" i="7"/>
  <c r="EX28" i="7"/>
  <c r="FF28" i="7"/>
  <c r="FN28" i="7"/>
  <c r="FV28" i="7"/>
  <c r="GD28" i="7"/>
  <c r="S28" i="7"/>
  <c r="AA28" i="7"/>
  <c r="AI28" i="7"/>
  <c r="AQ28" i="7"/>
  <c r="AY28" i="7"/>
  <c r="BG28" i="7"/>
  <c r="BO28" i="7"/>
  <c r="BW28" i="7"/>
  <c r="CE28" i="7"/>
  <c r="CM28" i="7"/>
  <c r="CU28" i="7"/>
  <c r="DC28" i="7"/>
  <c r="DK28" i="7"/>
  <c r="DS28" i="7"/>
  <c r="EA28" i="7"/>
  <c r="EI28" i="7"/>
  <c r="EQ28" i="7"/>
  <c r="EY28" i="7"/>
  <c r="FG28" i="7"/>
  <c r="FO28" i="7"/>
  <c r="FW28" i="7"/>
  <c r="GE28" i="7"/>
  <c r="U28" i="7"/>
  <c r="AC28" i="7"/>
  <c r="AK28" i="7"/>
  <c r="AS28" i="7"/>
  <c r="BA28" i="7"/>
  <c r="BI28" i="7"/>
  <c r="BQ28" i="7"/>
  <c r="BY28" i="7"/>
  <c r="CG28" i="7"/>
  <c r="CO28" i="7"/>
  <c r="CW28" i="7"/>
  <c r="DE28" i="7"/>
  <c r="DM28" i="7"/>
  <c r="DU28" i="7"/>
  <c r="EC28" i="7"/>
  <c r="EK28" i="7"/>
  <c r="ES28" i="7"/>
  <c r="FA28" i="7"/>
  <c r="FI28" i="7"/>
  <c r="BP28" i="7"/>
  <c r="EB28" i="7"/>
  <c r="FY28" i="7"/>
  <c r="BX28" i="7"/>
  <c r="EJ28" i="7"/>
  <c r="GF28" i="7"/>
  <c r="T28" i="7"/>
  <c r="CF28" i="7"/>
  <c r="ER28" i="7"/>
  <c r="GG28" i="7"/>
  <c r="AB28" i="7"/>
  <c r="CN28" i="7"/>
  <c r="EZ28" i="7"/>
  <c r="AJ28" i="7"/>
  <c r="CV28" i="7"/>
  <c r="FH28" i="7"/>
  <c r="AR28" i="7"/>
  <c r="DD28" i="7"/>
  <c r="FP28" i="7"/>
  <c r="BH28" i="7"/>
  <c r="DT28" i="7"/>
  <c r="FX28" i="7"/>
  <c r="AZ28" i="7"/>
  <c r="DL28" i="7"/>
  <c r="FQ28" i="7"/>
  <c r="L28" i="7"/>
  <c r="M28" i="7"/>
  <c r="J28" i="7"/>
  <c r="P28" i="7"/>
  <c r="O28" i="7"/>
  <c r="N28" i="7"/>
  <c r="K28" i="7"/>
  <c r="G29" i="7"/>
  <c r="G56" i="7"/>
  <c r="G83" i="7"/>
  <c r="N55" i="7"/>
  <c r="O55" i="7"/>
  <c r="P55" i="7"/>
  <c r="K55" i="7"/>
  <c r="M55" i="7"/>
  <c r="L55" i="7"/>
  <c r="J55" i="7"/>
  <c r="J82" i="7"/>
  <c r="K82" i="7"/>
  <c r="O82" i="7"/>
  <c r="M82" i="7"/>
  <c r="N82" i="7"/>
  <c r="P82" i="7"/>
  <c r="L82" i="7"/>
  <c r="D45" i="2"/>
  <c r="D46" i="2" s="1"/>
  <c r="D47" i="2" s="1"/>
  <c r="D48" i="2" s="1"/>
  <c r="D49" i="2" s="1"/>
  <c r="D50" i="2" s="1"/>
  <c r="D51" i="2" s="1"/>
  <c r="D52" i="2" s="1"/>
  <c r="D53" i="2" s="1"/>
  <c r="D54" i="2" s="1"/>
  <c r="D55" i="2" s="1"/>
  <c r="D56" i="2" s="1"/>
  <c r="D57" i="2" s="1"/>
  <c r="D58" i="2" s="1"/>
  <c r="G26" i="2"/>
  <c r="F27" i="2"/>
  <c r="E27" i="2"/>
  <c r="G25" i="2"/>
  <c r="E205" i="5" l="1"/>
  <c r="E91" i="7"/>
  <c r="E63" i="7"/>
  <c r="E63" i="9"/>
  <c r="E127" i="13" s="1"/>
  <c r="F28" i="2"/>
  <c r="F63" i="9"/>
  <c r="F127" i="13" s="1"/>
  <c r="F128" i="13" s="1"/>
  <c r="G28" i="2"/>
  <c r="G62" i="9"/>
  <c r="G126" i="13" s="1"/>
  <c r="G128" i="13" s="1"/>
  <c r="S83" i="7"/>
  <c r="AA83" i="7"/>
  <c r="AI83" i="7"/>
  <c r="AQ83" i="7"/>
  <c r="AY83" i="7"/>
  <c r="BG83" i="7"/>
  <c r="BO83" i="7"/>
  <c r="BW83" i="7"/>
  <c r="CE83" i="7"/>
  <c r="CM83" i="7"/>
  <c r="CU83" i="7"/>
  <c r="DC83" i="7"/>
  <c r="DK83" i="7"/>
  <c r="DS83" i="7"/>
  <c r="EA83" i="7"/>
  <c r="EI83" i="7"/>
  <c r="EQ83" i="7"/>
  <c r="EY83" i="7"/>
  <c r="FG83" i="7"/>
  <c r="T83" i="7"/>
  <c r="AB83" i="7"/>
  <c r="AJ83" i="7"/>
  <c r="AR83" i="7"/>
  <c r="AZ83" i="7"/>
  <c r="BH83" i="7"/>
  <c r="BP83" i="7"/>
  <c r="BX83" i="7"/>
  <c r="CF83" i="7"/>
  <c r="CN83" i="7"/>
  <c r="CV83" i="7"/>
  <c r="DD83" i="7"/>
  <c r="DL83" i="7"/>
  <c r="DT83" i="7"/>
  <c r="EB83" i="7"/>
  <c r="EJ83" i="7"/>
  <c r="ER83" i="7"/>
  <c r="EZ83" i="7"/>
  <c r="FH83" i="7"/>
  <c r="U83" i="7"/>
  <c r="AC83" i="7"/>
  <c r="AK83" i="7"/>
  <c r="AS83" i="7"/>
  <c r="V83" i="7"/>
  <c r="AD83" i="7"/>
  <c r="AL83" i="7"/>
  <c r="AT83" i="7"/>
  <c r="BB83" i="7"/>
  <c r="BJ83" i="7"/>
  <c r="BR83" i="7"/>
  <c r="BZ83" i="7"/>
  <c r="X83" i="7"/>
  <c r="AF83" i="7"/>
  <c r="AN83" i="7"/>
  <c r="AV83" i="7"/>
  <c r="BD83" i="7"/>
  <c r="BL83" i="7"/>
  <c r="R83" i="7"/>
  <c r="Z83" i="7"/>
  <c r="AH83" i="7"/>
  <c r="AP83" i="7"/>
  <c r="AX83" i="7"/>
  <c r="BF83" i="7"/>
  <c r="BN83" i="7"/>
  <c r="Y83" i="7"/>
  <c r="BC83" i="7"/>
  <c r="BU83" i="7"/>
  <c r="CH83" i="7"/>
  <c r="CR83" i="7"/>
  <c r="DB83" i="7"/>
  <c r="DN83" i="7"/>
  <c r="DX83" i="7"/>
  <c r="EH83" i="7"/>
  <c r="ET83" i="7"/>
  <c r="FD83" i="7"/>
  <c r="FN83" i="7"/>
  <c r="FV83" i="7"/>
  <c r="GD83" i="7"/>
  <c r="AE83" i="7"/>
  <c r="BE83" i="7"/>
  <c r="BV83" i="7"/>
  <c r="CI83" i="7"/>
  <c r="CS83" i="7"/>
  <c r="DE83" i="7"/>
  <c r="DO83" i="7"/>
  <c r="DY83" i="7"/>
  <c r="EK83" i="7"/>
  <c r="EU83" i="7"/>
  <c r="FE83" i="7"/>
  <c r="FO83" i="7"/>
  <c r="FW83" i="7"/>
  <c r="GE83" i="7"/>
  <c r="AG83" i="7"/>
  <c r="BI83" i="7"/>
  <c r="BY83" i="7"/>
  <c r="CJ83" i="7"/>
  <c r="CT83" i="7"/>
  <c r="DF83" i="7"/>
  <c r="DP83" i="7"/>
  <c r="DZ83" i="7"/>
  <c r="EL83" i="7"/>
  <c r="EV83" i="7"/>
  <c r="FF83" i="7"/>
  <c r="FP83" i="7"/>
  <c r="FX83" i="7"/>
  <c r="GF83" i="7"/>
  <c r="AM83" i="7"/>
  <c r="BK83" i="7"/>
  <c r="CA83" i="7"/>
  <c r="CK83" i="7"/>
  <c r="CW83" i="7"/>
  <c r="DG83" i="7"/>
  <c r="DQ83" i="7"/>
  <c r="EC83" i="7"/>
  <c r="EM83" i="7"/>
  <c r="EW83" i="7"/>
  <c r="FI83" i="7"/>
  <c r="FQ83" i="7"/>
  <c r="FY83" i="7"/>
  <c r="GG83" i="7"/>
  <c r="AO83" i="7"/>
  <c r="BM83" i="7"/>
  <c r="CB83" i="7"/>
  <c r="CL83" i="7"/>
  <c r="CX83" i="7"/>
  <c r="DH83" i="7"/>
  <c r="DR83" i="7"/>
  <c r="ED83" i="7"/>
  <c r="EN83" i="7"/>
  <c r="EX83" i="7"/>
  <c r="FJ83" i="7"/>
  <c r="FR83" i="7"/>
  <c r="FZ83" i="7"/>
  <c r="AU83" i="7"/>
  <c r="BQ83" i="7"/>
  <c r="CC83" i="7"/>
  <c r="CO83" i="7"/>
  <c r="CY83" i="7"/>
  <c r="DI83" i="7"/>
  <c r="DU83" i="7"/>
  <c r="EE83" i="7"/>
  <c r="EO83" i="7"/>
  <c r="FA83" i="7"/>
  <c r="FK83" i="7"/>
  <c r="FS83" i="7"/>
  <c r="GA83" i="7"/>
  <c r="W83" i="7"/>
  <c r="BA83" i="7"/>
  <c r="BT83" i="7"/>
  <c r="CG83" i="7"/>
  <c r="CQ83" i="7"/>
  <c r="DA83" i="7"/>
  <c r="DM83" i="7"/>
  <c r="DW83" i="7"/>
  <c r="EG83" i="7"/>
  <c r="ES83" i="7"/>
  <c r="FC83" i="7"/>
  <c r="FM83" i="7"/>
  <c r="FU83" i="7"/>
  <c r="GC83" i="7"/>
  <c r="CD83" i="7"/>
  <c r="FL83" i="7"/>
  <c r="CP83" i="7"/>
  <c r="FT83" i="7"/>
  <c r="CZ83" i="7"/>
  <c r="GB83" i="7"/>
  <c r="DJ83" i="7"/>
  <c r="AW83" i="7"/>
  <c r="DV83" i="7"/>
  <c r="Q83" i="7"/>
  <c r="EF83" i="7"/>
  <c r="BS83" i="7"/>
  <c r="FB83" i="7"/>
  <c r="EP83" i="7"/>
  <c r="S56" i="7"/>
  <c r="AA56" i="7"/>
  <c r="AI56" i="7"/>
  <c r="AQ56" i="7"/>
  <c r="AY56" i="7"/>
  <c r="BG56" i="7"/>
  <c r="BO56" i="7"/>
  <c r="BW56" i="7"/>
  <c r="CE56" i="7"/>
  <c r="CM56" i="7"/>
  <c r="CU56" i="7"/>
  <c r="DC56" i="7"/>
  <c r="DK56" i="7"/>
  <c r="DS56" i="7"/>
  <c r="EA56" i="7"/>
  <c r="EI56" i="7"/>
  <c r="EQ56" i="7"/>
  <c r="EY56" i="7"/>
  <c r="FG56" i="7"/>
  <c r="FO56" i="7"/>
  <c r="FW56" i="7"/>
  <c r="GE56" i="7"/>
  <c r="T56" i="7"/>
  <c r="AB56" i="7"/>
  <c r="AJ56" i="7"/>
  <c r="AR56" i="7"/>
  <c r="AZ56" i="7"/>
  <c r="BH56" i="7"/>
  <c r="BP56" i="7"/>
  <c r="BX56" i="7"/>
  <c r="CF56" i="7"/>
  <c r="CN56" i="7"/>
  <c r="CV56" i="7"/>
  <c r="DD56" i="7"/>
  <c r="DL56" i="7"/>
  <c r="DT56" i="7"/>
  <c r="EB56" i="7"/>
  <c r="EJ56" i="7"/>
  <c r="ER56" i="7"/>
  <c r="EZ56" i="7"/>
  <c r="FH56" i="7"/>
  <c r="FP56" i="7"/>
  <c r="FX56" i="7"/>
  <c r="GF56" i="7"/>
  <c r="U56" i="7"/>
  <c r="AC56" i="7"/>
  <c r="AK56" i="7"/>
  <c r="AS56" i="7"/>
  <c r="BA56" i="7"/>
  <c r="BI56" i="7"/>
  <c r="BQ56" i="7"/>
  <c r="BY56" i="7"/>
  <c r="CG56" i="7"/>
  <c r="CO56" i="7"/>
  <c r="CW56" i="7"/>
  <c r="DE56" i="7"/>
  <c r="DM56" i="7"/>
  <c r="DU56" i="7"/>
  <c r="EC56" i="7"/>
  <c r="EK56" i="7"/>
  <c r="ES56" i="7"/>
  <c r="FA56" i="7"/>
  <c r="FI56" i="7"/>
  <c r="FQ56" i="7"/>
  <c r="FY56" i="7"/>
  <c r="GG56" i="7"/>
  <c r="W56" i="7"/>
  <c r="AE56" i="7"/>
  <c r="AM56" i="7"/>
  <c r="AU56" i="7"/>
  <c r="BC56" i="7"/>
  <c r="BK56" i="7"/>
  <c r="BS56" i="7"/>
  <c r="CA56" i="7"/>
  <c r="CI56" i="7"/>
  <c r="CQ56" i="7"/>
  <c r="CY56" i="7"/>
  <c r="DG56" i="7"/>
  <c r="DO56" i="7"/>
  <c r="DW56" i="7"/>
  <c r="EE56" i="7"/>
  <c r="EM56" i="7"/>
  <c r="EU56" i="7"/>
  <c r="FC56" i="7"/>
  <c r="FK56" i="7"/>
  <c r="FS56" i="7"/>
  <c r="GA56" i="7"/>
  <c r="X56" i="7"/>
  <c r="AF56" i="7"/>
  <c r="AN56" i="7"/>
  <c r="AV56" i="7"/>
  <c r="BD56" i="7"/>
  <c r="BL56" i="7"/>
  <c r="BT56" i="7"/>
  <c r="CB56" i="7"/>
  <c r="CJ56" i="7"/>
  <c r="CR56" i="7"/>
  <c r="CZ56" i="7"/>
  <c r="DH56" i="7"/>
  <c r="DP56" i="7"/>
  <c r="DX56" i="7"/>
  <c r="EF56" i="7"/>
  <c r="EN56" i="7"/>
  <c r="EV56" i="7"/>
  <c r="FD56" i="7"/>
  <c r="FL56" i="7"/>
  <c r="FT56" i="7"/>
  <c r="GB56" i="7"/>
  <c r="AG56" i="7"/>
  <c r="BB56" i="7"/>
  <c r="BV56" i="7"/>
  <c r="CS56" i="7"/>
  <c r="DN56" i="7"/>
  <c r="EH56" i="7"/>
  <c r="FE56" i="7"/>
  <c r="FZ56" i="7"/>
  <c r="AH56" i="7"/>
  <c r="BE56" i="7"/>
  <c r="BZ56" i="7"/>
  <c r="CT56" i="7"/>
  <c r="DQ56" i="7"/>
  <c r="EL56" i="7"/>
  <c r="FF56" i="7"/>
  <c r="GC56" i="7"/>
  <c r="Q56" i="7"/>
  <c r="AL56" i="7"/>
  <c r="BF56" i="7"/>
  <c r="CC56" i="7"/>
  <c r="CX56" i="7"/>
  <c r="DR56" i="7"/>
  <c r="EO56" i="7"/>
  <c r="FJ56" i="7"/>
  <c r="GD56" i="7"/>
  <c r="R56" i="7"/>
  <c r="AO56" i="7"/>
  <c r="BJ56" i="7"/>
  <c r="CD56" i="7"/>
  <c r="DA56" i="7"/>
  <c r="DV56" i="7"/>
  <c r="EP56" i="7"/>
  <c r="FM56" i="7"/>
  <c r="V56" i="7"/>
  <c r="AP56" i="7"/>
  <c r="BM56" i="7"/>
  <c r="CH56" i="7"/>
  <c r="DB56" i="7"/>
  <c r="DY56" i="7"/>
  <c r="ET56" i="7"/>
  <c r="FN56" i="7"/>
  <c r="Y56" i="7"/>
  <c r="AT56" i="7"/>
  <c r="BN56" i="7"/>
  <c r="CK56" i="7"/>
  <c r="DF56" i="7"/>
  <c r="DZ56" i="7"/>
  <c r="EW56" i="7"/>
  <c r="FR56" i="7"/>
  <c r="AW56" i="7"/>
  <c r="ED56" i="7"/>
  <c r="AX56" i="7"/>
  <c r="EG56" i="7"/>
  <c r="BR56" i="7"/>
  <c r="EX56" i="7"/>
  <c r="BU56" i="7"/>
  <c r="FB56" i="7"/>
  <c r="CL56" i="7"/>
  <c r="FU56" i="7"/>
  <c r="CP56" i="7"/>
  <c r="FV56" i="7"/>
  <c r="Z56" i="7"/>
  <c r="DI56" i="7"/>
  <c r="DJ56" i="7"/>
  <c r="AD56" i="7"/>
  <c r="Q29" i="7"/>
  <c r="Y29" i="7"/>
  <c r="AG29" i="7"/>
  <c r="AO29" i="7"/>
  <c r="AW29" i="7"/>
  <c r="BE29" i="7"/>
  <c r="BM29" i="7"/>
  <c r="BU29" i="7"/>
  <c r="CC29" i="7"/>
  <c r="CK29" i="7"/>
  <c r="CS29" i="7"/>
  <c r="DA29" i="7"/>
  <c r="DI29" i="7"/>
  <c r="DQ29" i="7"/>
  <c r="DY29" i="7"/>
  <c r="EG29" i="7"/>
  <c r="EO29" i="7"/>
  <c r="EW29" i="7"/>
  <c r="FE29" i="7"/>
  <c r="FM29" i="7"/>
  <c r="FU29" i="7"/>
  <c r="R29" i="7"/>
  <c r="Z29" i="7"/>
  <c r="AH29" i="7"/>
  <c r="AP29" i="7"/>
  <c r="AX29" i="7"/>
  <c r="BF29" i="7"/>
  <c r="BN29" i="7"/>
  <c r="BV29" i="7"/>
  <c r="CD29" i="7"/>
  <c r="CL29" i="7"/>
  <c r="CT29" i="7"/>
  <c r="DB29" i="7"/>
  <c r="DJ29" i="7"/>
  <c r="DR29" i="7"/>
  <c r="DZ29" i="7"/>
  <c r="EH29" i="7"/>
  <c r="EP29" i="7"/>
  <c r="EX29" i="7"/>
  <c r="FF29" i="7"/>
  <c r="FN29" i="7"/>
  <c r="FV29" i="7"/>
  <c r="S29" i="7"/>
  <c r="AA29" i="7"/>
  <c r="AI29" i="7"/>
  <c r="AQ29" i="7"/>
  <c r="AY29" i="7"/>
  <c r="BG29" i="7"/>
  <c r="BO29" i="7"/>
  <c r="BW29" i="7"/>
  <c r="CE29" i="7"/>
  <c r="CM29" i="7"/>
  <c r="CU29" i="7"/>
  <c r="DC29" i="7"/>
  <c r="DK29" i="7"/>
  <c r="DS29" i="7"/>
  <c r="T29" i="7"/>
  <c r="AB29" i="7"/>
  <c r="AJ29" i="7"/>
  <c r="AR29" i="7"/>
  <c r="AZ29" i="7"/>
  <c r="BH29" i="7"/>
  <c r="BP29" i="7"/>
  <c r="BX29" i="7"/>
  <c r="CF29" i="7"/>
  <c r="CN29" i="7"/>
  <c r="CV29" i="7"/>
  <c r="DD29" i="7"/>
  <c r="U29" i="7"/>
  <c r="AC29" i="7"/>
  <c r="AK29" i="7"/>
  <c r="AS29" i="7"/>
  <c r="BA29" i="7"/>
  <c r="BI29" i="7"/>
  <c r="V29" i="7"/>
  <c r="AL29" i="7"/>
  <c r="BD29" i="7"/>
  <c r="BY29" i="7"/>
  <c r="CO29" i="7"/>
  <c r="DE29" i="7"/>
  <c r="DP29" i="7"/>
  <c r="EC29" i="7"/>
  <c r="EM29" i="7"/>
  <c r="EY29" i="7"/>
  <c r="FI29" i="7"/>
  <c r="FS29" i="7"/>
  <c r="GC29" i="7"/>
  <c r="AM29" i="7"/>
  <c r="BJ29" i="7"/>
  <c r="BZ29" i="7"/>
  <c r="CP29" i="7"/>
  <c r="DF29" i="7"/>
  <c r="DT29" i="7"/>
  <c r="ED29" i="7"/>
  <c r="EN29" i="7"/>
  <c r="EZ29" i="7"/>
  <c r="FJ29" i="7"/>
  <c r="FT29" i="7"/>
  <c r="GD29" i="7"/>
  <c r="AN29" i="7"/>
  <c r="BK29" i="7"/>
  <c r="CA29" i="7"/>
  <c r="CQ29" i="7"/>
  <c r="DG29" i="7"/>
  <c r="DU29" i="7"/>
  <c r="EE29" i="7"/>
  <c r="EQ29" i="7"/>
  <c r="FA29" i="7"/>
  <c r="FK29" i="7"/>
  <c r="FW29" i="7"/>
  <c r="GE29" i="7"/>
  <c r="W29" i="7"/>
  <c r="AT29" i="7"/>
  <c r="BL29" i="7"/>
  <c r="CB29" i="7"/>
  <c r="CR29" i="7"/>
  <c r="DH29" i="7"/>
  <c r="DV29" i="7"/>
  <c r="EF29" i="7"/>
  <c r="ER29" i="7"/>
  <c r="FB29" i="7"/>
  <c r="FL29" i="7"/>
  <c r="FX29" i="7"/>
  <c r="GF29" i="7"/>
  <c r="X29" i="7"/>
  <c r="AU29" i="7"/>
  <c r="BQ29" i="7"/>
  <c r="CG29" i="7"/>
  <c r="CW29" i="7"/>
  <c r="DL29" i="7"/>
  <c r="DW29" i="7"/>
  <c r="EI29" i="7"/>
  <c r="ES29" i="7"/>
  <c r="FC29" i="7"/>
  <c r="FO29" i="7"/>
  <c r="FY29" i="7"/>
  <c r="GG29" i="7"/>
  <c r="AD29" i="7"/>
  <c r="AV29" i="7"/>
  <c r="BR29" i="7"/>
  <c r="CH29" i="7"/>
  <c r="CX29" i="7"/>
  <c r="DM29" i="7"/>
  <c r="DX29" i="7"/>
  <c r="EJ29" i="7"/>
  <c r="ET29" i="7"/>
  <c r="FD29" i="7"/>
  <c r="FP29" i="7"/>
  <c r="FZ29" i="7"/>
  <c r="AF29" i="7"/>
  <c r="BC29" i="7"/>
  <c r="BT29" i="7"/>
  <c r="CJ29" i="7"/>
  <c r="CZ29" i="7"/>
  <c r="DO29" i="7"/>
  <c r="EB29" i="7"/>
  <c r="EL29" i="7"/>
  <c r="EV29" i="7"/>
  <c r="FH29" i="7"/>
  <c r="FR29" i="7"/>
  <c r="GB29" i="7"/>
  <c r="DN29" i="7"/>
  <c r="EA29" i="7"/>
  <c r="EK29" i="7"/>
  <c r="AE29" i="7"/>
  <c r="EU29" i="7"/>
  <c r="BB29" i="7"/>
  <c r="FG29" i="7"/>
  <c r="BS29" i="7"/>
  <c r="FQ29" i="7"/>
  <c r="CY29" i="7"/>
  <c r="CI29" i="7"/>
  <c r="GA29" i="7"/>
  <c r="K29" i="7"/>
  <c r="J29" i="7"/>
  <c r="N29" i="7"/>
  <c r="G57" i="7"/>
  <c r="O29" i="7"/>
  <c r="G30" i="7"/>
  <c r="P29" i="7"/>
  <c r="M29" i="7"/>
  <c r="L29" i="7"/>
  <c r="M83" i="7"/>
  <c r="N83" i="7"/>
  <c r="O83" i="7"/>
  <c r="J83" i="7"/>
  <c r="L83" i="7"/>
  <c r="K83" i="7"/>
  <c r="P83" i="7"/>
  <c r="J56" i="7"/>
  <c r="O56" i="7"/>
  <c r="P56" i="7"/>
  <c r="K56" i="7"/>
  <c r="N56" i="7"/>
  <c r="L56" i="7"/>
  <c r="G84" i="7"/>
  <c r="M56" i="7"/>
  <c r="H27" i="2"/>
  <c r="E201" i="7" s="1"/>
  <c r="H127" i="13" l="1"/>
  <c r="E206" i="5"/>
  <c r="E92" i="7"/>
  <c r="E64" i="7"/>
  <c r="F64" i="9"/>
  <c r="N9" i="11"/>
  <c r="N9" i="10"/>
  <c r="S9" i="11"/>
  <c r="S9" i="10"/>
  <c r="M9" i="11"/>
  <c r="M9" i="10"/>
  <c r="R9" i="11"/>
  <c r="R9" i="10"/>
  <c r="O8" i="11"/>
  <c r="O8" i="10"/>
  <c r="T8" i="11"/>
  <c r="T8" i="10"/>
  <c r="K63" i="9"/>
  <c r="E206" i="7"/>
  <c r="H63" i="9"/>
  <c r="E196" i="7"/>
  <c r="G64" i="9"/>
  <c r="T30" i="7"/>
  <c r="AB30" i="7"/>
  <c r="AJ30" i="7"/>
  <c r="AR30" i="7"/>
  <c r="AZ30" i="7"/>
  <c r="BH30" i="7"/>
  <c r="BP30" i="7"/>
  <c r="BX30" i="7"/>
  <c r="CF30" i="7"/>
  <c r="CN30" i="7"/>
  <c r="CV30" i="7"/>
  <c r="DD30" i="7"/>
  <c r="DL30" i="7"/>
  <c r="DT30" i="7"/>
  <c r="EB30" i="7"/>
  <c r="EJ30" i="7"/>
  <c r="ER30" i="7"/>
  <c r="EZ30" i="7"/>
  <c r="FH30" i="7"/>
  <c r="FP30" i="7"/>
  <c r="FX30" i="7"/>
  <c r="GF30" i="7"/>
  <c r="U30" i="7"/>
  <c r="AC30" i="7"/>
  <c r="AK30" i="7"/>
  <c r="AS30" i="7"/>
  <c r="BA30" i="7"/>
  <c r="BI30" i="7"/>
  <c r="BQ30" i="7"/>
  <c r="BY30" i="7"/>
  <c r="CG30" i="7"/>
  <c r="CO30" i="7"/>
  <c r="CW30" i="7"/>
  <c r="DE30" i="7"/>
  <c r="DM30" i="7"/>
  <c r="DU30" i="7"/>
  <c r="EC30" i="7"/>
  <c r="EK30" i="7"/>
  <c r="ES30" i="7"/>
  <c r="FA30" i="7"/>
  <c r="FI30" i="7"/>
  <c r="FQ30" i="7"/>
  <c r="FY30" i="7"/>
  <c r="GG30" i="7"/>
  <c r="V30" i="7"/>
  <c r="AD30" i="7"/>
  <c r="AL30" i="7"/>
  <c r="AT30" i="7"/>
  <c r="BB30" i="7"/>
  <c r="BJ30" i="7"/>
  <c r="BR30" i="7"/>
  <c r="BZ30" i="7"/>
  <c r="CH30" i="7"/>
  <c r="CP30" i="7"/>
  <c r="CX30" i="7"/>
  <c r="DF30" i="7"/>
  <c r="DN30" i="7"/>
  <c r="DV30" i="7"/>
  <c r="ED30" i="7"/>
  <c r="EL30" i="7"/>
  <c r="ET30" i="7"/>
  <c r="FB30" i="7"/>
  <c r="FJ30" i="7"/>
  <c r="FR30" i="7"/>
  <c r="FZ30" i="7"/>
  <c r="W30" i="7"/>
  <c r="AE30" i="7"/>
  <c r="AM30" i="7"/>
  <c r="AU30" i="7"/>
  <c r="BC30" i="7"/>
  <c r="BK30" i="7"/>
  <c r="BS30" i="7"/>
  <c r="CA30" i="7"/>
  <c r="CI30" i="7"/>
  <c r="CQ30" i="7"/>
  <c r="CY30" i="7"/>
  <c r="DG30" i="7"/>
  <c r="DO30" i="7"/>
  <c r="DW30" i="7"/>
  <c r="EE30" i="7"/>
  <c r="EM30" i="7"/>
  <c r="EU30" i="7"/>
  <c r="FC30" i="7"/>
  <c r="FK30" i="7"/>
  <c r="FS30" i="7"/>
  <c r="GA30" i="7"/>
  <c r="X30" i="7"/>
  <c r="AF30" i="7"/>
  <c r="AN30" i="7"/>
  <c r="AV30" i="7"/>
  <c r="BD30" i="7"/>
  <c r="BL30" i="7"/>
  <c r="BT30" i="7"/>
  <c r="CB30" i="7"/>
  <c r="CJ30" i="7"/>
  <c r="CR30" i="7"/>
  <c r="CZ30" i="7"/>
  <c r="DH30" i="7"/>
  <c r="DP30" i="7"/>
  <c r="DX30" i="7"/>
  <c r="EF30" i="7"/>
  <c r="EN30" i="7"/>
  <c r="EV30" i="7"/>
  <c r="FD30" i="7"/>
  <c r="FL30" i="7"/>
  <c r="FT30" i="7"/>
  <c r="GB30" i="7"/>
  <c r="Q30" i="7"/>
  <c r="Y30" i="7"/>
  <c r="AG30" i="7"/>
  <c r="AO30" i="7"/>
  <c r="AW30" i="7"/>
  <c r="BE30" i="7"/>
  <c r="BM30" i="7"/>
  <c r="BU30" i="7"/>
  <c r="CC30" i="7"/>
  <c r="CK30" i="7"/>
  <c r="CS30" i="7"/>
  <c r="DA30" i="7"/>
  <c r="DI30" i="7"/>
  <c r="DQ30" i="7"/>
  <c r="DY30" i="7"/>
  <c r="EG30" i="7"/>
  <c r="EO30" i="7"/>
  <c r="EW30" i="7"/>
  <c r="FE30" i="7"/>
  <c r="FM30" i="7"/>
  <c r="FU30" i="7"/>
  <c r="GC30" i="7"/>
  <c r="S30" i="7"/>
  <c r="AA30" i="7"/>
  <c r="AI30" i="7"/>
  <c r="AQ30" i="7"/>
  <c r="AY30" i="7"/>
  <c r="BG30" i="7"/>
  <c r="BO30" i="7"/>
  <c r="BW30" i="7"/>
  <c r="CE30" i="7"/>
  <c r="CM30" i="7"/>
  <c r="CU30" i="7"/>
  <c r="DC30" i="7"/>
  <c r="DK30" i="7"/>
  <c r="DS30" i="7"/>
  <c r="EA30" i="7"/>
  <c r="EI30" i="7"/>
  <c r="EQ30" i="7"/>
  <c r="EY30" i="7"/>
  <c r="FG30" i="7"/>
  <c r="FO30" i="7"/>
  <c r="FW30" i="7"/>
  <c r="GE30" i="7"/>
  <c r="Z30" i="7"/>
  <c r="CL30" i="7"/>
  <c r="EX30" i="7"/>
  <c r="AH30" i="7"/>
  <c r="CT30" i="7"/>
  <c r="FF30" i="7"/>
  <c r="AP30" i="7"/>
  <c r="DB30" i="7"/>
  <c r="FN30" i="7"/>
  <c r="AX30" i="7"/>
  <c r="DJ30" i="7"/>
  <c r="FV30" i="7"/>
  <c r="BF30" i="7"/>
  <c r="DR30" i="7"/>
  <c r="GD30" i="7"/>
  <c r="BN30" i="7"/>
  <c r="DZ30" i="7"/>
  <c r="R30" i="7"/>
  <c r="CD30" i="7"/>
  <c r="EP30" i="7"/>
  <c r="BV30" i="7"/>
  <c r="EH30" i="7"/>
  <c r="V57" i="7"/>
  <c r="AD57" i="7"/>
  <c r="AL57" i="7"/>
  <c r="AT57" i="7"/>
  <c r="BB57" i="7"/>
  <c r="BJ57" i="7"/>
  <c r="BR57" i="7"/>
  <c r="BZ57" i="7"/>
  <c r="CH57" i="7"/>
  <c r="CP57" i="7"/>
  <c r="CX57" i="7"/>
  <c r="DF57" i="7"/>
  <c r="DN57" i="7"/>
  <c r="DV57" i="7"/>
  <c r="ED57" i="7"/>
  <c r="EL57" i="7"/>
  <c r="ET57" i="7"/>
  <c r="FB57" i="7"/>
  <c r="FJ57" i="7"/>
  <c r="FR57" i="7"/>
  <c r="FZ57" i="7"/>
  <c r="W57" i="7"/>
  <c r="AE57" i="7"/>
  <c r="AM57" i="7"/>
  <c r="AU57" i="7"/>
  <c r="BC57" i="7"/>
  <c r="BK57" i="7"/>
  <c r="BS57" i="7"/>
  <c r="CA57" i="7"/>
  <c r="CI57" i="7"/>
  <c r="CQ57" i="7"/>
  <c r="CY57" i="7"/>
  <c r="DG57" i="7"/>
  <c r="DO57" i="7"/>
  <c r="DW57" i="7"/>
  <c r="EE57" i="7"/>
  <c r="EM57" i="7"/>
  <c r="EU57" i="7"/>
  <c r="FC57" i="7"/>
  <c r="FK57" i="7"/>
  <c r="FS57" i="7"/>
  <c r="GA57" i="7"/>
  <c r="X57" i="7"/>
  <c r="AF57" i="7"/>
  <c r="AN57" i="7"/>
  <c r="AV57" i="7"/>
  <c r="BD57" i="7"/>
  <c r="BL57" i="7"/>
  <c r="BT57" i="7"/>
  <c r="CB57" i="7"/>
  <c r="CJ57" i="7"/>
  <c r="CR57" i="7"/>
  <c r="CZ57" i="7"/>
  <c r="DH57" i="7"/>
  <c r="DP57" i="7"/>
  <c r="DX57" i="7"/>
  <c r="EF57" i="7"/>
  <c r="EN57" i="7"/>
  <c r="EV57" i="7"/>
  <c r="FD57" i="7"/>
  <c r="FL57" i="7"/>
  <c r="FT57" i="7"/>
  <c r="GB57" i="7"/>
  <c r="R57" i="7"/>
  <c r="Z57" i="7"/>
  <c r="AH57" i="7"/>
  <c r="AP57" i="7"/>
  <c r="AX57" i="7"/>
  <c r="BF57" i="7"/>
  <c r="BN57" i="7"/>
  <c r="BV57" i="7"/>
  <c r="CD57" i="7"/>
  <c r="CL57" i="7"/>
  <c r="CT57" i="7"/>
  <c r="DB57" i="7"/>
  <c r="DJ57" i="7"/>
  <c r="DR57" i="7"/>
  <c r="DZ57" i="7"/>
  <c r="EH57" i="7"/>
  <c r="EP57" i="7"/>
  <c r="EX57" i="7"/>
  <c r="FF57" i="7"/>
  <c r="FN57" i="7"/>
  <c r="FV57" i="7"/>
  <c r="GD57" i="7"/>
  <c r="S57" i="7"/>
  <c r="AA57" i="7"/>
  <c r="AI57" i="7"/>
  <c r="AQ57" i="7"/>
  <c r="AY57" i="7"/>
  <c r="BG57" i="7"/>
  <c r="BO57" i="7"/>
  <c r="BW57" i="7"/>
  <c r="CE57" i="7"/>
  <c r="CM57" i="7"/>
  <c r="CU57" i="7"/>
  <c r="DC57" i="7"/>
  <c r="DK57" i="7"/>
  <c r="DS57" i="7"/>
  <c r="EA57" i="7"/>
  <c r="EI57" i="7"/>
  <c r="EQ57" i="7"/>
  <c r="EY57" i="7"/>
  <c r="AC57" i="7"/>
  <c r="AZ57" i="7"/>
  <c r="BU57" i="7"/>
  <c r="CO57" i="7"/>
  <c r="DL57" i="7"/>
  <c r="EG57" i="7"/>
  <c r="FA57" i="7"/>
  <c r="FQ57" i="7"/>
  <c r="GG57" i="7"/>
  <c r="AG57" i="7"/>
  <c r="BA57" i="7"/>
  <c r="BX57" i="7"/>
  <c r="CS57" i="7"/>
  <c r="DM57" i="7"/>
  <c r="EJ57" i="7"/>
  <c r="FE57" i="7"/>
  <c r="FU57" i="7"/>
  <c r="AJ57" i="7"/>
  <c r="BE57" i="7"/>
  <c r="BY57" i="7"/>
  <c r="CV57" i="7"/>
  <c r="DQ57" i="7"/>
  <c r="EK57" i="7"/>
  <c r="FG57" i="7"/>
  <c r="FW57" i="7"/>
  <c r="Q57" i="7"/>
  <c r="AK57" i="7"/>
  <c r="BH57" i="7"/>
  <c r="CC57" i="7"/>
  <c r="CW57" i="7"/>
  <c r="DT57" i="7"/>
  <c r="EO57" i="7"/>
  <c r="FH57" i="7"/>
  <c r="FX57" i="7"/>
  <c r="T57" i="7"/>
  <c r="AO57" i="7"/>
  <c r="BI57" i="7"/>
  <c r="CF57" i="7"/>
  <c r="DA57" i="7"/>
  <c r="DU57" i="7"/>
  <c r="ER57" i="7"/>
  <c r="FI57" i="7"/>
  <c r="FY57" i="7"/>
  <c r="U57" i="7"/>
  <c r="AR57" i="7"/>
  <c r="BM57" i="7"/>
  <c r="CG57" i="7"/>
  <c r="DD57" i="7"/>
  <c r="DY57" i="7"/>
  <c r="ES57" i="7"/>
  <c r="FM57" i="7"/>
  <c r="GC57" i="7"/>
  <c r="AS57" i="7"/>
  <c r="EB57" i="7"/>
  <c r="AW57" i="7"/>
  <c r="EC57" i="7"/>
  <c r="BP57" i="7"/>
  <c r="EW57" i="7"/>
  <c r="BQ57" i="7"/>
  <c r="EZ57" i="7"/>
  <c r="CK57" i="7"/>
  <c r="FO57" i="7"/>
  <c r="CN57" i="7"/>
  <c r="FP57" i="7"/>
  <c r="Y57" i="7"/>
  <c r="DE57" i="7"/>
  <c r="GE57" i="7"/>
  <c r="AB57" i="7"/>
  <c r="DI57" i="7"/>
  <c r="GF57" i="7"/>
  <c r="U84" i="7"/>
  <c r="AC84" i="7"/>
  <c r="AK84" i="7"/>
  <c r="AS84" i="7"/>
  <c r="BA84" i="7"/>
  <c r="BI84" i="7"/>
  <c r="BQ84" i="7"/>
  <c r="BY84" i="7"/>
  <c r="CG84" i="7"/>
  <c r="CO84" i="7"/>
  <c r="CW84" i="7"/>
  <c r="DE84" i="7"/>
  <c r="DM84" i="7"/>
  <c r="DU84" i="7"/>
  <c r="EC84" i="7"/>
  <c r="EK84" i="7"/>
  <c r="ES84" i="7"/>
  <c r="FA84" i="7"/>
  <c r="FI84" i="7"/>
  <c r="FQ84" i="7"/>
  <c r="FY84" i="7"/>
  <c r="GG84" i="7"/>
  <c r="V84" i="7"/>
  <c r="AD84" i="7"/>
  <c r="AL84" i="7"/>
  <c r="AT84" i="7"/>
  <c r="BB84" i="7"/>
  <c r="BJ84" i="7"/>
  <c r="BR84" i="7"/>
  <c r="BZ84" i="7"/>
  <c r="CH84" i="7"/>
  <c r="CP84" i="7"/>
  <c r="CX84" i="7"/>
  <c r="DF84" i="7"/>
  <c r="DN84" i="7"/>
  <c r="DV84" i="7"/>
  <c r="ED84" i="7"/>
  <c r="EL84" i="7"/>
  <c r="ET84" i="7"/>
  <c r="FB84" i="7"/>
  <c r="FJ84" i="7"/>
  <c r="FR84" i="7"/>
  <c r="FZ84" i="7"/>
  <c r="W84" i="7"/>
  <c r="AE84" i="7"/>
  <c r="AM84" i="7"/>
  <c r="AU84" i="7"/>
  <c r="BC84" i="7"/>
  <c r="BK84" i="7"/>
  <c r="BS84" i="7"/>
  <c r="CA84" i="7"/>
  <c r="CI84" i="7"/>
  <c r="CQ84" i="7"/>
  <c r="CY84" i="7"/>
  <c r="DG84" i="7"/>
  <c r="DO84" i="7"/>
  <c r="DW84" i="7"/>
  <c r="EE84" i="7"/>
  <c r="EM84" i="7"/>
  <c r="EU84" i="7"/>
  <c r="FC84" i="7"/>
  <c r="FK84" i="7"/>
  <c r="FS84" i="7"/>
  <c r="GA84" i="7"/>
  <c r="X84" i="7"/>
  <c r="AF84" i="7"/>
  <c r="AN84" i="7"/>
  <c r="AV84" i="7"/>
  <c r="BD84" i="7"/>
  <c r="BL84" i="7"/>
  <c r="BT84" i="7"/>
  <c r="CB84" i="7"/>
  <c r="CJ84" i="7"/>
  <c r="CR84" i="7"/>
  <c r="CZ84" i="7"/>
  <c r="DH84" i="7"/>
  <c r="DP84" i="7"/>
  <c r="DX84" i="7"/>
  <c r="EF84" i="7"/>
  <c r="EN84" i="7"/>
  <c r="EV84" i="7"/>
  <c r="FD84" i="7"/>
  <c r="FL84" i="7"/>
  <c r="FT84" i="7"/>
  <c r="GB84" i="7"/>
  <c r="Q84" i="7"/>
  <c r="Y84" i="7"/>
  <c r="AG84" i="7"/>
  <c r="AO84" i="7"/>
  <c r="AW84" i="7"/>
  <c r="BE84" i="7"/>
  <c r="BM84" i="7"/>
  <c r="BU84" i="7"/>
  <c r="CC84" i="7"/>
  <c r="CK84" i="7"/>
  <c r="CS84" i="7"/>
  <c r="DA84" i="7"/>
  <c r="DI84" i="7"/>
  <c r="DQ84" i="7"/>
  <c r="DY84" i="7"/>
  <c r="EG84" i="7"/>
  <c r="EO84" i="7"/>
  <c r="EW84" i="7"/>
  <c r="FE84" i="7"/>
  <c r="FM84" i="7"/>
  <c r="FU84" i="7"/>
  <c r="GC84" i="7"/>
  <c r="R84" i="7"/>
  <c r="Z84" i="7"/>
  <c r="AH84" i="7"/>
  <c r="AP84" i="7"/>
  <c r="AX84" i="7"/>
  <c r="BF84" i="7"/>
  <c r="BN84" i="7"/>
  <c r="BV84" i="7"/>
  <c r="CD84" i="7"/>
  <c r="CL84" i="7"/>
  <c r="CT84" i="7"/>
  <c r="DB84" i="7"/>
  <c r="DJ84" i="7"/>
  <c r="DR84" i="7"/>
  <c r="DZ84" i="7"/>
  <c r="EH84" i="7"/>
  <c r="EP84" i="7"/>
  <c r="EX84" i="7"/>
  <c r="FF84" i="7"/>
  <c r="FN84" i="7"/>
  <c r="FV84" i="7"/>
  <c r="GD84" i="7"/>
  <c r="T84" i="7"/>
  <c r="AB84" i="7"/>
  <c r="AJ84" i="7"/>
  <c r="AR84" i="7"/>
  <c r="AZ84" i="7"/>
  <c r="BH84" i="7"/>
  <c r="BP84" i="7"/>
  <c r="BX84" i="7"/>
  <c r="CF84" i="7"/>
  <c r="CN84" i="7"/>
  <c r="CV84" i="7"/>
  <c r="DD84" i="7"/>
  <c r="DL84" i="7"/>
  <c r="DT84" i="7"/>
  <c r="EB84" i="7"/>
  <c r="EJ84" i="7"/>
  <c r="ER84" i="7"/>
  <c r="EZ84" i="7"/>
  <c r="FH84" i="7"/>
  <c r="FP84" i="7"/>
  <c r="FX84" i="7"/>
  <c r="GF84" i="7"/>
  <c r="BG84" i="7"/>
  <c r="DS84" i="7"/>
  <c r="GE84" i="7"/>
  <c r="DC84" i="7"/>
  <c r="BO84" i="7"/>
  <c r="EA84" i="7"/>
  <c r="AQ84" i="7"/>
  <c r="BW84" i="7"/>
  <c r="EI84" i="7"/>
  <c r="S84" i="7"/>
  <c r="CE84" i="7"/>
  <c r="EQ84" i="7"/>
  <c r="AA84" i="7"/>
  <c r="CM84" i="7"/>
  <c r="EY84" i="7"/>
  <c r="AI84" i="7"/>
  <c r="CU84" i="7"/>
  <c r="FG84" i="7"/>
  <c r="FO84" i="7"/>
  <c r="AY84" i="7"/>
  <c r="DK84" i="7"/>
  <c r="FW84" i="7"/>
  <c r="O30" i="7"/>
  <c r="J30" i="7"/>
  <c r="L30" i="7"/>
  <c r="G31" i="7"/>
  <c r="N30" i="7"/>
  <c r="G58" i="7"/>
  <c r="K30" i="7"/>
  <c r="P30" i="7"/>
  <c r="M30" i="7"/>
  <c r="K57" i="7"/>
  <c r="O57" i="7"/>
  <c r="J57" i="7"/>
  <c r="N57" i="7"/>
  <c r="M57" i="7"/>
  <c r="G85" i="7"/>
  <c r="L57" i="7"/>
  <c r="P57" i="7"/>
  <c r="J84" i="7"/>
  <c r="P84" i="7"/>
  <c r="M84" i="7"/>
  <c r="K84" i="7"/>
  <c r="L84" i="7"/>
  <c r="O84" i="7"/>
  <c r="N84" i="7"/>
  <c r="E207" i="5" l="1"/>
  <c r="E93" i="7"/>
  <c r="E65" i="7"/>
  <c r="U9" i="10"/>
  <c r="P9" i="11"/>
  <c r="P9" i="10"/>
  <c r="U9" i="11"/>
  <c r="K64" i="9"/>
  <c r="G9" i="11"/>
  <c r="G9" i="10"/>
  <c r="D9" i="11"/>
  <c r="J9" i="11" s="1"/>
  <c r="D9" i="10"/>
  <c r="S10" i="11"/>
  <c r="S10" i="10"/>
  <c r="N10" i="11"/>
  <c r="N10" i="10"/>
  <c r="T10" i="11"/>
  <c r="O10" i="10"/>
  <c r="O10" i="11"/>
  <c r="T10" i="10"/>
  <c r="Q58" i="7"/>
  <c r="Y58" i="7"/>
  <c r="AG58" i="7"/>
  <c r="AO58" i="7"/>
  <c r="AW58" i="7"/>
  <c r="BE58" i="7"/>
  <c r="BM58" i="7"/>
  <c r="BU58" i="7"/>
  <c r="CC58" i="7"/>
  <c r="CK58" i="7"/>
  <c r="CS58" i="7"/>
  <c r="DA58" i="7"/>
  <c r="DI58" i="7"/>
  <c r="DQ58" i="7"/>
  <c r="DY58" i="7"/>
  <c r="EG58" i="7"/>
  <c r="EO58" i="7"/>
  <c r="EW58" i="7"/>
  <c r="FE58" i="7"/>
  <c r="FM58" i="7"/>
  <c r="FU58" i="7"/>
  <c r="GC58" i="7"/>
  <c r="R58" i="7"/>
  <c r="Z58" i="7"/>
  <c r="AH58" i="7"/>
  <c r="AP58" i="7"/>
  <c r="AX58" i="7"/>
  <c r="BF58" i="7"/>
  <c r="BN58" i="7"/>
  <c r="BV58" i="7"/>
  <c r="CD58" i="7"/>
  <c r="CL58" i="7"/>
  <c r="CT58" i="7"/>
  <c r="DB58" i="7"/>
  <c r="DJ58" i="7"/>
  <c r="DR58" i="7"/>
  <c r="DZ58" i="7"/>
  <c r="EH58" i="7"/>
  <c r="EP58" i="7"/>
  <c r="S58" i="7"/>
  <c r="AA58" i="7"/>
  <c r="AI58" i="7"/>
  <c r="AQ58" i="7"/>
  <c r="AY58" i="7"/>
  <c r="BG58" i="7"/>
  <c r="BO58" i="7"/>
  <c r="BW58" i="7"/>
  <c r="CE58" i="7"/>
  <c r="CM58" i="7"/>
  <c r="U58" i="7"/>
  <c r="AC58" i="7"/>
  <c r="AK58" i="7"/>
  <c r="AS58" i="7"/>
  <c r="BA58" i="7"/>
  <c r="BI58" i="7"/>
  <c r="BQ58" i="7"/>
  <c r="BY58" i="7"/>
  <c r="CG58" i="7"/>
  <c r="CO58" i="7"/>
  <c r="CW58" i="7"/>
  <c r="DE58" i="7"/>
  <c r="DM58" i="7"/>
  <c r="AF58" i="7"/>
  <c r="AV58" i="7"/>
  <c r="BL58" i="7"/>
  <c r="CB58" i="7"/>
  <c r="CR58" i="7"/>
  <c r="DF58" i="7"/>
  <c r="DS58" i="7"/>
  <c r="EC58" i="7"/>
  <c r="EM58" i="7"/>
  <c r="EX58" i="7"/>
  <c r="FG58" i="7"/>
  <c r="FP58" i="7"/>
  <c r="FY58" i="7"/>
  <c r="T58" i="7"/>
  <c r="AJ58" i="7"/>
  <c r="AZ58" i="7"/>
  <c r="BP58" i="7"/>
  <c r="CF58" i="7"/>
  <c r="CU58" i="7"/>
  <c r="DG58" i="7"/>
  <c r="DT58" i="7"/>
  <c r="ED58" i="7"/>
  <c r="EN58" i="7"/>
  <c r="EY58" i="7"/>
  <c r="FH58" i="7"/>
  <c r="FQ58" i="7"/>
  <c r="FZ58" i="7"/>
  <c r="V58" i="7"/>
  <c r="AL58" i="7"/>
  <c r="BB58" i="7"/>
  <c r="BR58" i="7"/>
  <c r="CH58" i="7"/>
  <c r="CV58" i="7"/>
  <c r="DH58" i="7"/>
  <c r="DU58" i="7"/>
  <c r="EE58" i="7"/>
  <c r="EQ58" i="7"/>
  <c r="EZ58" i="7"/>
  <c r="FI58" i="7"/>
  <c r="FR58" i="7"/>
  <c r="GA58" i="7"/>
  <c r="W58" i="7"/>
  <c r="AM58" i="7"/>
  <c r="BC58" i="7"/>
  <c r="BS58" i="7"/>
  <c r="CI58" i="7"/>
  <c r="CX58" i="7"/>
  <c r="DK58" i="7"/>
  <c r="DV58" i="7"/>
  <c r="EF58" i="7"/>
  <c r="ER58" i="7"/>
  <c r="FA58" i="7"/>
  <c r="FJ58" i="7"/>
  <c r="FS58" i="7"/>
  <c r="GB58" i="7"/>
  <c r="X58" i="7"/>
  <c r="AN58" i="7"/>
  <c r="BD58" i="7"/>
  <c r="BT58" i="7"/>
  <c r="CJ58" i="7"/>
  <c r="CY58" i="7"/>
  <c r="DL58" i="7"/>
  <c r="DW58" i="7"/>
  <c r="EI58" i="7"/>
  <c r="ES58" i="7"/>
  <c r="FB58" i="7"/>
  <c r="FK58" i="7"/>
  <c r="FT58" i="7"/>
  <c r="GD58" i="7"/>
  <c r="AB58" i="7"/>
  <c r="AR58" i="7"/>
  <c r="BH58" i="7"/>
  <c r="BX58" i="7"/>
  <c r="CN58" i="7"/>
  <c r="CZ58" i="7"/>
  <c r="DN58" i="7"/>
  <c r="DX58" i="7"/>
  <c r="EJ58" i="7"/>
  <c r="ET58" i="7"/>
  <c r="FC58" i="7"/>
  <c r="FL58" i="7"/>
  <c r="FV58" i="7"/>
  <c r="GE58" i="7"/>
  <c r="AD58" i="7"/>
  <c r="CP58" i="7"/>
  <c r="EK58" i="7"/>
  <c r="FW58" i="7"/>
  <c r="AE58" i="7"/>
  <c r="CQ58" i="7"/>
  <c r="EL58" i="7"/>
  <c r="FX58" i="7"/>
  <c r="AT58" i="7"/>
  <c r="DC58" i="7"/>
  <c r="EU58" i="7"/>
  <c r="GF58" i="7"/>
  <c r="AU58" i="7"/>
  <c r="DD58" i="7"/>
  <c r="EV58" i="7"/>
  <c r="GG58" i="7"/>
  <c r="BJ58" i="7"/>
  <c r="DO58" i="7"/>
  <c r="FD58" i="7"/>
  <c r="BK58" i="7"/>
  <c r="DP58" i="7"/>
  <c r="FF58" i="7"/>
  <c r="BZ58" i="7"/>
  <c r="EA58" i="7"/>
  <c r="FN58" i="7"/>
  <c r="CA58" i="7"/>
  <c r="EB58" i="7"/>
  <c r="FO58" i="7"/>
  <c r="X85" i="7"/>
  <c r="AF85" i="7"/>
  <c r="AN85" i="7"/>
  <c r="AV85" i="7"/>
  <c r="BD85" i="7"/>
  <c r="BL85" i="7"/>
  <c r="BT85" i="7"/>
  <c r="CB85" i="7"/>
  <c r="CJ85" i="7"/>
  <c r="CR85" i="7"/>
  <c r="CZ85" i="7"/>
  <c r="DH85" i="7"/>
  <c r="DP85" i="7"/>
  <c r="DX85" i="7"/>
  <c r="EF85" i="7"/>
  <c r="EN85" i="7"/>
  <c r="EV85" i="7"/>
  <c r="FD85" i="7"/>
  <c r="FL85" i="7"/>
  <c r="FT85" i="7"/>
  <c r="GB85" i="7"/>
  <c r="Q85" i="7"/>
  <c r="Y85" i="7"/>
  <c r="AG85" i="7"/>
  <c r="AO85" i="7"/>
  <c r="AW85" i="7"/>
  <c r="BE85" i="7"/>
  <c r="BM85" i="7"/>
  <c r="BU85" i="7"/>
  <c r="CC85" i="7"/>
  <c r="CK85" i="7"/>
  <c r="CS85" i="7"/>
  <c r="DA85" i="7"/>
  <c r="DI85" i="7"/>
  <c r="DQ85" i="7"/>
  <c r="DY85" i="7"/>
  <c r="EG85" i="7"/>
  <c r="EO85" i="7"/>
  <c r="EW85" i="7"/>
  <c r="FE85" i="7"/>
  <c r="FM85" i="7"/>
  <c r="FU85" i="7"/>
  <c r="GC85" i="7"/>
  <c r="R85" i="7"/>
  <c r="Z85" i="7"/>
  <c r="AH85" i="7"/>
  <c r="AP85" i="7"/>
  <c r="AX85" i="7"/>
  <c r="BF85" i="7"/>
  <c r="BN85" i="7"/>
  <c r="BV85" i="7"/>
  <c r="CD85" i="7"/>
  <c r="CL85" i="7"/>
  <c r="CT85" i="7"/>
  <c r="DB85" i="7"/>
  <c r="DJ85" i="7"/>
  <c r="DR85" i="7"/>
  <c r="DZ85" i="7"/>
  <c r="EH85" i="7"/>
  <c r="EP85" i="7"/>
  <c r="EX85" i="7"/>
  <c r="FF85" i="7"/>
  <c r="FN85" i="7"/>
  <c r="FV85" i="7"/>
  <c r="GD85" i="7"/>
  <c r="S85" i="7"/>
  <c r="AA85" i="7"/>
  <c r="AI85" i="7"/>
  <c r="AQ85" i="7"/>
  <c r="AY85" i="7"/>
  <c r="BG85" i="7"/>
  <c r="BO85" i="7"/>
  <c r="BW85" i="7"/>
  <c r="CE85" i="7"/>
  <c r="CM85" i="7"/>
  <c r="CU85" i="7"/>
  <c r="DC85" i="7"/>
  <c r="DK85" i="7"/>
  <c r="DS85" i="7"/>
  <c r="EA85" i="7"/>
  <c r="EI85" i="7"/>
  <c r="EQ85" i="7"/>
  <c r="EY85" i="7"/>
  <c r="FG85" i="7"/>
  <c r="FO85" i="7"/>
  <c r="FW85" i="7"/>
  <c r="GE85" i="7"/>
  <c r="T85" i="7"/>
  <c r="AB85" i="7"/>
  <c r="AJ85" i="7"/>
  <c r="AR85" i="7"/>
  <c r="AZ85" i="7"/>
  <c r="BH85" i="7"/>
  <c r="BP85" i="7"/>
  <c r="BX85" i="7"/>
  <c r="CF85" i="7"/>
  <c r="CN85" i="7"/>
  <c r="CV85" i="7"/>
  <c r="DD85" i="7"/>
  <c r="DL85" i="7"/>
  <c r="DT85" i="7"/>
  <c r="EB85" i="7"/>
  <c r="EJ85" i="7"/>
  <c r="ER85" i="7"/>
  <c r="EZ85" i="7"/>
  <c r="FH85" i="7"/>
  <c r="FP85" i="7"/>
  <c r="FX85" i="7"/>
  <c r="GF85" i="7"/>
  <c r="U85" i="7"/>
  <c r="AC85" i="7"/>
  <c r="AK85" i="7"/>
  <c r="AS85" i="7"/>
  <c r="BA85" i="7"/>
  <c r="BI85" i="7"/>
  <c r="BQ85" i="7"/>
  <c r="BY85" i="7"/>
  <c r="CG85" i="7"/>
  <c r="CO85" i="7"/>
  <c r="CW85" i="7"/>
  <c r="DE85" i="7"/>
  <c r="DM85" i="7"/>
  <c r="DU85" i="7"/>
  <c r="EC85" i="7"/>
  <c r="EK85" i="7"/>
  <c r="ES85" i="7"/>
  <c r="FA85" i="7"/>
  <c r="FI85" i="7"/>
  <c r="FQ85" i="7"/>
  <c r="FY85" i="7"/>
  <c r="GG85" i="7"/>
  <c r="W85" i="7"/>
  <c r="AE85" i="7"/>
  <c r="AM85" i="7"/>
  <c r="AU85" i="7"/>
  <c r="BC85" i="7"/>
  <c r="BK85" i="7"/>
  <c r="BS85" i="7"/>
  <c r="CA85" i="7"/>
  <c r="CI85" i="7"/>
  <c r="CQ85" i="7"/>
  <c r="CY85" i="7"/>
  <c r="DG85" i="7"/>
  <c r="DO85" i="7"/>
  <c r="DW85" i="7"/>
  <c r="EE85" i="7"/>
  <c r="EM85" i="7"/>
  <c r="EU85" i="7"/>
  <c r="FC85" i="7"/>
  <c r="FK85" i="7"/>
  <c r="FS85" i="7"/>
  <c r="GA85" i="7"/>
  <c r="BZ85" i="7"/>
  <c r="EL85" i="7"/>
  <c r="V85" i="7"/>
  <c r="CH85" i="7"/>
  <c r="ET85" i="7"/>
  <c r="AD85" i="7"/>
  <c r="CP85" i="7"/>
  <c r="FB85" i="7"/>
  <c r="DV85" i="7"/>
  <c r="AL85" i="7"/>
  <c r="CX85" i="7"/>
  <c r="FJ85" i="7"/>
  <c r="AT85" i="7"/>
  <c r="DF85" i="7"/>
  <c r="FR85" i="7"/>
  <c r="BB85" i="7"/>
  <c r="DN85" i="7"/>
  <c r="FZ85" i="7"/>
  <c r="BR85" i="7"/>
  <c r="ED85" i="7"/>
  <c r="BJ85" i="7"/>
  <c r="W31" i="7"/>
  <c r="AE31" i="7"/>
  <c r="AM31" i="7"/>
  <c r="AU31" i="7"/>
  <c r="BC31" i="7"/>
  <c r="BK31" i="7"/>
  <c r="BS31" i="7"/>
  <c r="CA31" i="7"/>
  <c r="CI31" i="7"/>
  <c r="CQ31" i="7"/>
  <c r="CY31" i="7"/>
  <c r="DG31" i="7"/>
  <c r="DO31" i="7"/>
  <c r="DW31" i="7"/>
  <c r="EE31" i="7"/>
  <c r="EM31" i="7"/>
  <c r="EU31" i="7"/>
  <c r="FC31" i="7"/>
  <c r="FK31" i="7"/>
  <c r="FS31" i="7"/>
  <c r="GA31" i="7"/>
  <c r="X31" i="7"/>
  <c r="AF31" i="7"/>
  <c r="AN31" i="7"/>
  <c r="AV31" i="7"/>
  <c r="BD31" i="7"/>
  <c r="BL31" i="7"/>
  <c r="BT31" i="7"/>
  <c r="CB31" i="7"/>
  <c r="CJ31" i="7"/>
  <c r="CR31" i="7"/>
  <c r="CZ31" i="7"/>
  <c r="DH31" i="7"/>
  <c r="DP31" i="7"/>
  <c r="DX31" i="7"/>
  <c r="EF31" i="7"/>
  <c r="EN31" i="7"/>
  <c r="EV31" i="7"/>
  <c r="FD31" i="7"/>
  <c r="FL31" i="7"/>
  <c r="FT31" i="7"/>
  <c r="GB31" i="7"/>
  <c r="Q31" i="7"/>
  <c r="Y31" i="7"/>
  <c r="AG31" i="7"/>
  <c r="AO31" i="7"/>
  <c r="AW31" i="7"/>
  <c r="BE31" i="7"/>
  <c r="BM31" i="7"/>
  <c r="BU31" i="7"/>
  <c r="CC31" i="7"/>
  <c r="CK31" i="7"/>
  <c r="CS31" i="7"/>
  <c r="DA31" i="7"/>
  <c r="DI31" i="7"/>
  <c r="DQ31" i="7"/>
  <c r="DY31" i="7"/>
  <c r="EG31" i="7"/>
  <c r="EO31" i="7"/>
  <c r="EW31" i="7"/>
  <c r="FE31" i="7"/>
  <c r="FM31" i="7"/>
  <c r="FU31" i="7"/>
  <c r="GC31" i="7"/>
  <c r="R31" i="7"/>
  <c r="Z31" i="7"/>
  <c r="AH31" i="7"/>
  <c r="AP31" i="7"/>
  <c r="AX31" i="7"/>
  <c r="BF31" i="7"/>
  <c r="BN31" i="7"/>
  <c r="BV31" i="7"/>
  <c r="CD31" i="7"/>
  <c r="CL31" i="7"/>
  <c r="CT31" i="7"/>
  <c r="DB31" i="7"/>
  <c r="DJ31" i="7"/>
  <c r="DR31" i="7"/>
  <c r="DZ31" i="7"/>
  <c r="EH31" i="7"/>
  <c r="EP31" i="7"/>
  <c r="EX31" i="7"/>
  <c r="FF31" i="7"/>
  <c r="FN31" i="7"/>
  <c r="FV31" i="7"/>
  <c r="GD31" i="7"/>
  <c r="S31" i="7"/>
  <c r="AA31" i="7"/>
  <c r="AI31" i="7"/>
  <c r="AQ31" i="7"/>
  <c r="AY31" i="7"/>
  <c r="BG31" i="7"/>
  <c r="BO31" i="7"/>
  <c r="BW31" i="7"/>
  <c r="CE31" i="7"/>
  <c r="CM31" i="7"/>
  <c r="CU31" i="7"/>
  <c r="DC31" i="7"/>
  <c r="DK31" i="7"/>
  <c r="DS31" i="7"/>
  <c r="EA31" i="7"/>
  <c r="EI31" i="7"/>
  <c r="EQ31" i="7"/>
  <c r="EY31" i="7"/>
  <c r="FG31" i="7"/>
  <c r="FO31" i="7"/>
  <c r="FW31" i="7"/>
  <c r="GE31" i="7"/>
  <c r="T31" i="7"/>
  <c r="AB31" i="7"/>
  <c r="AJ31" i="7"/>
  <c r="AR31" i="7"/>
  <c r="AZ31" i="7"/>
  <c r="BH31" i="7"/>
  <c r="BP31" i="7"/>
  <c r="BX31" i="7"/>
  <c r="CF31" i="7"/>
  <c r="CN31" i="7"/>
  <c r="CV31" i="7"/>
  <c r="DD31" i="7"/>
  <c r="DL31" i="7"/>
  <c r="DT31" i="7"/>
  <c r="EB31" i="7"/>
  <c r="EJ31" i="7"/>
  <c r="ER31" i="7"/>
  <c r="EZ31" i="7"/>
  <c r="FH31" i="7"/>
  <c r="FP31" i="7"/>
  <c r="FX31" i="7"/>
  <c r="GF31" i="7"/>
  <c r="V31" i="7"/>
  <c r="AD31" i="7"/>
  <c r="AL31" i="7"/>
  <c r="AT31" i="7"/>
  <c r="BB31" i="7"/>
  <c r="BJ31" i="7"/>
  <c r="BR31" i="7"/>
  <c r="BZ31" i="7"/>
  <c r="CH31" i="7"/>
  <c r="CP31" i="7"/>
  <c r="CX31" i="7"/>
  <c r="DF31" i="7"/>
  <c r="DN31" i="7"/>
  <c r="DV31" i="7"/>
  <c r="ED31" i="7"/>
  <c r="EL31" i="7"/>
  <c r="ET31" i="7"/>
  <c r="FB31" i="7"/>
  <c r="FJ31" i="7"/>
  <c r="FR31" i="7"/>
  <c r="FZ31" i="7"/>
  <c r="AS31" i="7"/>
  <c r="DE31" i="7"/>
  <c r="FQ31" i="7"/>
  <c r="BA31" i="7"/>
  <c r="DM31" i="7"/>
  <c r="FY31" i="7"/>
  <c r="BI31" i="7"/>
  <c r="DU31" i="7"/>
  <c r="GG31" i="7"/>
  <c r="BQ31" i="7"/>
  <c r="EC31" i="7"/>
  <c r="BY31" i="7"/>
  <c r="EK31" i="7"/>
  <c r="U31" i="7"/>
  <c r="CG31" i="7"/>
  <c r="ES31" i="7"/>
  <c r="AK31" i="7"/>
  <c r="CW31" i="7"/>
  <c r="FI31" i="7"/>
  <c r="FA31" i="7"/>
  <c r="CO31" i="7"/>
  <c r="AC31" i="7"/>
  <c r="P85" i="7"/>
  <c r="L85" i="7"/>
  <c r="O85" i="7"/>
  <c r="M85" i="7"/>
  <c r="J85" i="7"/>
  <c r="N85" i="7"/>
  <c r="K85" i="7"/>
  <c r="G86" i="7"/>
  <c r="J58" i="7"/>
  <c r="O58" i="7"/>
  <c r="L58" i="7"/>
  <c r="P58" i="7"/>
  <c r="K58" i="7"/>
  <c r="N58" i="7"/>
  <c r="M58" i="7"/>
  <c r="N31" i="7"/>
  <c r="O31" i="7"/>
  <c r="J31" i="7"/>
  <c r="M31" i="7"/>
  <c r="G59" i="7"/>
  <c r="K31" i="7"/>
  <c r="P31" i="7"/>
  <c r="L31" i="7"/>
  <c r="G32" i="7"/>
  <c r="E208" i="5" l="1"/>
  <c r="E94" i="7"/>
  <c r="E66" i="7"/>
  <c r="G10" i="11"/>
  <c r="D10" i="11"/>
  <c r="D10" i="10"/>
  <c r="G10" i="10"/>
  <c r="J9" i="10"/>
  <c r="R32" i="7"/>
  <c r="Z32" i="7"/>
  <c r="AH32" i="7"/>
  <c r="AP32" i="7"/>
  <c r="AX32" i="7"/>
  <c r="BF32" i="7"/>
  <c r="BN32" i="7"/>
  <c r="BV32" i="7"/>
  <c r="CD32" i="7"/>
  <c r="CL32" i="7"/>
  <c r="CT32" i="7"/>
  <c r="DB32" i="7"/>
  <c r="DJ32" i="7"/>
  <c r="DR32" i="7"/>
  <c r="DZ32" i="7"/>
  <c r="EH32" i="7"/>
  <c r="EP32" i="7"/>
  <c r="EX32" i="7"/>
  <c r="FF32" i="7"/>
  <c r="FN32" i="7"/>
  <c r="FV32" i="7"/>
  <c r="GD32" i="7"/>
  <c r="S32" i="7"/>
  <c r="AA32" i="7"/>
  <c r="AI32" i="7"/>
  <c r="AQ32" i="7"/>
  <c r="AY32" i="7"/>
  <c r="BG32" i="7"/>
  <c r="BO32" i="7"/>
  <c r="BW32" i="7"/>
  <c r="CE32" i="7"/>
  <c r="CM32" i="7"/>
  <c r="CU32" i="7"/>
  <c r="DC32" i="7"/>
  <c r="DK32" i="7"/>
  <c r="DS32" i="7"/>
  <c r="EA32" i="7"/>
  <c r="EI32" i="7"/>
  <c r="EQ32" i="7"/>
  <c r="EY32" i="7"/>
  <c r="FG32" i="7"/>
  <c r="FO32" i="7"/>
  <c r="FW32" i="7"/>
  <c r="GE32" i="7"/>
  <c r="T32" i="7"/>
  <c r="AB32" i="7"/>
  <c r="AJ32" i="7"/>
  <c r="AR32" i="7"/>
  <c r="AZ32" i="7"/>
  <c r="BH32" i="7"/>
  <c r="BP32" i="7"/>
  <c r="BX32" i="7"/>
  <c r="CF32" i="7"/>
  <c r="CN32" i="7"/>
  <c r="CV32" i="7"/>
  <c r="DD32" i="7"/>
  <c r="DL32" i="7"/>
  <c r="DT32" i="7"/>
  <c r="EB32" i="7"/>
  <c r="EJ32" i="7"/>
  <c r="ER32" i="7"/>
  <c r="EZ32" i="7"/>
  <c r="FH32" i="7"/>
  <c r="FP32" i="7"/>
  <c r="FX32" i="7"/>
  <c r="GF32" i="7"/>
  <c r="U32" i="7"/>
  <c r="AC32" i="7"/>
  <c r="AK32" i="7"/>
  <c r="AS32" i="7"/>
  <c r="BA32" i="7"/>
  <c r="BI32" i="7"/>
  <c r="BQ32" i="7"/>
  <c r="BY32" i="7"/>
  <c r="CG32" i="7"/>
  <c r="CO32" i="7"/>
  <c r="CW32" i="7"/>
  <c r="DE32" i="7"/>
  <c r="DM32" i="7"/>
  <c r="DU32" i="7"/>
  <c r="EC32" i="7"/>
  <c r="EK32" i="7"/>
  <c r="ES32" i="7"/>
  <c r="FA32" i="7"/>
  <c r="FI32" i="7"/>
  <c r="FQ32" i="7"/>
  <c r="FY32" i="7"/>
  <c r="GG32" i="7"/>
  <c r="V32" i="7"/>
  <c r="AD32" i="7"/>
  <c r="AL32" i="7"/>
  <c r="AT32" i="7"/>
  <c r="BB32" i="7"/>
  <c r="BJ32" i="7"/>
  <c r="BR32" i="7"/>
  <c r="BZ32" i="7"/>
  <c r="CH32" i="7"/>
  <c r="CP32" i="7"/>
  <c r="CX32" i="7"/>
  <c r="DF32" i="7"/>
  <c r="DN32" i="7"/>
  <c r="DV32" i="7"/>
  <c r="ED32" i="7"/>
  <c r="EL32" i="7"/>
  <c r="ET32" i="7"/>
  <c r="FB32" i="7"/>
  <c r="FJ32" i="7"/>
  <c r="FR32" i="7"/>
  <c r="FZ32" i="7"/>
  <c r="W32" i="7"/>
  <c r="AE32" i="7"/>
  <c r="AM32" i="7"/>
  <c r="AU32" i="7"/>
  <c r="BC32" i="7"/>
  <c r="BK32" i="7"/>
  <c r="BS32" i="7"/>
  <c r="CA32" i="7"/>
  <c r="CI32" i="7"/>
  <c r="CQ32" i="7"/>
  <c r="CY32" i="7"/>
  <c r="DG32" i="7"/>
  <c r="DO32" i="7"/>
  <c r="DW32" i="7"/>
  <c r="EE32" i="7"/>
  <c r="EM32" i="7"/>
  <c r="EU32" i="7"/>
  <c r="FC32" i="7"/>
  <c r="FK32" i="7"/>
  <c r="FS32" i="7"/>
  <c r="GA32" i="7"/>
  <c r="Q32" i="7"/>
  <c r="Y32" i="7"/>
  <c r="AG32" i="7"/>
  <c r="AO32" i="7"/>
  <c r="AW32" i="7"/>
  <c r="BE32" i="7"/>
  <c r="BM32" i="7"/>
  <c r="BU32" i="7"/>
  <c r="CC32" i="7"/>
  <c r="CK32" i="7"/>
  <c r="CS32" i="7"/>
  <c r="DA32" i="7"/>
  <c r="DI32" i="7"/>
  <c r="DQ32" i="7"/>
  <c r="DY32" i="7"/>
  <c r="EG32" i="7"/>
  <c r="EO32" i="7"/>
  <c r="EW32" i="7"/>
  <c r="FE32" i="7"/>
  <c r="FM32" i="7"/>
  <c r="FU32" i="7"/>
  <c r="GC32" i="7"/>
  <c r="BL32" i="7"/>
  <c r="DX32" i="7"/>
  <c r="BT32" i="7"/>
  <c r="EF32" i="7"/>
  <c r="CB32" i="7"/>
  <c r="EN32" i="7"/>
  <c r="X32" i="7"/>
  <c r="CJ32" i="7"/>
  <c r="EV32" i="7"/>
  <c r="AF32" i="7"/>
  <c r="CR32" i="7"/>
  <c r="FD32" i="7"/>
  <c r="AN32" i="7"/>
  <c r="CZ32" i="7"/>
  <c r="FL32" i="7"/>
  <c r="BD32" i="7"/>
  <c r="DP32" i="7"/>
  <c r="GB32" i="7"/>
  <c r="AV32" i="7"/>
  <c r="DH32" i="7"/>
  <c r="FT32" i="7"/>
  <c r="S86" i="7"/>
  <c r="AA86" i="7"/>
  <c r="AI86" i="7"/>
  <c r="AQ86" i="7"/>
  <c r="AY86" i="7"/>
  <c r="BG86" i="7"/>
  <c r="BO86" i="7"/>
  <c r="BW86" i="7"/>
  <c r="CE86" i="7"/>
  <c r="CM86" i="7"/>
  <c r="CU86" i="7"/>
  <c r="DC86" i="7"/>
  <c r="DK86" i="7"/>
  <c r="DS86" i="7"/>
  <c r="EA86" i="7"/>
  <c r="EI86" i="7"/>
  <c r="EQ86" i="7"/>
  <c r="EY86" i="7"/>
  <c r="FG86" i="7"/>
  <c r="FO86" i="7"/>
  <c r="FW86" i="7"/>
  <c r="GE86" i="7"/>
  <c r="T86" i="7"/>
  <c r="AB86" i="7"/>
  <c r="AJ86" i="7"/>
  <c r="AR86" i="7"/>
  <c r="AZ86" i="7"/>
  <c r="BH86" i="7"/>
  <c r="BP86" i="7"/>
  <c r="BX86" i="7"/>
  <c r="CF86" i="7"/>
  <c r="CN86" i="7"/>
  <c r="CV86" i="7"/>
  <c r="DD86" i="7"/>
  <c r="DL86" i="7"/>
  <c r="DT86" i="7"/>
  <c r="EB86" i="7"/>
  <c r="EJ86" i="7"/>
  <c r="ER86" i="7"/>
  <c r="EZ86" i="7"/>
  <c r="FH86" i="7"/>
  <c r="FP86" i="7"/>
  <c r="FX86" i="7"/>
  <c r="GF86" i="7"/>
  <c r="U86" i="7"/>
  <c r="AC86" i="7"/>
  <c r="AK86" i="7"/>
  <c r="AS86" i="7"/>
  <c r="BA86" i="7"/>
  <c r="BI86" i="7"/>
  <c r="BQ86" i="7"/>
  <c r="BY86" i="7"/>
  <c r="CG86" i="7"/>
  <c r="CO86" i="7"/>
  <c r="CW86" i="7"/>
  <c r="DE86" i="7"/>
  <c r="DM86" i="7"/>
  <c r="DU86" i="7"/>
  <c r="EC86" i="7"/>
  <c r="EK86" i="7"/>
  <c r="ES86" i="7"/>
  <c r="FA86" i="7"/>
  <c r="FI86" i="7"/>
  <c r="FQ86" i="7"/>
  <c r="FY86" i="7"/>
  <c r="GG86" i="7"/>
  <c r="V86" i="7"/>
  <c r="AD86" i="7"/>
  <c r="AL86" i="7"/>
  <c r="AT86" i="7"/>
  <c r="BB86" i="7"/>
  <c r="BJ86" i="7"/>
  <c r="BR86" i="7"/>
  <c r="BZ86" i="7"/>
  <c r="CH86" i="7"/>
  <c r="CP86" i="7"/>
  <c r="CX86" i="7"/>
  <c r="DF86" i="7"/>
  <c r="DN86" i="7"/>
  <c r="DV86" i="7"/>
  <c r="ED86" i="7"/>
  <c r="EL86" i="7"/>
  <c r="ET86" i="7"/>
  <c r="FB86" i="7"/>
  <c r="FJ86" i="7"/>
  <c r="FR86" i="7"/>
  <c r="FZ86" i="7"/>
  <c r="W86" i="7"/>
  <c r="AE86" i="7"/>
  <c r="AM86" i="7"/>
  <c r="AU86" i="7"/>
  <c r="BC86" i="7"/>
  <c r="BK86" i="7"/>
  <c r="BS86" i="7"/>
  <c r="CA86" i="7"/>
  <c r="CI86" i="7"/>
  <c r="CQ86" i="7"/>
  <c r="CY86" i="7"/>
  <c r="DG86" i="7"/>
  <c r="DO86" i="7"/>
  <c r="DW86" i="7"/>
  <c r="EE86" i="7"/>
  <c r="EM86" i="7"/>
  <c r="EU86" i="7"/>
  <c r="FC86" i="7"/>
  <c r="FK86" i="7"/>
  <c r="FS86" i="7"/>
  <c r="GA86" i="7"/>
  <c r="X86" i="7"/>
  <c r="AF86" i="7"/>
  <c r="AN86" i="7"/>
  <c r="AV86" i="7"/>
  <c r="BD86" i="7"/>
  <c r="BL86" i="7"/>
  <c r="BT86" i="7"/>
  <c r="CB86" i="7"/>
  <c r="CJ86" i="7"/>
  <c r="CR86" i="7"/>
  <c r="CZ86" i="7"/>
  <c r="DH86" i="7"/>
  <c r="DP86" i="7"/>
  <c r="DX86" i="7"/>
  <c r="EF86" i="7"/>
  <c r="EN86" i="7"/>
  <c r="EV86" i="7"/>
  <c r="FD86" i="7"/>
  <c r="FL86" i="7"/>
  <c r="FT86" i="7"/>
  <c r="GB86" i="7"/>
  <c r="R86" i="7"/>
  <c r="Z86" i="7"/>
  <c r="AH86" i="7"/>
  <c r="AP86" i="7"/>
  <c r="AX86" i="7"/>
  <c r="BF86" i="7"/>
  <c r="BN86" i="7"/>
  <c r="BV86" i="7"/>
  <c r="CD86" i="7"/>
  <c r="CL86" i="7"/>
  <c r="CT86" i="7"/>
  <c r="DB86" i="7"/>
  <c r="DJ86" i="7"/>
  <c r="DR86" i="7"/>
  <c r="DZ86" i="7"/>
  <c r="EH86" i="7"/>
  <c r="EP86" i="7"/>
  <c r="EX86" i="7"/>
  <c r="FF86" i="7"/>
  <c r="FN86" i="7"/>
  <c r="FV86" i="7"/>
  <c r="GD86" i="7"/>
  <c r="AG86" i="7"/>
  <c r="CS86" i="7"/>
  <c r="FE86" i="7"/>
  <c r="AO86" i="7"/>
  <c r="DA86" i="7"/>
  <c r="FM86" i="7"/>
  <c r="AW86" i="7"/>
  <c r="DI86" i="7"/>
  <c r="FU86" i="7"/>
  <c r="CC86" i="7"/>
  <c r="BE86" i="7"/>
  <c r="DQ86" i="7"/>
  <c r="GC86" i="7"/>
  <c r="BM86" i="7"/>
  <c r="DY86" i="7"/>
  <c r="BU86" i="7"/>
  <c r="EG86" i="7"/>
  <c r="Y86" i="7"/>
  <c r="CK86" i="7"/>
  <c r="EW86" i="7"/>
  <c r="Q86" i="7"/>
  <c r="EO86" i="7"/>
  <c r="T59" i="7"/>
  <c r="AB59" i="7"/>
  <c r="AJ59" i="7"/>
  <c r="AR59" i="7"/>
  <c r="AZ59" i="7"/>
  <c r="BH59" i="7"/>
  <c r="BP59" i="7"/>
  <c r="BX59" i="7"/>
  <c r="CF59" i="7"/>
  <c r="CN59" i="7"/>
  <c r="CV59" i="7"/>
  <c r="DD59" i="7"/>
  <c r="DL59" i="7"/>
  <c r="DT59" i="7"/>
  <c r="EB59" i="7"/>
  <c r="EJ59" i="7"/>
  <c r="ER59" i="7"/>
  <c r="EZ59" i="7"/>
  <c r="FH59" i="7"/>
  <c r="FP59" i="7"/>
  <c r="FX59" i="7"/>
  <c r="GF59" i="7"/>
  <c r="Q59" i="7"/>
  <c r="Z59" i="7"/>
  <c r="AI59" i="7"/>
  <c r="AS59" i="7"/>
  <c r="BB59" i="7"/>
  <c r="BK59" i="7"/>
  <c r="BT59" i="7"/>
  <c r="CC59" i="7"/>
  <c r="CL59" i="7"/>
  <c r="CU59" i="7"/>
  <c r="DE59" i="7"/>
  <c r="DN59" i="7"/>
  <c r="DW59" i="7"/>
  <c r="EF59" i="7"/>
  <c r="EO59" i="7"/>
  <c r="EX59" i="7"/>
  <c r="FG59" i="7"/>
  <c r="FQ59" i="7"/>
  <c r="FZ59" i="7"/>
  <c r="R59" i="7"/>
  <c r="AA59" i="7"/>
  <c r="AK59" i="7"/>
  <c r="AT59" i="7"/>
  <c r="BC59" i="7"/>
  <c r="BL59" i="7"/>
  <c r="BU59" i="7"/>
  <c r="CD59" i="7"/>
  <c r="CM59" i="7"/>
  <c r="CW59" i="7"/>
  <c r="DF59" i="7"/>
  <c r="DO59" i="7"/>
  <c r="DX59" i="7"/>
  <c r="EG59" i="7"/>
  <c r="EP59" i="7"/>
  <c r="EY59" i="7"/>
  <c r="FI59" i="7"/>
  <c r="FR59" i="7"/>
  <c r="GA59" i="7"/>
  <c r="S59" i="7"/>
  <c r="AC59" i="7"/>
  <c r="AL59" i="7"/>
  <c r="AU59" i="7"/>
  <c r="BD59" i="7"/>
  <c r="BM59" i="7"/>
  <c r="BV59" i="7"/>
  <c r="CE59" i="7"/>
  <c r="CO59" i="7"/>
  <c r="CX59" i="7"/>
  <c r="DG59" i="7"/>
  <c r="DP59" i="7"/>
  <c r="DY59" i="7"/>
  <c r="EH59" i="7"/>
  <c r="EQ59" i="7"/>
  <c r="FA59" i="7"/>
  <c r="FJ59" i="7"/>
  <c r="FS59" i="7"/>
  <c r="GB59" i="7"/>
  <c r="U59" i="7"/>
  <c r="AD59" i="7"/>
  <c r="AM59" i="7"/>
  <c r="AV59" i="7"/>
  <c r="BE59" i="7"/>
  <c r="BN59" i="7"/>
  <c r="BW59" i="7"/>
  <c r="CG59" i="7"/>
  <c r="CP59" i="7"/>
  <c r="CY59" i="7"/>
  <c r="DH59" i="7"/>
  <c r="DQ59" i="7"/>
  <c r="DZ59" i="7"/>
  <c r="EI59" i="7"/>
  <c r="ES59" i="7"/>
  <c r="FB59" i="7"/>
  <c r="FK59" i="7"/>
  <c r="FT59" i="7"/>
  <c r="GC59" i="7"/>
  <c r="V59" i="7"/>
  <c r="AE59" i="7"/>
  <c r="AN59" i="7"/>
  <c r="AW59" i="7"/>
  <c r="BF59" i="7"/>
  <c r="BO59" i="7"/>
  <c r="BY59" i="7"/>
  <c r="CH59" i="7"/>
  <c r="CQ59" i="7"/>
  <c r="CZ59" i="7"/>
  <c r="DI59" i="7"/>
  <c r="DR59" i="7"/>
  <c r="EA59" i="7"/>
  <c r="EK59" i="7"/>
  <c r="ET59" i="7"/>
  <c r="FC59" i="7"/>
  <c r="FL59" i="7"/>
  <c r="FU59" i="7"/>
  <c r="GD59" i="7"/>
  <c r="W59" i="7"/>
  <c r="AF59" i="7"/>
  <c r="AO59" i="7"/>
  <c r="AX59" i="7"/>
  <c r="BG59" i="7"/>
  <c r="BQ59" i="7"/>
  <c r="BZ59" i="7"/>
  <c r="CI59" i="7"/>
  <c r="CR59" i="7"/>
  <c r="DA59" i="7"/>
  <c r="DJ59" i="7"/>
  <c r="DS59" i="7"/>
  <c r="EC59" i="7"/>
  <c r="EL59" i="7"/>
  <c r="EU59" i="7"/>
  <c r="FD59" i="7"/>
  <c r="FM59" i="7"/>
  <c r="FV59" i="7"/>
  <c r="GE59" i="7"/>
  <c r="AP59" i="7"/>
  <c r="CA59" i="7"/>
  <c r="DK59" i="7"/>
  <c r="EV59" i="7"/>
  <c r="GG59" i="7"/>
  <c r="AQ59" i="7"/>
  <c r="CB59" i="7"/>
  <c r="DM59" i="7"/>
  <c r="EW59" i="7"/>
  <c r="AY59" i="7"/>
  <c r="CJ59" i="7"/>
  <c r="DU59" i="7"/>
  <c r="FE59" i="7"/>
  <c r="BA59" i="7"/>
  <c r="CK59" i="7"/>
  <c r="DV59" i="7"/>
  <c r="FF59" i="7"/>
  <c r="X59" i="7"/>
  <c r="BI59" i="7"/>
  <c r="CS59" i="7"/>
  <c r="ED59" i="7"/>
  <c r="Y59" i="7"/>
  <c r="BJ59" i="7"/>
  <c r="CT59" i="7"/>
  <c r="EE59" i="7"/>
  <c r="FO59" i="7"/>
  <c r="AG59" i="7"/>
  <c r="BR59" i="7"/>
  <c r="DB59" i="7"/>
  <c r="EM59" i="7"/>
  <c r="FW59" i="7"/>
  <c r="DC59" i="7"/>
  <c r="EN59" i="7"/>
  <c r="FN59" i="7"/>
  <c r="FY59" i="7"/>
  <c r="BS59" i="7"/>
  <c r="AH59" i="7"/>
  <c r="L32" i="7"/>
  <c r="G60" i="7"/>
  <c r="M32" i="7"/>
  <c r="N32" i="7"/>
  <c r="J32" i="7"/>
  <c r="G33" i="7"/>
  <c r="K32" i="7"/>
  <c r="O32" i="7"/>
  <c r="P32" i="7"/>
  <c r="J86" i="7"/>
  <c r="M86" i="7"/>
  <c r="N86" i="7"/>
  <c r="L86" i="7"/>
  <c r="K86" i="7"/>
  <c r="P86" i="7"/>
  <c r="O86" i="7"/>
  <c r="O59" i="7"/>
  <c r="L59" i="7"/>
  <c r="M59" i="7"/>
  <c r="J59" i="7"/>
  <c r="P59" i="7"/>
  <c r="K59" i="7"/>
  <c r="G87" i="7"/>
  <c r="N59" i="7"/>
  <c r="E209" i="5" l="1"/>
  <c r="E95" i="7"/>
  <c r="E67" i="7"/>
  <c r="J10" i="11"/>
  <c r="J10" i="10"/>
  <c r="V87" i="7"/>
  <c r="AD87" i="7"/>
  <c r="AL87" i="7"/>
  <c r="AT87" i="7"/>
  <c r="BB87" i="7"/>
  <c r="BJ87" i="7"/>
  <c r="BR87" i="7"/>
  <c r="BZ87" i="7"/>
  <c r="CH87" i="7"/>
  <c r="CP87" i="7"/>
  <c r="CX87" i="7"/>
  <c r="DF87" i="7"/>
  <c r="DN87" i="7"/>
  <c r="DV87" i="7"/>
  <c r="ED87" i="7"/>
  <c r="EL87" i="7"/>
  <c r="ET87" i="7"/>
  <c r="FB87" i="7"/>
  <c r="FJ87" i="7"/>
  <c r="FR87" i="7"/>
  <c r="FZ87" i="7"/>
  <c r="W87" i="7"/>
  <c r="AE87" i="7"/>
  <c r="AM87" i="7"/>
  <c r="AU87" i="7"/>
  <c r="BC87" i="7"/>
  <c r="BK87" i="7"/>
  <c r="BS87" i="7"/>
  <c r="CA87" i="7"/>
  <c r="CI87" i="7"/>
  <c r="CQ87" i="7"/>
  <c r="CY87" i="7"/>
  <c r="DG87" i="7"/>
  <c r="DO87" i="7"/>
  <c r="DW87" i="7"/>
  <c r="EE87" i="7"/>
  <c r="EM87" i="7"/>
  <c r="EU87" i="7"/>
  <c r="FC87" i="7"/>
  <c r="FK87" i="7"/>
  <c r="FS87" i="7"/>
  <c r="GA87" i="7"/>
  <c r="X87" i="7"/>
  <c r="AF87" i="7"/>
  <c r="AN87" i="7"/>
  <c r="AV87" i="7"/>
  <c r="BD87" i="7"/>
  <c r="BL87" i="7"/>
  <c r="BT87" i="7"/>
  <c r="CB87" i="7"/>
  <c r="CJ87" i="7"/>
  <c r="CR87" i="7"/>
  <c r="CZ87" i="7"/>
  <c r="DH87" i="7"/>
  <c r="DP87" i="7"/>
  <c r="DX87" i="7"/>
  <c r="EF87" i="7"/>
  <c r="EN87" i="7"/>
  <c r="EV87" i="7"/>
  <c r="FD87" i="7"/>
  <c r="FL87" i="7"/>
  <c r="FT87" i="7"/>
  <c r="GB87" i="7"/>
  <c r="Q87" i="7"/>
  <c r="Y87" i="7"/>
  <c r="AG87" i="7"/>
  <c r="AO87" i="7"/>
  <c r="AW87" i="7"/>
  <c r="BE87" i="7"/>
  <c r="BM87" i="7"/>
  <c r="BU87" i="7"/>
  <c r="CC87" i="7"/>
  <c r="CK87" i="7"/>
  <c r="CS87" i="7"/>
  <c r="DA87" i="7"/>
  <c r="DI87" i="7"/>
  <c r="DQ87" i="7"/>
  <c r="DY87" i="7"/>
  <c r="EG87" i="7"/>
  <c r="EO87" i="7"/>
  <c r="EW87" i="7"/>
  <c r="FE87" i="7"/>
  <c r="FM87" i="7"/>
  <c r="FU87" i="7"/>
  <c r="GC87" i="7"/>
  <c r="R87" i="7"/>
  <c r="Z87" i="7"/>
  <c r="AH87" i="7"/>
  <c r="AP87" i="7"/>
  <c r="AX87" i="7"/>
  <c r="BF87" i="7"/>
  <c r="BN87" i="7"/>
  <c r="BV87" i="7"/>
  <c r="CD87" i="7"/>
  <c r="CL87" i="7"/>
  <c r="CT87" i="7"/>
  <c r="DB87" i="7"/>
  <c r="DJ87" i="7"/>
  <c r="DR87" i="7"/>
  <c r="DZ87" i="7"/>
  <c r="EH87" i="7"/>
  <c r="EP87" i="7"/>
  <c r="EX87" i="7"/>
  <c r="FF87" i="7"/>
  <c r="FN87" i="7"/>
  <c r="FV87" i="7"/>
  <c r="GD87" i="7"/>
  <c r="S87" i="7"/>
  <c r="AA87" i="7"/>
  <c r="AI87" i="7"/>
  <c r="AQ87" i="7"/>
  <c r="AY87" i="7"/>
  <c r="BG87" i="7"/>
  <c r="BO87" i="7"/>
  <c r="BW87" i="7"/>
  <c r="CE87" i="7"/>
  <c r="CM87" i="7"/>
  <c r="CU87" i="7"/>
  <c r="DC87" i="7"/>
  <c r="DK87" i="7"/>
  <c r="DS87" i="7"/>
  <c r="EA87" i="7"/>
  <c r="EI87" i="7"/>
  <c r="EQ87" i="7"/>
  <c r="EY87" i="7"/>
  <c r="FG87" i="7"/>
  <c r="FO87" i="7"/>
  <c r="FW87" i="7"/>
  <c r="GE87" i="7"/>
  <c r="U87" i="7"/>
  <c r="AC87" i="7"/>
  <c r="AK87" i="7"/>
  <c r="AS87" i="7"/>
  <c r="BA87" i="7"/>
  <c r="BI87" i="7"/>
  <c r="BQ87" i="7"/>
  <c r="BY87" i="7"/>
  <c r="CG87" i="7"/>
  <c r="CO87" i="7"/>
  <c r="CW87" i="7"/>
  <c r="DE87" i="7"/>
  <c r="DM87" i="7"/>
  <c r="DU87" i="7"/>
  <c r="EC87" i="7"/>
  <c r="EK87" i="7"/>
  <c r="ES87" i="7"/>
  <c r="FA87" i="7"/>
  <c r="FI87" i="7"/>
  <c r="FQ87" i="7"/>
  <c r="FY87" i="7"/>
  <c r="GG87" i="7"/>
  <c r="AZ87" i="7"/>
  <c r="DL87" i="7"/>
  <c r="FX87" i="7"/>
  <c r="BH87" i="7"/>
  <c r="DT87" i="7"/>
  <c r="GF87" i="7"/>
  <c r="BP87" i="7"/>
  <c r="EB87" i="7"/>
  <c r="AJ87" i="7"/>
  <c r="FH87" i="7"/>
  <c r="BX87" i="7"/>
  <c r="EJ87" i="7"/>
  <c r="T87" i="7"/>
  <c r="CF87" i="7"/>
  <c r="ER87" i="7"/>
  <c r="AB87" i="7"/>
  <c r="CN87" i="7"/>
  <c r="EZ87" i="7"/>
  <c r="AR87" i="7"/>
  <c r="DD87" i="7"/>
  <c r="FP87" i="7"/>
  <c r="CV87" i="7"/>
  <c r="U33" i="7"/>
  <c r="AC33" i="7"/>
  <c r="AK33" i="7"/>
  <c r="AS33" i="7"/>
  <c r="BA33" i="7"/>
  <c r="BI33" i="7"/>
  <c r="BQ33" i="7"/>
  <c r="BY33" i="7"/>
  <c r="CG33" i="7"/>
  <c r="CO33" i="7"/>
  <c r="CW33" i="7"/>
  <c r="DE33" i="7"/>
  <c r="DM33" i="7"/>
  <c r="DU33" i="7"/>
  <c r="EC33" i="7"/>
  <c r="EK33" i="7"/>
  <c r="ES33" i="7"/>
  <c r="FA33" i="7"/>
  <c r="FI33" i="7"/>
  <c r="FQ33" i="7"/>
  <c r="FY33" i="7"/>
  <c r="GG33" i="7"/>
  <c r="V33" i="7"/>
  <c r="AD33" i="7"/>
  <c r="AL33" i="7"/>
  <c r="AT33" i="7"/>
  <c r="BB33" i="7"/>
  <c r="BJ33" i="7"/>
  <c r="BR33" i="7"/>
  <c r="BZ33" i="7"/>
  <c r="CH33" i="7"/>
  <c r="CP33" i="7"/>
  <c r="CX33" i="7"/>
  <c r="DF33" i="7"/>
  <c r="DN33" i="7"/>
  <c r="DV33" i="7"/>
  <c r="ED33" i="7"/>
  <c r="EL33" i="7"/>
  <c r="ET33" i="7"/>
  <c r="FB33" i="7"/>
  <c r="FJ33" i="7"/>
  <c r="FR33" i="7"/>
  <c r="FZ33" i="7"/>
  <c r="W33" i="7"/>
  <c r="AE33" i="7"/>
  <c r="AM33" i="7"/>
  <c r="AU33" i="7"/>
  <c r="BC33" i="7"/>
  <c r="BK33" i="7"/>
  <c r="BS33" i="7"/>
  <c r="CA33" i="7"/>
  <c r="CI33" i="7"/>
  <c r="CQ33" i="7"/>
  <c r="CY33" i="7"/>
  <c r="DG33" i="7"/>
  <c r="DO33" i="7"/>
  <c r="DW33" i="7"/>
  <c r="EE33" i="7"/>
  <c r="EM33" i="7"/>
  <c r="EU33" i="7"/>
  <c r="FC33" i="7"/>
  <c r="FK33" i="7"/>
  <c r="FS33" i="7"/>
  <c r="GA33" i="7"/>
  <c r="X33" i="7"/>
  <c r="AF33" i="7"/>
  <c r="AN33" i="7"/>
  <c r="AV33" i="7"/>
  <c r="BD33" i="7"/>
  <c r="BL33" i="7"/>
  <c r="BT33" i="7"/>
  <c r="CB33" i="7"/>
  <c r="CJ33" i="7"/>
  <c r="CR33" i="7"/>
  <c r="CZ33" i="7"/>
  <c r="DH33" i="7"/>
  <c r="DP33" i="7"/>
  <c r="DX33" i="7"/>
  <c r="EF33" i="7"/>
  <c r="EN33" i="7"/>
  <c r="EV33" i="7"/>
  <c r="FD33" i="7"/>
  <c r="FL33" i="7"/>
  <c r="FT33" i="7"/>
  <c r="GB33" i="7"/>
  <c r="Q33" i="7"/>
  <c r="Y33" i="7"/>
  <c r="AG33" i="7"/>
  <c r="AO33" i="7"/>
  <c r="AW33" i="7"/>
  <c r="BE33" i="7"/>
  <c r="BM33" i="7"/>
  <c r="BU33" i="7"/>
  <c r="CC33" i="7"/>
  <c r="CK33" i="7"/>
  <c r="CS33" i="7"/>
  <c r="DA33" i="7"/>
  <c r="DI33" i="7"/>
  <c r="DQ33" i="7"/>
  <c r="DY33" i="7"/>
  <c r="EG33" i="7"/>
  <c r="EO33" i="7"/>
  <c r="EW33" i="7"/>
  <c r="FE33" i="7"/>
  <c r="FM33" i="7"/>
  <c r="FU33" i="7"/>
  <c r="GC33" i="7"/>
  <c r="R33" i="7"/>
  <c r="Z33" i="7"/>
  <c r="AH33" i="7"/>
  <c r="AP33" i="7"/>
  <c r="AX33" i="7"/>
  <c r="BF33" i="7"/>
  <c r="BN33" i="7"/>
  <c r="BV33" i="7"/>
  <c r="CD33" i="7"/>
  <c r="CL33" i="7"/>
  <c r="CT33" i="7"/>
  <c r="DB33" i="7"/>
  <c r="DJ33" i="7"/>
  <c r="DR33" i="7"/>
  <c r="DZ33" i="7"/>
  <c r="EH33" i="7"/>
  <c r="EP33" i="7"/>
  <c r="EX33" i="7"/>
  <c r="FF33" i="7"/>
  <c r="FN33" i="7"/>
  <c r="FV33" i="7"/>
  <c r="GD33" i="7"/>
  <c r="T33" i="7"/>
  <c r="AB33" i="7"/>
  <c r="AJ33" i="7"/>
  <c r="AR33" i="7"/>
  <c r="AZ33" i="7"/>
  <c r="BH33" i="7"/>
  <c r="BP33" i="7"/>
  <c r="BX33" i="7"/>
  <c r="CF33" i="7"/>
  <c r="CN33" i="7"/>
  <c r="CV33" i="7"/>
  <c r="DD33" i="7"/>
  <c r="DL33" i="7"/>
  <c r="DT33" i="7"/>
  <c r="EB33" i="7"/>
  <c r="EJ33" i="7"/>
  <c r="ER33" i="7"/>
  <c r="EZ33" i="7"/>
  <c r="FH33" i="7"/>
  <c r="FP33" i="7"/>
  <c r="FX33" i="7"/>
  <c r="GF33" i="7"/>
  <c r="S33" i="7"/>
  <c r="CE33" i="7"/>
  <c r="EQ33" i="7"/>
  <c r="AA33" i="7"/>
  <c r="CM33" i="7"/>
  <c r="EY33" i="7"/>
  <c r="AI33" i="7"/>
  <c r="CU33" i="7"/>
  <c r="FG33" i="7"/>
  <c r="AQ33" i="7"/>
  <c r="DC33" i="7"/>
  <c r="FO33" i="7"/>
  <c r="AY33" i="7"/>
  <c r="DK33" i="7"/>
  <c r="FW33" i="7"/>
  <c r="BG33" i="7"/>
  <c r="DS33" i="7"/>
  <c r="GE33" i="7"/>
  <c r="BW33" i="7"/>
  <c r="EI33" i="7"/>
  <c r="BO33" i="7"/>
  <c r="EA33" i="7"/>
  <c r="W60" i="7"/>
  <c r="AE60" i="7"/>
  <c r="AM60" i="7"/>
  <c r="AU60" i="7"/>
  <c r="R60" i="7"/>
  <c r="AA60" i="7"/>
  <c r="AJ60" i="7"/>
  <c r="AS60" i="7"/>
  <c r="BB60" i="7"/>
  <c r="BJ60" i="7"/>
  <c r="BR60" i="7"/>
  <c r="BZ60" i="7"/>
  <c r="CH60" i="7"/>
  <c r="CP60" i="7"/>
  <c r="CX60" i="7"/>
  <c r="DF60" i="7"/>
  <c r="DN60" i="7"/>
  <c r="DV60" i="7"/>
  <c r="ED60" i="7"/>
  <c r="EL60" i="7"/>
  <c r="ET60" i="7"/>
  <c r="FB60" i="7"/>
  <c r="FJ60" i="7"/>
  <c r="FR60" i="7"/>
  <c r="FZ60" i="7"/>
  <c r="S60" i="7"/>
  <c r="AB60" i="7"/>
  <c r="AK60" i="7"/>
  <c r="AT60" i="7"/>
  <c r="BC60" i="7"/>
  <c r="BK60" i="7"/>
  <c r="BS60" i="7"/>
  <c r="CA60" i="7"/>
  <c r="CI60" i="7"/>
  <c r="CQ60" i="7"/>
  <c r="CY60" i="7"/>
  <c r="DG60" i="7"/>
  <c r="DO60" i="7"/>
  <c r="DW60" i="7"/>
  <c r="EE60" i="7"/>
  <c r="EM60" i="7"/>
  <c r="EU60" i="7"/>
  <c r="FC60" i="7"/>
  <c r="FK60" i="7"/>
  <c r="FS60" i="7"/>
  <c r="GA60" i="7"/>
  <c r="T60" i="7"/>
  <c r="AC60" i="7"/>
  <c r="AL60" i="7"/>
  <c r="AV60" i="7"/>
  <c r="BD60" i="7"/>
  <c r="BL60" i="7"/>
  <c r="BT60" i="7"/>
  <c r="CB60" i="7"/>
  <c r="CJ60" i="7"/>
  <c r="CR60" i="7"/>
  <c r="CZ60" i="7"/>
  <c r="DH60" i="7"/>
  <c r="DP60" i="7"/>
  <c r="DX60" i="7"/>
  <c r="EF60" i="7"/>
  <c r="EN60" i="7"/>
  <c r="EV60" i="7"/>
  <c r="FD60" i="7"/>
  <c r="FL60" i="7"/>
  <c r="FT60" i="7"/>
  <c r="GB60" i="7"/>
  <c r="U60" i="7"/>
  <c r="AD60" i="7"/>
  <c r="AN60" i="7"/>
  <c r="AW60" i="7"/>
  <c r="BE60" i="7"/>
  <c r="BM60" i="7"/>
  <c r="BU60" i="7"/>
  <c r="CC60" i="7"/>
  <c r="CK60" i="7"/>
  <c r="CS60" i="7"/>
  <c r="DA60" i="7"/>
  <c r="DI60" i="7"/>
  <c r="DQ60" i="7"/>
  <c r="DY60" i="7"/>
  <c r="EG60" i="7"/>
  <c r="EO60" i="7"/>
  <c r="EW60" i="7"/>
  <c r="FE60" i="7"/>
  <c r="FM60" i="7"/>
  <c r="FU60" i="7"/>
  <c r="GC60" i="7"/>
  <c r="V60" i="7"/>
  <c r="AF60" i="7"/>
  <c r="AO60" i="7"/>
  <c r="AX60" i="7"/>
  <c r="BF60" i="7"/>
  <c r="BN60" i="7"/>
  <c r="BV60" i="7"/>
  <c r="CD60" i="7"/>
  <c r="CL60" i="7"/>
  <c r="CT60" i="7"/>
  <c r="DB60" i="7"/>
  <c r="DJ60" i="7"/>
  <c r="DR60" i="7"/>
  <c r="DZ60" i="7"/>
  <c r="EH60" i="7"/>
  <c r="EP60" i="7"/>
  <c r="EX60" i="7"/>
  <c r="FF60" i="7"/>
  <c r="FN60" i="7"/>
  <c r="FV60" i="7"/>
  <c r="GD60" i="7"/>
  <c r="X60" i="7"/>
  <c r="AG60" i="7"/>
  <c r="AP60" i="7"/>
  <c r="AY60" i="7"/>
  <c r="BG60" i="7"/>
  <c r="BO60" i="7"/>
  <c r="BW60" i="7"/>
  <c r="CE60" i="7"/>
  <c r="CM60" i="7"/>
  <c r="CU60" i="7"/>
  <c r="DC60" i="7"/>
  <c r="DK60" i="7"/>
  <c r="DS60" i="7"/>
  <c r="EA60" i="7"/>
  <c r="EI60" i="7"/>
  <c r="EQ60" i="7"/>
  <c r="EY60" i="7"/>
  <c r="FG60" i="7"/>
  <c r="FO60" i="7"/>
  <c r="FW60" i="7"/>
  <c r="GE60" i="7"/>
  <c r="AZ60" i="7"/>
  <c r="CF60" i="7"/>
  <c r="DL60" i="7"/>
  <c r="ER60" i="7"/>
  <c r="FX60" i="7"/>
  <c r="Q60" i="7"/>
  <c r="BA60" i="7"/>
  <c r="CG60" i="7"/>
  <c r="DM60" i="7"/>
  <c r="ES60" i="7"/>
  <c r="FY60" i="7"/>
  <c r="Y60" i="7"/>
  <c r="BH60" i="7"/>
  <c r="CN60" i="7"/>
  <c r="DT60" i="7"/>
  <c r="EZ60" i="7"/>
  <c r="GF60" i="7"/>
  <c r="Z60" i="7"/>
  <c r="BI60" i="7"/>
  <c r="CO60" i="7"/>
  <c r="DU60" i="7"/>
  <c r="FA60" i="7"/>
  <c r="GG60" i="7"/>
  <c r="AI60" i="7"/>
  <c r="BQ60" i="7"/>
  <c r="CW60" i="7"/>
  <c r="EC60" i="7"/>
  <c r="FI60" i="7"/>
  <c r="AQ60" i="7"/>
  <c r="BX60" i="7"/>
  <c r="DD60" i="7"/>
  <c r="EJ60" i="7"/>
  <c r="FP60" i="7"/>
  <c r="CV60" i="7"/>
  <c r="DE60" i="7"/>
  <c r="EB60" i="7"/>
  <c r="EK60" i="7"/>
  <c r="AH60" i="7"/>
  <c r="FH60" i="7"/>
  <c r="AR60" i="7"/>
  <c r="FQ60" i="7"/>
  <c r="BY60" i="7"/>
  <c r="BP60" i="7"/>
  <c r="G61" i="7"/>
  <c r="O33" i="7"/>
  <c r="K33" i="7"/>
  <c r="M33" i="7"/>
  <c r="J33" i="7"/>
  <c r="N33" i="7"/>
  <c r="P33" i="7"/>
  <c r="G34" i="7"/>
  <c r="L33" i="7"/>
  <c r="O87" i="7"/>
  <c r="N87" i="7"/>
  <c r="M87" i="7"/>
  <c r="P87" i="7"/>
  <c r="L87" i="7"/>
  <c r="J87" i="7"/>
  <c r="K87" i="7"/>
  <c r="P60" i="7"/>
  <c r="G88" i="7"/>
  <c r="N60" i="7"/>
  <c r="O60" i="7"/>
  <c r="M60" i="7"/>
  <c r="J60" i="7"/>
  <c r="L60" i="7"/>
  <c r="K60" i="7"/>
  <c r="E210" i="5" l="1"/>
  <c r="E96" i="7"/>
  <c r="E68" i="7"/>
  <c r="Q61" i="7"/>
  <c r="Y61" i="7"/>
  <c r="AG61" i="7"/>
  <c r="AO61" i="7"/>
  <c r="AW61" i="7"/>
  <c r="BE61" i="7"/>
  <c r="BM61" i="7"/>
  <c r="BU61" i="7"/>
  <c r="CC61" i="7"/>
  <c r="CK61" i="7"/>
  <c r="CS61" i="7"/>
  <c r="DA61" i="7"/>
  <c r="DI61" i="7"/>
  <c r="DQ61" i="7"/>
  <c r="DY61" i="7"/>
  <c r="EG61" i="7"/>
  <c r="EO61" i="7"/>
  <c r="EW61" i="7"/>
  <c r="FE61" i="7"/>
  <c r="FM61" i="7"/>
  <c r="FU61" i="7"/>
  <c r="GC61" i="7"/>
  <c r="R61" i="7"/>
  <c r="Z61" i="7"/>
  <c r="AH61" i="7"/>
  <c r="AP61" i="7"/>
  <c r="AX61" i="7"/>
  <c r="BF61" i="7"/>
  <c r="BN61" i="7"/>
  <c r="BV61" i="7"/>
  <c r="CD61" i="7"/>
  <c r="CL61" i="7"/>
  <c r="CT61" i="7"/>
  <c r="DB61" i="7"/>
  <c r="DJ61" i="7"/>
  <c r="DR61" i="7"/>
  <c r="DZ61" i="7"/>
  <c r="EH61" i="7"/>
  <c r="EP61" i="7"/>
  <c r="EX61" i="7"/>
  <c r="FF61" i="7"/>
  <c r="FN61" i="7"/>
  <c r="FV61" i="7"/>
  <c r="GD61" i="7"/>
  <c r="S61" i="7"/>
  <c r="AA61" i="7"/>
  <c r="AI61" i="7"/>
  <c r="AQ61" i="7"/>
  <c r="AY61" i="7"/>
  <c r="BG61" i="7"/>
  <c r="BO61" i="7"/>
  <c r="BW61" i="7"/>
  <c r="CE61" i="7"/>
  <c r="CM61" i="7"/>
  <c r="CU61" i="7"/>
  <c r="DC61" i="7"/>
  <c r="DK61" i="7"/>
  <c r="DS61" i="7"/>
  <c r="EA61" i="7"/>
  <c r="EI61" i="7"/>
  <c r="EQ61" i="7"/>
  <c r="EY61" i="7"/>
  <c r="FG61" i="7"/>
  <c r="FO61" i="7"/>
  <c r="FW61" i="7"/>
  <c r="GE61" i="7"/>
  <c r="T61" i="7"/>
  <c r="AB61" i="7"/>
  <c r="AJ61" i="7"/>
  <c r="AR61" i="7"/>
  <c r="AZ61" i="7"/>
  <c r="BH61" i="7"/>
  <c r="BP61" i="7"/>
  <c r="BX61" i="7"/>
  <c r="CF61" i="7"/>
  <c r="CN61" i="7"/>
  <c r="CV61" i="7"/>
  <c r="DD61" i="7"/>
  <c r="DL61" i="7"/>
  <c r="DT61" i="7"/>
  <c r="EB61" i="7"/>
  <c r="EJ61" i="7"/>
  <c r="ER61" i="7"/>
  <c r="EZ61" i="7"/>
  <c r="FH61" i="7"/>
  <c r="FP61" i="7"/>
  <c r="FX61" i="7"/>
  <c r="GF61" i="7"/>
  <c r="U61" i="7"/>
  <c r="AC61" i="7"/>
  <c r="AK61" i="7"/>
  <c r="AS61" i="7"/>
  <c r="BA61" i="7"/>
  <c r="BI61" i="7"/>
  <c r="BQ61" i="7"/>
  <c r="BY61" i="7"/>
  <c r="CG61" i="7"/>
  <c r="CO61" i="7"/>
  <c r="CW61" i="7"/>
  <c r="DE61" i="7"/>
  <c r="DM61" i="7"/>
  <c r="DU61" i="7"/>
  <c r="EC61" i="7"/>
  <c r="EK61" i="7"/>
  <c r="ES61" i="7"/>
  <c r="FA61" i="7"/>
  <c r="FI61" i="7"/>
  <c r="FQ61" i="7"/>
  <c r="FY61" i="7"/>
  <c r="GG61" i="7"/>
  <c r="V61" i="7"/>
  <c r="AD61" i="7"/>
  <c r="AL61" i="7"/>
  <c r="AT61" i="7"/>
  <c r="BB61" i="7"/>
  <c r="BJ61" i="7"/>
  <c r="BR61" i="7"/>
  <c r="BZ61" i="7"/>
  <c r="CH61" i="7"/>
  <c r="CP61" i="7"/>
  <c r="CX61" i="7"/>
  <c r="DF61" i="7"/>
  <c r="DN61" i="7"/>
  <c r="DV61" i="7"/>
  <c r="ED61" i="7"/>
  <c r="EL61" i="7"/>
  <c r="ET61" i="7"/>
  <c r="FB61" i="7"/>
  <c r="FJ61" i="7"/>
  <c r="FR61" i="7"/>
  <c r="FZ61" i="7"/>
  <c r="AM61" i="7"/>
  <c r="BS61" i="7"/>
  <c r="CY61" i="7"/>
  <c r="EE61" i="7"/>
  <c r="FK61" i="7"/>
  <c r="AN61" i="7"/>
  <c r="BT61" i="7"/>
  <c r="CZ61" i="7"/>
  <c r="EF61" i="7"/>
  <c r="FL61" i="7"/>
  <c r="AU61" i="7"/>
  <c r="CA61" i="7"/>
  <c r="DG61" i="7"/>
  <c r="EM61" i="7"/>
  <c r="FS61" i="7"/>
  <c r="AV61" i="7"/>
  <c r="CB61" i="7"/>
  <c r="DH61" i="7"/>
  <c r="EN61" i="7"/>
  <c r="FT61" i="7"/>
  <c r="X61" i="7"/>
  <c r="BD61" i="7"/>
  <c r="CJ61" i="7"/>
  <c r="DP61" i="7"/>
  <c r="EV61" i="7"/>
  <c r="GB61" i="7"/>
  <c r="AE61" i="7"/>
  <c r="BK61" i="7"/>
  <c r="CQ61" i="7"/>
  <c r="DW61" i="7"/>
  <c r="FC61" i="7"/>
  <c r="BC61" i="7"/>
  <c r="GA61" i="7"/>
  <c r="BL61" i="7"/>
  <c r="CI61" i="7"/>
  <c r="CR61" i="7"/>
  <c r="DO61" i="7"/>
  <c r="DX61" i="7"/>
  <c r="AF61" i="7"/>
  <c r="FD61" i="7"/>
  <c r="W61" i="7"/>
  <c r="EU61" i="7"/>
  <c r="X34" i="7"/>
  <c r="AF34" i="7"/>
  <c r="AN34" i="7"/>
  <c r="AV34" i="7"/>
  <c r="BD34" i="7"/>
  <c r="BL34" i="7"/>
  <c r="BT34" i="7"/>
  <c r="CB34" i="7"/>
  <c r="CJ34" i="7"/>
  <c r="CR34" i="7"/>
  <c r="CZ34" i="7"/>
  <c r="DH34" i="7"/>
  <c r="DP34" i="7"/>
  <c r="DX34" i="7"/>
  <c r="EF34" i="7"/>
  <c r="EN34" i="7"/>
  <c r="EV34" i="7"/>
  <c r="FD34" i="7"/>
  <c r="FL34" i="7"/>
  <c r="FT34" i="7"/>
  <c r="GB34" i="7"/>
  <c r="Q34" i="7"/>
  <c r="Y34" i="7"/>
  <c r="AG34" i="7"/>
  <c r="AO34" i="7"/>
  <c r="AW34" i="7"/>
  <c r="BE34" i="7"/>
  <c r="BM34" i="7"/>
  <c r="BU34" i="7"/>
  <c r="CC34" i="7"/>
  <c r="CK34" i="7"/>
  <c r="CS34" i="7"/>
  <c r="DA34" i="7"/>
  <c r="DI34" i="7"/>
  <c r="DQ34" i="7"/>
  <c r="DY34" i="7"/>
  <c r="EG34" i="7"/>
  <c r="EO34" i="7"/>
  <c r="EW34" i="7"/>
  <c r="FE34" i="7"/>
  <c r="FM34" i="7"/>
  <c r="FU34" i="7"/>
  <c r="GC34" i="7"/>
  <c r="R34" i="7"/>
  <c r="Z34" i="7"/>
  <c r="AH34" i="7"/>
  <c r="AP34" i="7"/>
  <c r="AX34" i="7"/>
  <c r="BF34" i="7"/>
  <c r="BN34" i="7"/>
  <c r="BV34" i="7"/>
  <c r="CD34" i="7"/>
  <c r="CL34" i="7"/>
  <c r="CT34" i="7"/>
  <c r="DB34" i="7"/>
  <c r="DJ34" i="7"/>
  <c r="DR34" i="7"/>
  <c r="DZ34" i="7"/>
  <c r="EH34" i="7"/>
  <c r="EP34" i="7"/>
  <c r="EX34" i="7"/>
  <c r="FF34" i="7"/>
  <c r="FN34" i="7"/>
  <c r="FV34" i="7"/>
  <c r="GD34" i="7"/>
  <c r="S34" i="7"/>
  <c r="AA34" i="7"/>
  <c r="AI34" i="7"/>
  <c r="AQ34" i="7"/>
  <c r="AY34" i="7"/>
  <c r="BG34" i="7"/>
  <c r="BO34" i="7"/>
  <c r="BW34" i="7"/>
  <c r="CE34" i="7"/>
  <c r="CM34" i="7"/>
  <c r="CU34" i="7"/>
  <c r="DC34" i="7"/>
  <c r="DK34" i="7"/>
  <c r="DS34" i="7"/>
  <c r="EA34" i="7"/>
  <c r="EI34" i="7"/>
  <c r="EQ34" i="7"/>
  <c r="EY34" i="7"/>
  <c r="FG34" i="7"/>
  <c r="FO34" i="7"/>
  <c r="FW34" i="7"/>
  <c r="GE34" i="7"/>
  <c r="T34" i="7"/>
  <c r="AB34" i="7"/>
  <c r="AJ34" i="7"/>
  <c r="AR34" i="7"/>
  <c r="AZ34" i="7"/>
  <c r="BH34" i="7"/>
  <c r="BP34" i="7"/>
  <c r="BX34" i="7"/>
  <c r="CF34" i="7"/>
  <c r="CN34" i="7"/>
  <c r="CV34" i="7"/>
  <c r="DD34" i="7"/>
  <c r="DL34" i="7"/>
  <c r="DT34" i="7"/>
  <c r="EB34" i="7"/>
  <c r="EJ34" i="7"/>
  <c r="ER34" i="7"/>
  <c r="EZ34" i="7"/>
  <c r="FH34" i="7"/>
  <c r="FP34" i="7"/>
  <c r="FX34" i="7"/>
  <c r="GF34" i="7"/>
  <c r="U34" i="7"/>
  <c r="AC34" i="7"/>
  <c r="AK34" i="7"/>
  <c r="AS34" i="7"/>
  <c r="BA34" i="7"/>
  <c r="BI34" i="7"/>
  <c r="BQ34" i="7"/>
  <c r="BY34" i="7"/>
  <c r="CG34" i="7"/>
  <c r="CO34" i="7"/>
  <c r="CW34" i="7"/>
  <c r="DE34" i="7"/>
  <c r="DM34" i="7"/>
  <c r="DU34" i="7"/>
  <c r="EC34" i="7"/>
  <c r="EK34" i="7"/>
  <c r="ES34" i="7"/>
  <c r="FA34" i="7"/>
  <c r="FI34" i="7"/>
  <c r="FQ34" i="7"/>
  <c r="FY34" i="7"/>
  <c r="GG34" i="7"/>
  <c r="W34" i="7"/>
  <c r="AE34" i="7"/>
  <c r="AM34" i="7"/>
  <c r="AU34" i="7"/>
  <c r="BC34" i="7"/>
  <c r="BK34" i="7"/>
  <c r="BS34" i="7"/>
  <c r="CA34" i="7"/>
  <c r="CI34" i="7"/>
  <c r="CQ34" i="7"/>
  <c r="CY34" i="7"/>
  <c r="DG34" i="7"/>
  <c r="DO34" i="7"/>
  <c r="DW34" i="7"/>
  <c r="EE34" i="7"/>
  <c r="EM34" i="7"/>
  <c r="EU34" i="7"/>
  <c r="FC34" i="7"/>
  <c r="FK34" i="7"/>
  <c r="FS34" i="7"/>
  <c r="GA34" i="7"/>
  <c r="AL34" i="7"/>
  <c r="CX34" i="7"/>
  <c r="FJ34" i="7"/>
  <c r="AT34" i="7"/>
  <c r="DF34" i="7"/>
  <c r="FR34" i="7"/>
  <c r="BB34" i="7"/>
  <c r="DN34" i="7"/>
  <c r="FZ34" i="7"/>
  <c r="BJ34" i="7"/>
  <c r="DV34" i="7"/>
  <c r="BR34" i="7"/>
  <c r="ED34" i="7"/>
  <c r="BZ34" i="7"/>
  <c r="EL34" i="7"/>
  <c r="AD34" i="7"/>
  <c r="CP34" i="7"/>
  <c r="FB34" i="7"/>
  <c r="ET34" i="7"/>
  <c r="CH34" i="7"/>
  <c r="V34" i="7"/>
  <c r="Q88" i="7"/>
  <c r="Y88" i="7"/>
  <c r="AG88" i="7"/>
  <c r="AO88" i="7"/>
  <c r="AW88" i="7"/>
  <c r="BE88" i="7"/>
  <c r="BM88" i="7"/>
  <c r="BU88" i="7"/>
  <c r="CC88" i="7"/>
  <c r="CK88" i="7"/>
  <c r="CS88" i="7"/>
  <c r="DA88" i="7"/>
  <c r="DI88" i="7"/>
  <c r="DQ88" i="7"/>
  <c r="DY88" i="7"/>
  <c r="EG88" i="7"/>
  <c r="EO88" i="7"/>
  <c r="EW88" i="7"/>
  <c r="FE88" i="7"/>
  <c r="FM88" i="7"/>
  <c r="FU88" i="7"/>
  <c r="GC88" i="7"/>
  <c r="R88" i="7"/>
  <c r="Z88" i="7"/>
  <c r="AH88" i="7"/>
  <c r="AP88" i="7"/>
  <c r="AX88" i="7"/>
  <c r="BF88" i="7"/>
  <c r="BN88" i="7"/>
  <c r="BV88" i="7"/>
  <c r="CD88" i="7"/>
  <c r="CL88" i="7"/>
  <c r="CT88" i="7"/>
  <c r="DB88" i="7"/>
  <c r="DJ88" i="7"/>
  <c r="DR88" i="7"/>
  <c r="DZ88" i="7"/>
  <c r="EH88" i="7"/>
  <c r="EP88" i="7"/>
  <c r="EX88" i="7"/>
  <c r="FF88" i="7"/>
  <c r="FN88" i="7"/>
  <c r="FV88" i="7"/>
  <c r="GD88" i="7"/>
  <c r="S88" i="7"/>
  <c r="AA88" i="7"/>
  <c r="AI88" i="7"/>
  <c r="AQ88" i="7"/>
  <c r="AY88" i="7"/>
  <c r="BG88" i="7"/>
  <c r="BO88" i="7"/>
  <c r="BW88" i="7"/>
  <c r="CE88" i="7"/>
  <c r="CM88" i="7"/>
  <c r="CU88" i="7"/>
  <c r="DC88" i="7"/>
  <c r="DK88" i="7"/>
  <c r="DS88" i="7"/>
  <c r="EA88" i="7"/>
  <c r="EI88" i="7"/>
  <c r="EQ88" i="7"/>
  <c r="EY88" i="7"/>
  <c r="FG88" i="7"/>
  <c r="FO88" i="7"/>
  <c r="FW88" i="7"/>
  <c r="GE88" i="7"/>
  <c r="T88" i="7"/>
  <c r="AB88" i="7"/>
  <c r="AJ88" i="7"/>
  <c r="AR88" i="7"/>
  <c r="AZ88" i="7"/>
  <c r="BH88" i="7"/>
  <c r="BP88" i="7"/>
  <c r="BX88" i="7"/>
  <c r="CF88" i="7"/>
  <c r="CN88" i="7"/>
  <c r="CV88" i="7"/>
  <c r="DD88" i="7"/>
  <c r="DL88" i="7"/>
  <c r="DT88" i="7"/>
  <c r="EB88" i="7"/>
  <c r="EJ88" i="7"/>
  <c r="ER88" i="7"/>
  <c r="EZ88" i="7"/>
  <c r="FH88" i="7"/>
  <c r="FP88" i="7"/>
  <c r="FX88" i="7"/>
  <c r="GF88" i="7"/>
  <c r="U88" i="7"/>
  <c r="AC88" i="7"/>
  <c r="AK88" i="7"/>
  <c r="AS88" i="7"/>
  <c r="BA88" i="7"/>
  <c r="BI88" i="7"/>
  <c r="BQ88" i="7"/>
  <c r="BY88" i="7"/>
  <c r="CG88" i="7"/>
  <c r="CO88" i="7"/>
  <c r="CW88" i="7"/>
  <c r="DE88" i="7"/>
  <c r="DM88" i="7"/>
  <c r="DU88" i="7"/>
  <c r="EC88" i="7"/>
  <c r="EK88" i="7"/>
  <c r="ES88" i="7"/>
  <c r="FA88" i="7"/>
  <c r="FI88" i="7"/>
  <c r="FQ88" i="7"/>
  <c r="FY88" i="7"/>
  <c r="GG88" i="7"/>
  <c r="V88" i="7"/>
  <c r="AD88" i="7"/>
  <c r="AL88" i="7"/>
  <c r="AT88" i="7"/>
  <c r="BB88" i="7"/>
  <c r="BJ88" i="7"/>
  <c r="BR88" i="7"/>
  <c r="BZ88" i="7"/>
  <c r="CH88" i="7"/>
  <c r="CP88" i="7"/>
  <c r="CX88" i="7"/>
  <c r="DF88" i="7"/>
  <c r="DN88" i="7"/>
  <c r="DV88" i="7"/>
  <c r="ED88" i="7"/>
  <c r="EL88" i="7"/>
  <c r="ET88" i="7"/>
  <c r="FB88" i="7"/>
  <c r="FJ88" i="7"/>
  <c r="FR88" i="7"/>
  <c r="FZ88" i="7"/>
  <c r="X88" i="7"/>
  <c r="AF88" i="7"/>
  <c r="AN88" i="7"/>
  <c r="AV88" i="7"/>
  <c r="BD88" i="7"/>
  <c r="BL88" i="7"/>
  <c r="BT88" i="7"/>
  <c r="CB88" i="7"/>
  <c r="CJ88" i="7"/>
  <c r="CR88" i="7"/>
  <c r="CZ88" i="7"/>
  <c r="DH88" i="7"/>
  <c r="DP88" i="7"/>
  <c r="DX88" i="7"/>
  <c r="EF88" i="7"/>
  <c r="EN88" i="7"/>
  <c r="EV88" i="7"/>
  <c r="FD88" i="7"/>
  <c r="FL88" i="7"/>
  <c r="FT88" i="7"/>
  <c r="GB88" i="7"/>
  <c r="BS88" i="7"/>
  <c r="EE88" i="7"/>
  <c r="CA88" i="7"/>
  <c r="EM88" i="7"/>
  <c r="W88" i="7"/>
  <c r="CI88" i="7"/>
  <c r="EU88" i="7"/>
  <c r="DO88" i="7"/>
  <c r="AE88" i="7"/>
  <c r="CQ88" i="7"/>
  <c r="FC88" i="7"/>
  <c r="AM88" i="7"/>
  <c r="CY88" i="7"/>
  <c r="FK88" i="7"/>
  <c r="AU88" i="7"/>
  <c r="DG88" i="7"/>
  <c r="FS88" i="7"/>
  <c r="BK88" i="7"/>
  <c r="DW88" i="7"/>
  <c r="BC88" i="7"/>
  <c r="GA88" i="7"/>
  <c r="O34" i="7"/>
  <c r="J34" i="7"/>
  <c r="P34" i="7"/>
  <c r="K34" i="7"/>
  <c r="L34" i="7"/>
  <c r="G35" i="7"/>
  <c r="N34" i="7"/>
  <c r="M34" i="7"/>
  <c r="G62" i="7"/>
  <c r="P61" i="7"/>
  <c r="O61" i="7"/>
  <c r="K61" i="7"/>
  <c r="G89" i="7"/>
  <c r="J61" i="7"/>
  <c r="M61" i="7"/>
  <c r="L61" i="7"/>
  <c r="N61" i="7"/>
  <c r="K88" i="7"/>
  <c r="P88" i="7"/>
  <c r="L88" i="7"/>
  <c r="N88" i="7"/>
  <c r="M88" i="7"/>
  <c r="J88" i="7"/>
  <c r="O88" i="7"/>
  <c r="E211" i="5" l="1"/>
  <c r="E97" i="7"/>
  <c r="E69" i="7"/>
  <c r="T62" i="7"/>
  <c r="AB62" i="7"/>
  <c r="AJ62" i="7"/>
  <c r="AR62" i="7"/>
  <c r="AZ62" i="7"/>
  <c r="BH62" i="7"/>
  <c r="BP62" i="7"/>
  <c r="BX62" i="7"/>
  <c r="CF62" i="7"/>
  <c r="CN62" i="7"/>
  <c r="CV62" i="7"/>
  <c r="DD62" i="7"/>
  <c r="DL62" i="7"/>
  <c r="DT62" i="7"/>
  <c r="EB62" i="7"/>
  <c r="EJ62" i="7"/>
  <c r="ER62" i="7"/>
  <c r="EZ62" i="7"/>
  <c r="FH62" i="7"/>
  <c r="FP62" i="7"/>
  <c r="FX62" i="7"/>
  <c r="GF62" i="7"/>
  <c r="U62" i="7"/>
  <c r="AC62" i="7"/>
  <c r="AK62" i="7"/>
  <c r="AS62" i="7"/>
  <c r="BA62" i="7"/>
  <c r="BI62" i="7"/>
  <c r="BQ62" i="7"/>
  <c r="BY62" i="7"/>
  <c r="CG62" i="7"/>
  <c r="CO62" i="7"/>
  <c r="CW62" i="7"/>
  <c r="DE62" i="7"/>
  <c r="DM62" i="7"/>
  <c r="DU62" i="7"/>
  <c r="EC62" i="7"/>
  <c r="EK62" i="7"/>
  <c r="ES62" i="7"/>
  <c r="FA62" i="7"/>
  <c r="FI62" i="7"/>
  <c r="FQ62" i="7"/>
  <c r="FY62" i="7"/>
  <c r="GG62" i="7"/>
  <c r="V62" i="7"/>
  <c r="AD62" i="7"/>
  <c r="AL62" i="7"/>
  <c r="AT62" i="7"/>
  <c r="BB62" i="7"/>
  <c r="BJ62" i="7"/>
  <c r="BR62" i="7"/>
  <c r="BZ62" i="7"/>
  <c r="CH62" i="7"/>
  <c r="CP62" i="7"/>
  <c r="CX62" i="7"/>
  <c r="DF62" i="7"/>
  <c r="DN62" i="7"/>
  <c r="DV62" i="7"/>
  <c r="ED62" i="7"/>
  <c r="EL62" i="7"/>
  <c r="ET62" i="7"/>
  <c r="FB62" i="7"/>
  <c r="FJ62" i="7"/>
  <c r="FR62" i="7"/>
  <c r="FZ62" i="7"/>
  <c r="W62" i="7"/>
  <c r="AE62" i="7"/>
  <c r="AM62" i="7"/>
  <c r="AU62" i="7"/>
  <c r="BC62" i="7"/>
  <c r="BK62" i="7"/>
  <c r="BS62" i="7"/>
  <c r="CA62" i="7"/>
  <c r="CI62" i="7"/>
  <c r="CQ62" i="7"/>
  <c r="CY62" i="7"/>
  <c r="DG62" i="7"/>
  <c r="DO62" i="7"/>
  <c r="DW62" i="7"/>
  <c r="EE62" i="7"/>
  <c r="EM62" i="7"/>
  <c r="EU62" i="7"/>
  <c r="FC62" i="7"/>
  <c r="FK62" i="7"/>
  <c r="FS62" i="7"/>
  <c r="GA62" i="7"/>
  <c r="X62" i="7"/>
  <c r="AF62" i="7"/>
  <c r="AN62" i="7"/>
  <c r="AV62" i="7"/>
  <c r="BD62" i="7"/>
  <c r="BL62" i="7"/>
  <c r="BT62" i="7"/>
  <c r="CB62" i="7"/>
  <c r="CJ62" i="7"/>
  <c r="CR62" i="7"/>
  <c r="CZ62" i="7"/>
  <c r="DH62" i="7"/>
  <c r="DP62" i="7"/>
  <c r="DX62" i="7"/>
  <c r="EF62" i="7"/>
  <c r="EN62" i="7"/>
  <c r="EV62" i="7"/>
  <c r="FD62" i="7"/>
  <c r="FL62" i="7"/>
  <c r="FT62" i="7"/>
  <c r="GB62" i="7"/>
  <c r="Q62" i="7"/>
  <c r="Y62" i="7"/>
  <c r="AG62" i="7"/>
  <c r="AO62" i="7"/>
  <c r="AW62" i="7"/>
  <c r="BE62" i="7"/>
  <c r="BM62" i="7"/>
  <c r="BU62" i="7"/>
  <c r="CC62" i="7"/>
  <c r="CK62" i="7"/>
  <c r="CS62" i="7"/>
  <c r="DA62" i="7"/>
  <c r="DI62" i="7"/>
  <c r="DQ62" i="7"/>
  <c r="DY62" i="7"/>
  <c r="EG62" i="7"/>
  <c r="EO62" i="7"/>
  <c r="EW62" i="7"/>
  <c r="FE62" i="7"/>
  <c r="FM62" i="7"/>
  <c r="FU62" i="7"/>
  <c r="GC62" i="7"/>
  <c r="Z62" i="7"/>
  <c r="BF62" i="7"/>
  <c r="CL62" i="7"/>
  <c r="DR62" i="7"/>
  <c r="EX62" i="7"/>
  <c r="GD62" i="7"/>
  <c r="AA62" i="7"/>
  <c r="BG62" i="7"/>
  <c r="CM62" i="7"/>
  <c r="DS62" i="7"/>
  <c r="EY62" i="7"/>
  <c r="GE62" i="7"/>
  <c r="AH62" i="7"/>
  <c r="BN62" i="7"/>
  <c r="CT62" i="7"/>
  <c r="DZ62" i="7"/>
  <c r="FF62" i="7"/>
  <c r="AI62" i="7"/>
  <c r="BO62" i="7"/>
  <c r="CU62" i="7"/>
  <c r="EA62" i="7"/>
  <c r="FG62" i="7"/>
  <c r="AQ62" i="7"/>
  <c r="BW62" i="7"/>
  <c r="DC62" i="7"/>
  <c r="EI62" i="7"/>
  <c r="FO62" i="7"/>
  <c r="R62" i="7"/>
  <c r="AX62" i="7"/>
  <c r="CD62" i="7"/>
  <c r="DJ62" i="7"/>
  <c r="EP62" i="7"/>
  <c r="FV62" i="7"/>
  <c r="EH62" i="7"/>
  <c r="S62" i="7"/>
  <c r="EQ62" i="7"/>
  <c r="AP62" i="7"/>
  <c r="FN62" i="7"/>
  <c r="AY62" i="7"/>
  <c r="FW62" i="7"/>
  <c r="BV62" i="7"/>
  <c r="CE62" i="7"/>
  <c r="DK62" i="7"/>
  <c r="DB62" i="7"/>
  <c r="S35" i="7"/>
  <c r="AA35" i="7"/>
  <c r="AI35" i="7"/>
  <c r="AQ35" i="7"/>
  <c r="AY35" i="7"/>
  <c r="BG35" i="7"/>
  <c r="BO35" i="7"/>
  <c r="BW35" i="7"/>
  <c r="CE35" i="7"/>
  <c r="CM35" i="7"/>
  <c r="CU35" i="7"/>
  <c r="DC35" i="7"/>
  <c r="DK35" i="7"/>
  <c r="DS35" i="7"/>
  <c r="EA35" i="7"/>
  <c r="EI35" i="7"/>
  <c r="EQ35" i="7"/>
  <c r="EY35" i="7"/>
  <c r="FG35" i="7"/>
  <c r="FO35" i="7"/>
  <c r="FW35" i="7"/>
  <c r="GE35" i="7"/>
  <c r="T35" i="7"/>
  <c r="AB35" i="7"/>
  <c r="AJ35" i="7"/>
  <c r="AR35" i="7"/>
  <c r="AZ35" i="7"/>
  <c r="BH35" i="7"/>
  <c r="BP35" i="7"/>
  <c r="BX35" i="7"/>
  <c r="CF35" i="7"/>
  <c r="CN35" i="7"/>
  <c r="CV35" i="7"/>
  <c r="DD35" i="7"/>
  <c r="DL35" i="7"/>
  <c r="DT35" i="7"/>
  <c r="EB35" i="7"/>
  <c r="EJ35" i="7"/>
  <c r="ER35" i="7"/>
  <c r="EZ35" i="7"/>
  <c r="FH35" i="7"/>
  <c r="FP35" i="7"/>
  <c r="FX35" i="7"/>
  <c r="GF35" i="7"/>
  <c r="U35" i="7"/>
  <c r="AC35" i="7"/>
  <c r="AK35" i="7"/>
  <c r="AS35" i="7"/>
  <c r="BA35" i="7"/>
  <c r="BI35" i="7"/>
  <c r="BQ35" i="7"/>
  <c r="BY35" i="7"/>
  <c r="CG35" i="7"/>
  <c r="CO35" i="7"/>
  <c r="CW35" i="7"/>
  <c r="DE35" i="7"/>
  <c r="DM35" i="7"/>
  <c r="DU35" i="7"/>
  <c r="EC35" i="7"/>
  <c r="EK35" i="7"/>
  <c r="ES35" i="7"/>
  <c r="FA35" i="7"/>
  <c r="FI35" i="7"/>
  <c r="FQ35" i="7"/>
  <c r="FY35" i="7"/>
  <c r="GG35" i="7"/>
  <c r="V35" i="7"/>
  <c r="AD35" i="7"/>
  <c r="AL35" i="7"/>
  <c r="AT35" i="7"/>
  <c r="BB35" i="7"/>
  <c r="BJ35" i="7"/>
  <c r="BR35" i="7"/>
  <c r="BZ35" i="7"/>
  <c r="CH35" i="7"/>
  <c r="CP35" i="7"/>
  <c r="CX35" i="7"/>
  <c r="DF35" i="7"/>
  <c r="DN35" i="7"/>
  <c r="DV35" i="7"/>
  <c r="ED35" i="7"/>
  <c r="EL35" i="7"/>
  <c r="ET35" i="7"/>
  <c r="FB35" i="7"/>
  <c r="FJ35" i="7"/>
  <c r="FR35" i="7"/>
  <c r="FZ35" i="7"/>
  <c r="W35" i="7"/>
  <c r="AE35" i="7"/>
  <c r="AM35" i="7"/>
  <c r="AU35" i="7"/>
  <c r="BC35" i="7"/>
  <c r="BK35" i="7"/>
  <c r="BS35" i="7"/>
  <c r="CA35" i="7"/>
  <c r="CI35" i="7"/>
  <c r="CQ35" i="7"/>
  <c r="CY35" i="7"/>
  <c r="DG35" i="7"/>
  <c r="DO35" i="7"/>
  <c r="DW35" i="7"/>
  <c r="EE35" i="7"/>
  <c r="EM35" i="7"/>
  <c r="EU35" i="7"/>
  <c r="FC35" i="7"/>
  <c r="X35" i="7"/>
  <c r="AF35" i="7"/>
  <c r="AN35" i="7"/>
  <c r="AV35" i="7"/>
  <c r="BD35" i="7"/>
  <c r="BL35" i="7"/>
  <c r="BT35" i="7"/>
  <c r="CB35" i="7"/>
  <c r="CJ35" i="7"/>
  <c r="CR35" i="7"/>
  <c r="CZ35" i="7"/>
  <c r="DH35" i="7"/>
  <c r="DP35" i="7"/>
  <c r="DX35" i="7"/>
  <c r="EF35" i="7"/>
  <c r="EN35" i="7"/>
  <c r="EV35" i="7"/>
  <c r="FD35" i="7"/>
  <c r="FL35" i="7"/>
  <c r="FT35" i="7"/>
  <c r="GB35" i="7"/>
  <c r="R35" i="7"/>
  <c r="Z35" i="7"/>
  <c r="AH35" i="7"/>
  <c r="AP35" i="7"/>
  <c r="AX35" i="7"/>
  <c r="BF35" i="7"/>
  <c r="BN35" i="7"/>
  <c r="BV35" i="7"/>
  <c r="CD35" i="7"/>
  <c r="CL35" i="7"/>
  <c r="CT35" i="7"/>
  <c r="DB35" i="7"/>
  <c r="DJ35" i="7"/>
  <c r="BE35" i="7"/>
  <c r="DQ35" i="7"/>
  <c r="EW35" i="7"/>
  <c r="FU35" i="7"/>
  <c r="BM35" i="7"/>
  <c r="DR35" i="7"/>
  <c r="EX35" i="7"/>
  <c r="FV35" i="7"/>
  <c r="BU35" i="7"/>
  <c r="DY35" i="7"/>
  <c r="FE35" i="7"/>
  <c r="GA35" i="7"/>
  <c r="Q35" i="7"/>
  <c r="CC35" i="7"/>
  <c r="DZ35" i="7"/>
  <c r="FF35" i="7"/>
  <c r="GC35" i="7"/>
  <c r="Y35" i="7"/>
  <c r="CK35" i="7"/>
  <c r="EG35" i="7"/>
  <c r="FK35" i="7"/>
  <c r="GD35" i="7"/>
  <c r="AG35" i="7"/>
  <c r="CS35" i="7"/>
  <c r="EH35" i="7"/>
  <c r="FM35" i="7"/>
  <c r="AW35" i="7"/>
  <c r="DI35" i="7"/>
  <c r="EP35" i="7"/>
  <c r="FS35" i="7"/>
  <c r="AO35" i="7"/>
  <c r="DA35" i="7"/>
  <c r="EO35" i="7"/>
  <c r="FN35" i="7"/>
  <c r="T89" i="7"/>
  <c r="AB89" i="7"/>
  <c r="AJ89" i="7"/>
  <c r="AR89" i="7"/>
  <c r="AZ89" i="7"/>
  <c r="BH89" i="7"/>
  <c r="BP89" i="7"/>
  <c r="BX89" i="7"/>
  <c r="CF89" i="7"/>
  <c r="CN89" i="7"/>
  <c r="CV89" i="7"/>
  <c r="DD89" i="7"/>
  <c r="DL89" i="7"/>
  <c r="DT89" i="7"/>
  <c r="EB89" i="7"/>
  <c r="EJ89" i="7"/>
  <c r="ER89" i="7"/>
  <c r="EZ89" i="7"/>
  <c r="FH89" i="7"/>
  <c r="FP89" i="7"/>
  <c r="FX89" i="7"/>
  <c r="GF89" i="7"/>
  <c r="U89" i="7"/>
  <c r="AC89" i="7"/>
  <c r="AK89" i="7"/>
  <c r="AS89" i="7"/>
  <c r="BA89" i="7"/>
  <c r="BI89" i="7"/>
  <c r="BQ89" i="7"/>
  <c r="BY89" i="7"/>
  <c r="CG89" i="7"/>
  <c r="CO89" i="7"/>
  <c r="CW89" i="7"/>
  <c r="DE89" i="7"/>
  <c r="DM89" i="7"/>
  <c r="DU89" i="7"/>
  <c r="EC89" i="7"/>
  <c r="EK89" i="7"/>
  <c r="ES89" i="7"/>
  <c r="FA89" i="7"/>
  <c r="FI89" i="7"/>
  <c r="FQ89" i="7"/>
  <c r="FY89" i="7"/>
  <c r="GG89" i="7"/>
  <c r="V89" i="7"/>
  <c r="AD89" i="7"/>
  <c r="AL89" i="7"/>
  <c r="AT89" i="7"/>
  <c r="BB89" i="7"/>
  <c r="BJ89" i="7"/>
  <c r="BR89" i="7"/>
  <c r="BZ89" i="7"/>
  <c r="CH89" i="7"/>
  <c r="CP89" i="7"/>
  <c r="CX89" i="7"/>
  <c r="DF89" i="7"/>
  <c r="DN89" i="7"/>
  <c r="DV89" i="7"/>
  <c r="ED89" i="7"/>
  <c r="EL89" i="7"/>
  <c r="ET89" i="7"/>
  <c r="FB89" i="7"/>
  <c r="FJ89" i="7"/>
  <c r="FR89" i="7"/>
  <c r="FZ89" i="7"/>
  <c r="W89" i="7"/>
  <c r="AE89" i="7"/>
  <c r="AM89" i="7"/>
  <c r="AU89" i="7"/>
  <c r="BC89" i="7"/>
  <c r="BK89" i="7"/>
  <c r="BS89" i="7"/>
  <c r="CA89" i="7"/>
  <c r="CI89" i="7"/>
  <c r="CQ89" i="7"/>
  <c r="CY89" i="7"/>
  <c r="DG89" i="7"/>
  <c r="DO89" i="7"/>
  <c r="DW89" i="7"/>
  <c r="EE89" i="7"/>
  <c r="EM89" i="7"/>
  <c r="EU89" i="7"/>
  <c r="FC89" i="7"/>
  <c r="FK89" i="7"/>
  <c r="FS89" i="7"/>
  <c r="GA89" i="7"/>
  <c r="X89" i="7"/>
  <c r="AF89" i="7"/>
  <c r="AN89" i="7"/>
  <c r="AV89" i="7"/>
  <c r="BD89" i="7"/>
  <c r="BL89" i="7"/>
  <c r="BT89" i="7"/>
  <c r="CB89" i="7"/>
  <c r="CJ89" i="7"/>
  <c r="CR89" i="7"/>
  <c r="CZ89" i="7"/>
  <c r="DH89" i="7"/>
  <c r="DP89" i="7"/>
  <c r="DX89" i="7"/>
  <c r="EF89" i="7"/>
  <c r="EN89" i="7"/>
  <c r="EV89" i="7"/>
  <c r="FD89" i="7"/>
  <c r="FL89" i="7"/>
  <c r="FT89" i="7"/>
  <c r="GB89" i="7"/>
  <c r="Q89" i="7"/>
  <c r="Y89" i="7"/>
  <c r="AG89" i="7"/>
  <c r="AO89" i="7"/>
  <c r="AW89" i="7"/>
  <c r="BE89" i="7"/>
  <c r="BM89" i="7"/>
  <c r="BU89" i="7"/>
  <c r="CC89" i="7"/>
  <c r="CK89" i="7"/>
  <c r="CS89" i="7"/>
  <c r="DA89" i="7"/>
  <c r="DI89" i="7"/>
  <c r="DQ89" i="7"/>
  <c r="DY89" i="7"/>
  <c r="EG89" i="7"/>
  <c r="EO89" i="7"/>
  <c r="EW89" i="7"/>
  <c r="FE89" i="7"/>
  <c r="FM89" i="7"/>
  <c r="FU89" i="7"/>
  <c r="GC89" i="7"/>
  <c r="S89" i="7"/>
  <c r="AA89" i="7"/>
  <c r="AI89" i="7"/>
  <c r="AQ89" i="7"/>
  <c r="AY89" i="7"/>
  <c r="BG89" i="7"/>
  <c r="BO89" i="7"/>
  <c r="BW89" i="7"/>
  <c r="CE89" i="7"/>
  <c r="CM89" i="7"/>
  <c r="CU89" i="7"/>
  <c r="DC89" i="7"/>
  <c r="DK89" i="7"/>
  <c r="DS89" i="7"/>
  <c r="EA89" i="7"/>
  <c r="EI89" i="7"/>
  <c r="EQ89" i="7"/>
  <c r="EY89" i="7"/>
  <c r="FG89" i="7"/>
  <c r="FO89" i="7"/>
  <c r="FW89" i="7"/>
  <c r="GE89" i="7"/>
  <c r="Z89" i="7"/>
  <c r="CL89" i="7"/>
  <c r="EX89" i="7"/>
  <c r="AH89" i="7"/>
  <c r="CT89" i="7"/>
  <c r="FF89" i="7"/>
  <c r="AP89" i="7"/>
  <c r="DB89" i="7"/>
  <c r="FN89" i="7"/>
  <c r="BV89" i="7"/>
  <c r="AX89" i="7"/>
  <c r="DJ89" i="7"/>
  <c r="FV89" i="7"/>
  <c r="BF89" i="7"/>
  <c r="DR89" i="7"/>
  <c r="GD89" i="7"/>
  <c r="BN89" i="7"/>
  <c r="DZ89" i="7"/>
  <c r="R89" i="7"/>
  <c r="CD89" i="7"/>
  <c r="EP89" i="7"/>
  <c r="EH89" i="7"/>
  <c r="P89" i="7"/>
  <c r="J89" i="7"/>
  <c r="O89" i="7"/>
  <c r="M89" i="7"/>
  <c r="L89" i="7"/>
  <c r="K89" i="7"/>
  <c r="N89" i="7"/>
  <c r="G90" i="7"/>
  <c r="O62" i="7"/>
  <c r="J62" i="7"/>
  <c r="N62" i="7"/>
  <c r="M62" i="7"/>
  <c r="L62" i="7"/>
  <c r="P62" i="7"/>
  <c r="K62" i="7"/>
  <c r="M35" i="7"/>
  <c r="J35" i="7"/>
  <c r="G36" i="7"/>
  <c r="K35" i="7"/>
  <c r="P35" i="7"/>
  <c r="N35" i="7"/>
  <c r="O35" i="7"/>
  <c r="L35" i="7"/>
  <c r="G63" i="7"/>
  <c r="E212" i="5" l="1"/>
  <c r="E98" i="7"/>
  <c r="E70" i="7"/>
  <c r="W63" i="7"/>
  <c r="AE63" i="7"/>
  <c r="AM63" i="7"/>
  <c r="AU63" i="7"/>
  <c r="BC63" i="7"/>
  <c r="BK63" i="7"/>
  <c r="BS63" i="7"/>
  <c r="CA63" i="7"/>
  <c r="CI63" i="7"/>
  <c r="CQ63" i="7"/>
  <c r="CY63" i="7"/>
  <c r="DG63" i="7"/>
  <c r="DO63" i="7"/>
  <c r="DW63" i="7"/>
  <c r="EE63" i="7"/>
  <c r="EM63" i="7"/>
  <c r="EU63" i="7"/>
  <c r="FC63" i="7"/>
  <c r="FK63" i="7"/>
  <c r="FS63" i="7"/>
  <c r="GA63" i="7"/>
  <c r="X63" i="7"/>
  <c r="AF63" i="7"/>
  <c r="AN63" i="7"/>
  <c r="AV63" i="7"/>
  <c r="BD63" i="7"/>
  <c r="BL63" i="7"/>
  <c r="BT63" i="7"/>
  <c r="CB63" i="7"/>
  <c r="CJ63" i="7"/>
  <c r="CR63" i="7"/>
  <c r="CZ63" i="7"/>
  <c r="Q63" i="7"/>
  <c r="Y63" i="7"/>
  <c r="AG63" i="7"/>
  <c r="AO63" i="7"/>
  <c r="AW63" i="7"/>
  <c r="BE63" i="7"/>
  <c r="BM63" i="7"/>
  <c r="BU63" i="7"/>
  <c r="CC63" i="7"/>
  <c r="CK63" i="7"/>
  <c r="CS63" i="7"/>
  <c r="R63" i="7"/>
  <c r="Z63" i="7"/>
  <c r="AH63" i="7"/>
  <c r="AP63" i="7"/>
  <c r="AX63" i="7"/>
  <c r="BF63" i="7"/>
  <c r="BN63" i="7"/>
  <c r="BV63" i="7"/>
  <c r="CD63" i="7"/>
  <c r="CL63" i="7"/>
  <c r="CT63" i="7"/>
  <c r="S63" i="7"/>
  <c r="AA63" i="7"/>
  <c r="AI63" i="7"/>
  <c r="AQ63" i="7"/>
  <c r="AY63" i="7"/>
  <c r="BG63" i="7"/>
  <c r="BO63" i="7"/>
  <c r="BW63" i="7"/>
  <c r="CE63" i="7"/>
  <c r="CM63" i="7"/>
  <c r="CU63" i="7"/>
  <c r="DC63" i="7"/>
  <c r="DK63" i="7"/>
  <c r="T63" i="7"/>
  <c r="AB63" i="7"/>
  <c r="AJ63" i="7"/>
  <c r="AR63" i="7"/>
  <c r="AZ63" i="7"/>
  <c r="BH63" i="7"/>
  <c r="BP63" i="7"/>
  <c r="BX63" i="7"/>
  <c r="CF63" i="7"/>
  <c r="CN63" i="7"/>
  <c r="CV63" i="7"/>
  <c r="DD63" i="7"/>
  <c r="DL63" i="7"/>
  <c r="DT63" i="7"/>
  <c r="EB63" i="7"/>
  <c r="AS63" i="7"/>
  <c r="BY63" i="7"/>
  <c r="DA63" i="7"/>
  <c r="DN63" i="7"/>
  <c r="DY63" i="7"/>
  <c r="EI63" i="7"/>
  <c r="ER63" i="7"/>
  <c r="FA63" i="7"/>
  <c r="FJ63" i="7"/>
  <c r="FT63" i="7"/>
  <c r="GC63" i="7"/>
  <c r="AT63" i="7"/>
  <c r="BZ63" i="7"/>
  <c r="DB63" i="7"/>
  <c r="DP63" i="7"/>
  <c r="DZ63" i="7"/>
  <c r="EJ63" i="7"/>
  <c r="ES63" i="7"/>
  <c r="FB63" i="7"/>
  <c r="FL63" i="7"/>
  <c r="FU63" i="7"/>
  <c r="GD63" i="7"/>
  <c r="U63" i="7"/>
  <c r="BA63" i="7"/>
  <c r="CG63" i="7"/>
  <c r="DE63" i="7"/>
  <c r="DQ63" i="7"/>
  <c r="EA63" i="7"/>
  <c r="EK63" i="7"/>
  <c r="ET63" i="7"/>
  <c r="FD63" i="7"/>
  <c r="FM63" i="7"/>
  <c r="FV63" i="7"/>
  <c r="GE63" i="7"/>
  <c r="V63" i="7"/>
  <c r="BB63" i="7"/>
  <c r="CH63" i="7"/>
  <c r="DF63" i="7"/>
  <c r="DR63" i="7"/>
  <c r="EC63" i="7"/>
  <c r="EL63" i="7"/>
  <c r="EV63" i="7"/>
  <c r="FE63" i="7"/>
  <c r="FN63" i="7"/>
  <c r="FW63" i="7"/>
  <c r="GF63" i="7"/>
  <c r="AD63" i="7"/>
  <c r="BJ63" i="7"/>
  <c r="CP63" i="7"/>
  <c r="DI63" i="7"/>
  <c r="DU63" i="7"/>
  <c r="EF63" i="7"/>
  <c r="EO63" i="7"/>
  <c r="EX63" i="7"/>
  <c r="FG63" i="7"/>
  <c r="FP63" i="7"/>
  <c r="FY63" i="7"/>
  <c r="AK63" i="7"/>
  <c r="BQ63" i="7"/>
  <c r="CW63" i="7"/>
  <c r="DJ63" i="7"/>
  <c r="DV63" i="7"/>
  <c r="EG63" i="7"/>
  <c r="EP63" i="7"/>
  <c r="EY63" i="7"/>
  <c r="FH63" i="7"/>
  <c r="FQ63" i="7"/>
  <c r="FZ63" i="7"/>
  <c r="CO63" i="7"/>
  <c r="EN63" i="7"/>
  <c r="FX63" i="7"/>
  <c r="CX63" i="7"/>
  <c r="EQ63" i="7"/>
  <c r="GB63" i="7"/>
  <c r="DH63" i="7"/>
  <c r="EW63" i="7"/>
  <c r="GG63" i="7"/>
  <c r="DM63" i="7"/>
  <c r="EZ63" i="7"/>
  <c r="AC63" i="7"/>
  <c r="DS63" i="7"/>
  <c r="FF63" i="7"/>
  <c r="AL63" i="7"/>
  <c r="DX63" i="7"/>
  <c r="FI63" i="7"/>
  <c r="BR63" i="7"/>
  <c r="EH63" i="7"/>
  <c r="FR63" i="7"/>
  <c r="ED63" i="7"/>
  <c r="FO63" i="7"/>
  <c r="BI63" i="7"/>
  <c r="W90" i="7"/>
  <c r="AE90" i="7"/>
  <c r="AM90" i="7"/>
  <c r="AU90" i="7"/>
  <c r="BC90" i="7"/>
  <c r="BK90" i="7"/>
  <c r="BS90" i="7"/>
  <c r="CA90" i="7"/>
  <c r="CI90" i="7"/>
  <c r="CQ90" i="7"/>
  <c r="CY90" i="7"/>
  <c r="DG90" i="7"/>
  <c r="DO90" i="7"/>
  <c r="DW90" i="7"/>
  <c r="EE90" i="7"/>
  <c r="EM90" i="7"/>
  <c r="EU90" i="7"/>
  <c r="FC90" i="7"/>
  <c r="FK90" i="7"/>
  <c r="FS90" i="7"/>
  <c r="GA90" i="7"/>
  <c r="X90" i="7"/>
  <c r="AF90" i="7"/>
  <c r="AN90" i="7"/>
  <c r="AV90" i="7"/>
  <c r="BD90" i="7"/>
  <c r="BL90" i="7"/>
  <c r="BT90" i="7"/>
  <c r="CB90" i="7"/>
  <c r="CJ90" i="7"/>
  <c r="CR90" i="7"/>
  <c r="CZ90" i="7"/>
  <c r="DH90" i="7"/>
  <c r="DP90" i="7"/>
  <c r="DX90" i="7"/>
  <c r="EF90" i="7"/>
  <c r="EN90" i="7"/>
  <c r="EV90" i="7"/>
  <c r="FD90" i="7"/>
  <c r="FL90" i="7"/>
  <c r="FT90" i="7"/>
  <c r="GB90" i="7"/>
  <c r="Q90" i="7"/>
  <c r="Y90" i="7"/>
  <c r="AG90" i="7"/>
  <c r="AO90" i="7"/>
  <c r="AW90" i="7"/>
  <c r="BE90" i="7"/>
  <c r="BM90" i="7"/>
  <c r="BU90" i="7"/>
  <c r="CC90" i="7"/>
  <c r="CK90" i="7"/>
  <c r="CS90" i="7"/>
  <c r="DA90" i="7"/>
  <c r="DI90" i="7"/>
  <c r="DQ90" i="7"/>
  <c r="DY90" i="7"/>
  <c r="EG90" i="7"/>
  <c r="EO90" i="7"/>
  <c r="EW90" i="7"/>
  <c r="FE90" i="7"/>
  <c r="FM90" i="7"/>
  <c r="FU90" i="7"/>
  <c r="GC90" i="7"/>
  <c r="R90" i="7"/>
  <c r="Z90" i="7"/>
  <c r="AH90" i="7"/>
  <c r="AP90" i="7"/>
  <c r="AX90" i="7"/>
  <c r="BF90" i="7"/>
  <c r="BN90" i="7"/>
  <c r="BV90" i="7"/>
  <c r="CD90" i="7"/>
  <c r="CL90" i="7"/>
  <c r="CT90" i="7"/>
  <c r="DB90" i="7"/>
  <c r="DJ90" i="7"/>
  <c r="DR90" i="7"/>
  <c r="DZ90" i="7"/>
  <c r="EH90" i="7"/>
  <c r="EP90" i="7"/>
  <c r="EX90" i="7"/>
  <c r="FF90" i="7"/>
  <c r="FN90" i="7"/>
  <c r="FV90" i="7"/>
  <c r="GD90" i="7"/>
  <c r="S90" i="7"/>
  <c r="AA90" i="7"/>
  <c r="AI90" i="7"/>
  <c r="AQ90" i="7"/>
  <c r="AY90" i="7"/>
  <c r="BG90" i="7"/>
  <c r="BO90" i="7"/>
  <c r="BW90" i="7"/>
  <c r="CE90" i="7"/>
  <c r="CM90" i="7"/>
  <c r="CU90" i="7"/>
  <c r="DC90" i="7"/>
  <c r="DK90" i="7"/>
  <c r="DS90" i="7"/>
  <c r="EA90" i="7"/>
  <c r="EI90" i="7"/>
  <c r="EQ90" i="7"/>
  <c r="EY90" i="7"/>
  <c r="FG90" i="7"/>
  <c r="FO90" i="7"/>
  <c r="FW90" i="7"/>
  <c r="GE90" i="7"/>
  <c r="T90" i="7"/>
  <c r="AB90" i="7"/>
  <c r="AJ90" i="7"/>
  <c r="AR90" i="7"/>
  <c r="AZ90" i="7"/>
  <c r="BH90" i="7"/>
  <c r="BP90" i="7"/>
  <c r="BX90" i="7"/>
  <c r="CF90" i="7"/>
  <c r="CN90" i="7"/>
  <c r="CV90" i="7"/>
  <c r="DD90" i="7"/>
  <c r="DL90" i="7"/>
  <c r="DT90" i="7"/>
  <c r="EB90" i="7"/>
  <c r="EJ90" i="7"/>
  <c r="ER90" i="7"/>
  <c r="EZ90" i="7"/>
  <c r="FH90" i="7"/>
  <c r="FP90" i="7"/>
  <c r="FX90" i="7"/>
  <c r="GF90" i="7"/>
  <c r="V90" i="7"/>
  <c r="AD90" i="7"/>
  <c r="AL90" i="7"/>
  <c r="AT90" i="7"/>
  <c r="BB90" i="7"/>
  <c r="BJ90" i="7"/>
  <c r="BR90" i="7"/>
  <c r="BZ90" i="7"/>
  <c r="CH90" i="7"/>
  <c r="CP90" i="7"/>
  <c r="CX90" i="7"/>
  <c r="DF90" i="7"/>
  <c r="DN90" i="7"/>
  <c r="DV90" i="7"/>
  <c r="ED90" i="7"/>
  <c r="EL90" i="7"/>
  <c r="ET90" i="7"/>
  <c r="FB90" i="7"/>
  <c r="FJ90" i="7"/>
  <c r="FR90" i="7"/>
  <c r="FZ90" i="7"/>
  <c r="AS90" i="7"/>
  <c r="DE90" i="7"/>
  <c r="FQ90" i="7"/>
  <c r="BA90" i="7"/>
  <c r="DM90" i="7"/>
  <c r="FY90" i="7"/>
  <c r="CO90" i="7"/>
  <c r="BI90" i="7"/>
  <c r="DU90" i="7"/>
  <c r="GG90" i="7"/>
  <c r="AC90" i="7"/>
  <c r="BQ90" i="7"/>
  <c r="EC90" i="7"/>
  <c r="BY90" i="7"/>
  <c r="EK90" i="7"/>
  <c r="U90" i="7"/>
  <c r="CG90" i="7"/>
  <c r="ES90" i="7"/>
  <c r="AK90" i="7"/>
  <c r="CW90" i="7"/>
  <c r="FI90" i="7"/>
  <c r="FA90" i="7"/>
  <c r="V36" i="7"/>
  <c r="AD36" i="7"/>
  <c r="AL36" i="7"/>
  <c r="AT36" i="7"/>
  <c r="BB36" i="7"/>
  <c r="BJ36" i="7"/>
  <c r="BR36" i="7"/>
  <c r="BZ36" i="7"/>
  <c r="CH36" i="7"/>
  <c r="CP36" i="7"/>
  <c r="CX36" i="7"/>
  <c r="DF36" i="7"/>
  <c r="DN36" i="7"/>
  <c r="DV36" i="7"/>
  <c r="ED36" i="7"/>
  <c r="EL36" i="7"/>
  <c r="ET36" i="7"/>
  <c r="FB36" i="7"/>
  <c r="W36" i="7"/>
  <c r="AE36" i="7"/>
  <c r="AM36" i="7"/>
  <c r="AU36" i="7"/>
  <c r="BC36" i="7"/>
  <c r="BK36" i="7"/>
  <c r="BS36" i="7"/>
  <c r="CA36" i="7"/>
  <c r="CI36" i="7"/>
  <c r="CQ36" i="7"/>
  <c r="CY36" i="7"/>
  <c r="DG36" i="7"/>
  <c r="DO36" i="7"/>
  <c r="DW36" i="7"/>
  <c r="EE36" i="7"/>
  <c r="EM36" i="7"/>
  <c r="EU36" i="7"/>
  <c r="X36" i="7"/>
  <c r="AF36" i="7"/>
  <c r="AN36" i="7"/>
  <c r="AV36" i="7"/>
  <c r="BD36" i="7"/>
  <c r="BL36" i="7"/>
  <c r="BT36" i="7"/>
  <c r="Q36" i="7"/>
  <c r="Y36" i="7"/>
  <c r="AG36" i="7"/>
  <c r="AO36" i="7"/>
  <c r="AW36" i="7"/>
  <c r="BE36" i="7"/>
  <c r="S36" i="7"/>
  <c r="AA36" i="7"/>
  <c r="AI36" i="7"/>
  <c r="Z36" i="7"/>
  <c r="AR36" i="7"/>
  <c r="BH36" i="7"/>
  <c r="BV36" i="7"/>
  <c r="CF36" i="7"/>
  <c r="CR36" i="7"/>
  <c r="DB36" i="7"/>
  <c r="DL36" i="7"/>
  <c r="DX36" i="7"/>
  <c r="EH36" i="7"/>
  <c r="ER36" i="7"/>
  <c r="FC36" i="7"/>
  <c r="FK36" i="7"/>
  <c r="FS36" i="7"/>
  <c r="GA36" i="7"/>
  <c r="AB36" i="7"/>
  <c r="AS36" i="7"/>
  <c r="BI36" i="7"/>
  <c r="BW36" i="7"/>
  <c r="CG36" i="7"/>
  <c r="CS36" i="7"/>
  <c r="DC36" i="7"/>
  <c r="DM36" i="7"/>
  <c r="DY36" i="7"/>
  <c r="EI36" i="7"/>
  <c r="ES36" i="7"/>
  <c r="FD36" i="7"/>
  <c r="FL36" i="7"/>
  <c r="FT36" i="7"/>
  <c r="GB36" i="7"/>
  <c r="AC36" i="7"/>
  <c r="AX36" i="7"/>
  <c r="BM36" i="7"/>
  <c r="BX36" i="7"/>
  <c r="CJ36" i="7"/>
  <c r="CT36" i="7"/>
  <c r="DD36" i="7"/>
  <c r="DP36" i="7"/>
  <c r="DZ36" i="7"/>
  <c r="EJ36" i="7"/>
  <c r="EV36" i="7"/>
  <c r="FE36" i="7"/>
  <c r="FM36" i="7"/>
  <c r="FU36" i="7"/>
  <c r="GC36" i="7"/>
  <c r="AH36" i="7"/>
  <c r="AY36" i="7"/>
  <c r="BN36" i="7"/>
  <c r="BY36" i="7"/>
  <c r="CK36" i="7"/>
  <c r="CU36" i="7"/>
  <c r="DE36" i="7"/>
  <c r="DQ36" i="7"/>
  <c r="EA36" i="7"/>
  <c r="EK36" i="7"/>
  <c r="EW36" i="7"/>
  <c r="FF36" i="7"/>
  <c r="FN36" i="7"/>
  <c r="FV36" i="7"/>
  <c r="GD36" i="7"/>
  <c r="AJ36" i="7"/>
  <c r="AZ36" i="7"/>
  <c r="BO36" i="7"/>
  <c r="CB36" i="7"/>
  <c r="CL36" i="7"/>
  <c r="CV36" i="7"/>
  <c r="DH36" i="7"/>
  <c r="DR36" i="7"/>
  <c r="EB36" i="7"/>
  <c r="EN36" i="7"/>
  <c r="EX36" i="7"/>
  <c r="FG36" i="7"/>
  <c r="FO36" i="7"/>
  <c r="FW36" i="7"/>
  <c r="GE36" i="7"/>
  <c r="R36" i="7"/>
  <c r="AK36" i="7"/>
  <c r="BA36" i="7"/>
  <c r="BP36" i="7"/>
  <c r="CC36" i="7"/>
  <c r="CM36" i="7"/>
  <c r="CW36" i="7"/>
  <c r="DI36" i="7"/>
  <c r="DS36" i="7"/>
  <c r="EC36" i="7"/>
  <c r="EO36" i="7"/>
  <c r="EY36" i="7"/>
  <c r="FH36" i="7"/>
  <c r="FP36" i="7"/>
  <c r="FX36" i="7"/>
  <c r="GF36" i="7"/>
  <c r="U36" i="7"/>
  <c r="AQ36" i="7"/>
  <c r="BG36" i="7"/>
  <c r="BU36" i="7"/>
  <c r="CE36" i="7"/>
  <c r="CO36" i="7"/>
  <c r="DA36" i="7"/>
  <c r="DK36" i="7"/>
  <c r="DU36" i="7"/>
  <c r="EG36" i="7"/>
  <c r="EQ36" i="7"/>
  <c r="FA36" i="7"/>
  <c r="FJ36" i="7"/>
  <c r="FR36" i="7"/>
  <c r="FZ36" i="7"/>
  <c r="BQ36" i="7"/>
  <c r="EZ36" i="7"/>
  <c r="CD36" i="7"/>
  <c r="FI36" i="7"/>
  <c r="CN36" i="7"/>
  <c r="FQ36" i="7"/>
  <c r="CZ36" i="7"/>
  <c r="FY36" i="7"/>
  <c r="DJ36" i="7"/>
  <c r="GG36" i="7"/>
  <c r="T36" i="7"/>
  <c r="DT36" i="7"/>
  <c r="BF36" i="7"/>
  <c r="EP36" i="7"/>
  <c r="AP36" i="7"/>
  <c r="EF36" i="7"/>
  <c r="G37" i="7"/>
  <c r="G64" i="7"/>
  <c r="K36" i="7"/>
  <c r="P36" i="7"/>
  <c r="O36" i="7"/>
  <c r="N36" i="7"/>
  <c r="M36" i="7"/>
  <c r="J36" i="7"/>
  <c r="L36" i="7"/>
  <c r="O90" i="7"/>
  <c r="P90" i="7"/>
  <c r="L90" i="7"/>
  <c r="M90" i="7"/>
  <c r="J90" i="7"/>
  <c r="K90" i="7"/>
  <c r="N90" i="7"/>
  <c r="G91" i="7"/>
  <c r="K63" i="7"/>
  <c r="L63" i="7"/>
  <c r="N63" i="7"/>
  <c r="M63" i="7"/>
  <c r="O63" i="7"/>
  <c r="P63" i="7"/>
  <c r="J63" i="7"/>
  <c r="E213" i="5" l="1"/>
  <c r="E99" i="7"/>
  <c r="E71" i="7"/>
  <c r="R91" i="7"/>
  <c r="Z91" i="7"/>
  <c r="AH91" i="7"/>
  <c r="AP91" i="7"/>
  <c r="AX91" i="7"/>
  <c r="BF91" i="7"/>
  <c r="BN91" i="7"/>
  <c r="BV91" i="7"/>
  <c r="CD91" i="7"/>
  <c r="CL91" i="7"/>
  <c r="CT91" i="7"/>
  <c r="DB91" i="7"/>
  <c r="DJ91" i="7"/>
  <c r="DR91" i="7"/>
  <c r="DZ91" i="7"/>
  <c r="EH91" i="7"/>
  <c r="EP91" i="7"/>
  <c r="EX91" i="7"/>
  <c r="FF91" i="7"/>
  <c r="FN91" i="7"/>
  <c r="FV91" i="7"/>
  <c r="GD91" i="7"/>
  <c r="S91" i="7"/>
  <c r="AA91" i="7"/>
  <c r="AI91" i="7"/>
  <c r="AQ91" i="7"/>
  <c r="AY91" i="7"/>
  <c r="BG91" i="7"/>
  <c r="BO91" i="7"/>
  <c r="BW91" i="7"/>
  <c r="CE91" i="7"/>
  <c r="CM91" i="7"/>
  <c r="CU91" i="7"/>
  <c r="DC91" i="7"/>
  <c r="DK91" i="7"/>
  <c r="DS91" i="7"/>
  <c r="EA91" i="7"/>
  <c r="EI91" i="7"/>
  <c r="EQ91" i="7"/>
  <c r="EY91" i="7"/>
  <c r="FG91" i="7"/>
  <c r="FO91" i="7"/>
  <c r="FW91" i="7"/>
  <c r="GE91" i="7"/>
  <c r="T91" i="7"/>
  <c r="AB91" i="7"/>
  <c r="AJ91" i="7"/>
  <c r="AR91" i="7"/>
  <c r="AZ91" i="7"/>
  <c r="BH91" i="7"/>
  <c r="BP91" i="7"/>
  <c r="BX91" i="7"/>
  <c r="CF91" i="7"/>
  <c r="CN91" i="7"/>
  <c r="CV91" i="7"/>
  <c r="DD91" i="7"/>
  <c r="DL91" i="7"/>
  <c r="DT91" i="7"/>
  <c r="EB91" i="7"/>
  <c r="EJ91" i="7"/>
  <c r="ER91" i="7"/>
  <c r="EZ91" i="7"/>
  <c r="FH91" i="7"/>
  <c r="FP91" i="7"/>
  <c r="FX91" i="7"/>
  <c r="GF91" i="7"/>
  <c r="U91" i="7"/>
  <c r="AC91" i="7"/>
  <c r="AK91" i="7"/>
  <c r="AS91" i="7"/>
  <c r="BA91" i="7"/>
  <c r="BI91" i="7"/>
  <c r="BQ91" i="7"/>
  <c r="BY91" i="7"/>
  <c r="CG91" i="7"/>
  <c r="CO91" i="7"/>
  <c r="CW91" i="7"/>
  <c r="DE91" i="7"/>
  <c r="DM91" i="7"/>
  <c r="DU91" i="7"/>
  <c r="EC91" i="7"/>
  <c r="EK91" i="7"/>
  <c r="ES91" i="7"/>
  <c r="FA91" i="7"/>
  <c r="FI91" i="7"/>
  <c r="FQ91" i="7"/>
  <c r="FY91" i="7"/>
  <c r="GG91" i="7"/>
  <c r="V91" i="7"/>
  <c r="AD91" i="7"/>
  <c r="AL91" i="7"/>
  <c r="AT91" i="7"/>
  <c r="BB91" i="7"/>
  <c r="BJ91" i="7"/>
  <c r="BR91" i="7"/>
  <c r="BZ91" i="7"/>
  <c r="CH91" i="7"/>
  <c r="CP91" i="7"/>
  <c r="CX91" i="7"/>
  <c r="DF91" i="7"/>
  <c r="DN91" i="7"/>
  <c r="DV91" i="7"/>
  <c r="ED91" i="7"/>
  <c r="EL91" i="7"/>
  <c r="ET91" i="7"/>
  <c r="FB91" i="7"/>
  <c r="FJ91" i="7"/>
  <c r="FR91" i="7"/>
  <c r="FZ91" i="7"/>
  <c r="W91" i="7"/>
  <c r="AE91" i="7"/>
  <c r="AM91" i="7"/>
  <c r="AU91" i="7"/>
  <c r="BC91" i="7"/>
  <c r="BK91" i="7"/>
  <c r="BS91" i="7"/>
  <c r="CA91" i="7"/>
  <c r="CI91" i="7"/>
  <c r="CQ91" i="7"/>
  <c r="CY91" i="7"/>
  <c r="DG91" i="7"/>
  <c r="DO91" i="7"/>
  <c r="DW91" i="7"/>
  <c r="EE91" i="7"/>
  <c r="EM91" i="7"/>
  <c r="EU91" i="7"/>
  <c r="FC91" i="7"/>
  <c r="FK91" i="7"/>
  <c r="FS91" i="7"/>
  <c r="GA91" i="7"/>
  <c r="Q91" i="7"/>
  <c r="Y91" i="7"/>
  <c r="AG91" i="7"/>
  <c r="AO91" i="7"/>
  <c r="AW91" i="7"/>
  <c r="BE91" i="7"/>
  <c r="BM91" i="7"/>
  <c r="BU91" i="7"/>
  <c r="CC91" i="7"/>
  <c r="CK91" i="7"/>
  <c r="CS91" i="7"/>
  <c r="DA91" i="7"/>
  <c r="DI91" i="7"/>
  <c r="DQ91" i="7"/>
  <c r="DY91" i="7"/>
  <c r="EG91" i="7"/>
  <c r="EO91" i="7"/>
  <c r="EW91" i="7"/>
  <c r="FE91" i="7"/>
  <c r="FM91" i="7"/>
  <c r="FU91" i="7"/>
  <c r="GC91" i="7"/>
  <c r="BL91" i="7"/>
  <c r="DX91" i="7"/>
  <c r="DH91" i="7"/>
  <c r="BT91" i="7"/>
  <c r="EF91" i="7"/>
  <c r="CB91" i="7"/>
  <c r="EN91" i="7"/>
  <c r="AV91" i="7"/>
  <c r="X91" i="7"/>
  <c r="CJ91" i="7"/>
  <c r="EV91" i="7"/>
  <c r="AF91" i="7"/>
  <c r="CR91" i="7"/>
  <c r="FD91" i="7"/>
  <c r="FT91" i="7"/>
  <c r="AN91" i="7"/>
  <c r="CZ91" i="7"/>
  <c r="FL91" i="7"/>
  <c r="BD91" i="7"/>
  <c r="DP91" i="7"/>
  <c r="GB91" i="7"/>
  <c r="R37" i="7"/>
  <c r="Z37" i="7"/>
  <c r="AH37" i="7"/>
  <c r="AP37" i="7"/>
  <c r="AX37" i="7"/>
  <c r="BF37" i="7"/>
  <c r="BN37" i="7"/>
  <c r="BV37" i="7"/>
  <c r="CD37" i="7"/>
  <c r="CL37" i="7"/>
  <c r="CT37" i="7"/>
  <c r="DB37" i="7"/>
  <c r="DJ37" i="7"/>
  <c r="DR37" i="7"/>
  <c r="DZ37" i="7"/>
  <c r="EH37" i="7"/>
  <c r="EP37" i="7"/>
  <c r="EX37" i="7"/>
  <c r="FF37" i="7"/>
  <c r="FN37" i="7"/>
  <c r="FV37" i="7"/>
  <c r="GD37" i="7"/>
  <c r="S37" i="7"/>
  <c r="AA37" i="7"/>
  <c r="AI37" i="7"/>
  <c r="AQ37" i="7"/>
  <c r="AY37" i="7"/>
  <c r="BG37" i="7"/>
  <c r="BO37" i="7"/>
  <c r="BW37" i="7"/>
  <c r="CE37" i="7"/>
  <c r="CM37" i="7"/>
  <c r="CU37" i="7"/>
  <c r="DC37" i="7"/>
  <c r="DK37" i="7"/>
  <c r="DS37" i="7"/>
  <c r="EA37" i="7"/>
  <c r="EI37" i="7"/>
  <c r="EQ37" i="7"/>
  <c r="EY37" i="7"/>
  <c r="FG37" i="7"/>
  <c r="FO37" i="7"/>
  <c r="FW37" i="7"/>
  <c r="GE37" i="7"/>
  <c r="T37" i="7"/>
  <c r="AB37" i="7"/>
  <c r="AJ37" i="7"/>
  <c r="AR37" i="7"/>
  <c r="AZ37" i="7"/>
  <c r="BH37" i="7"/>
  <c r="BP37" i="7"/>
  <c r="BX37" i="7"/>
  <c r="CF37" i="7"/>
  <c r="CN37" i="7"/>
  <c r="CV37" i="7"/>
  <c r="DD37" i="7"/>
  <c r="DL37" i="7"/>
  <c r="DT37" i="7"/>
  <c r="EB37" i="7"/>
  <c r="EJ37" i="7"/>
  <c r="ER37" i="7"/>
  <c r="EZ37" i="7"/>
  <c r="FH37" i="7"/>
  <c r="FP37" i="7"/>
  <c r="FX37" i="7"/>
  <c r="GF37" i="7"/>
  <c r="U37" i="7"/>
  <c r="AC37" i="7"/>
  <c r="AK37" i="7"/>
  <c r="AS37" i="7"/>
  <c r="BA37" i="7"/>
  <c r="BI37" i="7"/>
  <c r="BQ37" i="7"/>
  <c r="BY37" i="7"/>
  <c r="CG37" i="7"/>
  <c r="CO37" i="7"/>
  <c r="CW37" i="7"/>
  <c r="DE37" i="7"/>
  <c r="DM37" i="7"/>
  <c r="DU37" i="7"/>
  <c r="EC37" i="7"/>
  <c r="EK37" i="7"/>
  <c r="ES37" i="7"/>
  <c r="FA37" i="7"/>
  <c r="FI37" i="7"/>
  <c r="FQ37" i="7"/>
  <c r="FY37" i="7"/>
  <c r="GG37" i="7"/>
  <c r="V37" i="7"/>
  <c r="AD37" i="7"/>
  <c r="AL37" i="7"/>
  <c r="AT37" i="7"/>
  <c r="BB37" i="7"/>
  <c r="BJ37" i="7"/>
  <c r="BR37" i="7"/>
  <c r="BZ37" i="7"/>
  <c r="CH37" i="7"/>
  <c r="CP37" i="7"/>
  <c r="CX37" i="7"/>
  <c r="DF37" i="7"/>
  <c r="DN37" i="7"/>
  <c r="DV37" i="7"/>
  <c r="ED37" i="7"/>
  <c r="EL37" i="7"/>
  <c r="ET37" i="7"/>
  <c r="FB37" i="7"/>
  <c r="FJ37" i="7"/>
  <c r="FR37" i="7"/>
  <c r="FZ37" i="7"/>
  <c r="W37" i="7"/>
  <c r="AE37" i="7"/>
  <c r="AM37" i="7"/>
  <c r="AU37" i="7"/>
  <c r="BC37" i="7"/>
  <c r="BK37" i="7"/>
  <c r="BS37" i="7"/>
  <c r="CA37" i="7"/>
  <c r="CI37" i="7"/>
  <c r="CQ37" i="7"/>
  <c r="CY37" i="7"/>
  <c r="DG37" i="7"/>
  <c r="DO37" i="7"/>
  <c r="DW37" i="7"/>
  <c r="EE37" i="7"/>
  <c r="EM37" i="7"/>
  <c r="EU37" i="7"/>
  <c r="FC37" i="7"/>
  <c r="FK37" i="7"/>
  <c r="FS37" i="7"/>
  <c r="GA37" i="7"/>
  <c r="Q37" i="7"/>
  <c r="Y37" i="7"/>
  <c r="AG37" i="7"/>
  <c r="AO37" i="7"/>
  <c r="AW37" i="7"/>
  <c r="BE37" i="7"/>
  <c r="BM37" i="7"/>
  <c r="BU37" i="7"/>
  <c r="CC37" i="7"/>
  <c r="CK37" i="7"/>
  <c r="CS37" i="7"/>
  <c r="DA37" i="7"/>
  <c r="DI37" i="7"/>
  <c r="DQ37" i="7"/>
  <c r="DY37" i="7"/>
  <c r="EG37" i="7"/>
  <c r="EO37" i="7"/>
  <c r="EW37" i="7"/>
  <c r="FE37" i="7"/>
  <c r="FM37" i="7"/>
  <c r="FU37" i="7"/>
  <c r="GC37" i="7"/>
  <c r="AV37" i="7"/>
  <c r="DH37" i="7"/>
  <c r="FT37" i="7"/>
  <c r="BD37" i="7"/>
  <c r="DP37" i="7"/>
  <c r="GB37" i="7"/>
  <c r="BL37" i="7"/>
  <c r="DX37" i="7"/>
  <c r="BT37" i="7"/>
  <c r="EF37" i="7"/>
  <c r="CB37" i="7"/>
  <c r="EN37" i="7"/>
  <c r="X37" i="7"/>
  <c r="CJ37" i="7"/>
  <c r="EV37" i="7"/>
  <c r="AN37" i="7"/>
  <c r="CZ37" i="7"/>
  <c r="FL37" i="7"/>
  <c r="AF37" i="7"/>
  <c r="CR37" i="7"/>
  <c r="FD37" i="7"/>
  <c r="R64" i="7"/>
  <c r="Z64" i="7"/>
  <c r="AH64" i="7"/>
  <c r="AP64" i="7"/>
  <c r="AX64" i="7"/>
  <c r="BF64" i="7"/>
  <c r="BN64" i="7"/>
  <c r="BV64" i="7"/>
  <c r="CD64" i="7"/>
  <c r="CL64" i="7"/>
  <c r="CT64" i="7"/>
  <c r="DB64" i="7"/>
  <c r="DJ64" i="7"/>
  <c r="DR64" i="7"/>
  <c r="DZ64" i="7"/>
  <c r="EH64" i="7"/>
  <c r="EP64" i="7"/>
  <c r="EX64" i="7"/>
  <c r="FF64" i="7"/>
  <c r="FN64" i="7"/>
  <c r="FV64" i="7"/>
  <c r="GD64" i="7"/>
  <c r="U64" i="7"/>
  <c r="AD64" i="7"/>
  <c r="AM64" i="7"/>
  <c r="AV64" i="7"/>
  <c r="BE64" i="7"/>
  <c r="BO64" i="7"/>
  <c r="BX64" i="7"/>
  <c r="CG64" i="7"/>
  <c r="CP64" i="7"/>
  <c r="CY64" i="7"/>
  <c r="DH64" i="7"/>
  <c r="DQ64" i="7"/>
  <c r="EA64" i="7"/>
  <c r="EJ64" i="7"/>
  <c r="ES64" i="7"/>
  <c r="FB64" i="7"/>
  <c r="FK64" i="7"/>
  <c r="FT64" i="7"/>
  <c r="GC64" i="7"/>
  <c r="V64" i="7"/>
  <c r="AE64" i="7"/>
  <c r="AN64" i="7"/>
  <c r="AW64" i="7"/>
  <c r="BG64" i="7"/>
  <c r="BP64" i="7"/>
  <c r="BY64" i="7"/>
  <c r="CH64" i="7"/>
  <c r="CQ64" i="7"/>
  <c r="CZ64" i="7"/>
  <c r="DI64" i="7"/>
  <c r="DS64" i="7"/>
  <c r="EB64" i="7"/>
  <c r="EK64" i="7"/>
  <c r="ET64" i="7"/>
  <c r="FC64" i="7"/>
  <c r="FL64" i="7"/>
  <c r="FU64" i="7"/>
  <c r="GE64" i="7"/>
  <c r="W64" i="7"/>
  <c r="AF64" i="7"/>
  <c r="AO64" i="7"/>
  <c r="AY64" i="7"/>
  <c r="BH64" i="7"/>
  <c r="BQ64" i="7"/>
  <c r="BZ64" i="7"/>
  <c r="CI64" i="7"/>
  <c r="CR64" i="7"/>
  <c r="DA64" i="7"/>
  <c r="DK64" i="7"/>
  <c r="DT64" i="7"/>
  <c r="EC64" i="7"/>
  <c r="EL64" i="7"/>
  <c r="EU64" i="7"/>
  <c r="FD64" i="7"/>
  <c r="FM64" i="7"/>
  <c r="FW64" i="7"/>
  <c r="GF64" i="7"/>
  <c r="X64" i="7"/>
  <c r="AG64" i="7"/>
  <c r="AQ64" i="7"/>
  <c r="AZ64" i="7"/>
  <c r="BI64" i="7"/>
  <c r="BR64" i="7"/>
  <c r="CA64" i="7"/>
  <c r="CJ64" i="7"/>
  <c r="CS64" i="7"/>
  <c r="DC64" i="7"/>
  <c r="DL64" i="7"/>
  <c r="DU64" i="7"/>
  <c r="ED64" i="7"/>
  <c r="EM64" i="7"/>
  <c r="EV64" i="7"/>
  <c r="FE64" i="7"/>
  <c r="FO64" i="7"/>
  <c r="FX64" i="7"/>
  <c r="GG64" i="7"/>
  <c r="Q64" i="7"/>
  <c r="AA64" i="7"/>
  <c r="AJ64" i="7"/>
  <c r="AS64" i="7"/>
  <c r="BB64" i="7"/>
  <c r="BK64" i="7"/>
  <c r="BT64" i="7"/>
  <c r="CC64" i="7"/>
  <c r="CM64" i="7"/>
  <c r="CV64" i="7"/>
  <c r="DE64" i="7"/>
  <c r="DN64" i="7"/>
  <c r="DW64" i="7"/>
  <c r="EF64" i="7"/>
  <c r="EO64" i="7"/>
  <c r="EY64" i="7"/>
  <c r="FH64" i="7"/>
  <c r="FQ64" i="7"/>
  <c r="FZ64" i="7"/>
  <c r="S64" i="7"/>
  <c r="AB64" i="7"/>
  <c r="AK64" i="7"/>
  <c r="AT64" i="7"/>
  <c r="BC64" i="7"/>
  <c r="BL64" i="7"/>
  <c r="BU64" i="7"/>
  <c r="CE64" i="7"/>
  <c r="CN64" i="7"/>
  <c r="CW64" i="7"/>
  <c r="DF64" i="7"/>
  <c r="DO64" i="7"/>
  <c r="DX64" i="7"/>
  <c r="EG64" i="7"/>
  <c r="EQ64" i="7"/>
  <c r="EZ64" i="7"/>
  <c r="FI64" i="7"/>
  <c r="FR64" i="7"/>
  <c r="GA64" i="7"/>
  <c r="AR64" i="7"/>
  <c r="CB64" i="7"/>
  <c r="DM64" i="7"/>
  <c r="EW64" i="7"/>
  <c r="AU64" i="7"/>
  <c r="CF64" i="7"/>
  <c r="DP64" i="7"/>
  <c r="FA64" i="7"/>
  <c r="BA64" i="7"/>
  <c r="CK64" i="7"/>
  <c r="DV64" i="7"/>
  <c r="FG64" i="7"/>
  <c r="T64" i="7"/>
  <c r="BD64" i="7"/>
  <c r="CO64" i="7"/>
  <c r="DY64" i="7"/>
  <c r="FJ64" i="7"/>
  <c r="Y64" i="7"/>
  <c r="BJ64" i="7"/>
  <c r="CU64" i="7"/>
  <c r="EE64" i="7"/>
  <c r="FP64" i="7"/>
  <c r="AC64" i="7"/>
  <c r="BM64" i="7"/>
  <c r="CX64" i="7"/>
  <c r="EI64" i="7"/>
  <c r="FS64" i="7"/>
  <c r="AL64" i="7"/>
  <c r="BW64" i="7"/>
  <c r="DG64" i="7"/>
  <c r="ER64" i="7"/>
  <c r="GB64" i="7"/>
  <c r="AI64" i="7"/>
  <c r="BS64" i="7"/>
  <c r="DD64" i="7"/>
  <c r="EN64" i="7"/>
  <c r="FY64" i="7"/>
  <c r="G92" i="7"/>
  <c r="O64" i="7"/>
  <c r="K64" i="7"/>
  <c r="P64" i="7"/>
  <c r="L64" i="7"/>
  <c r="J64" i="7"/>
  <c r="M64" i="7"/>
  <c r="N64" i="7"/>
  <c r="G65" i="7"/>
  <c r="P37" i="7"/>
  <c r="M37" i="7"/>
  <c r="J37" i="7"/>
  <c r="G38" i="7"/>
  <c r="L37" i="7"/>
  <c r="O37" i="7"/>
  <c r="K37" i="7"/>
  <c r="N37" i="7"/>
  <c r="P91" i="7"/>
  <c r="K91" i="7"/>
  <c r="N91" i="7"/>
  <c r="J91" i="7"/>
  <c r="M91" i="7"/>
  <c r="O91" i="7"/>
  <c r="L91" i="7"/>
  <c r="E214" i="5" l="1"/>
  <c r="E100" i="7"/>
  <c r="E72" i="7"/>
  <c r="U65" i="7"/>
  <c r="V65" i="7"/>
  <c r="AD65" i="7"/>
  <c r="AL65" i="7"/>
  <c r="AT65" i="7"/>
  <c r="BB65" i="7"/>
  <c r="BJ65" i="7"/>
  <c r="BR65" i="7"/>
  <c r="BZ65" i="7"/>
  <c r="CH65" i="7"/>
  <c r="CP65" i="7"/>
  <c r="CX65" i="7"/>
  <c r="DF65" i="7"/>
  <c r="DN65" i="7"/>
  <c r="DV65" i="7"/>
  <c r="ED65" i="7"/>
  <c r="EL65" i="7"/>
  <c r="ET65" i="7"/>
  <c r="FB65" i="7"/>
  <c r="FJ65" i="7"/>
  <c r="FR65" i="7"/>
  <c r="FZ65" i="7"/>
  <c r="W65" i="7"/>
  <c r="AE65" i="7"/>
  <c r="AM65" i="7"/>
  <c r="AU65" i="7"/>
  <c r="BC65" i="7"/>
  <c r="BK65" i="7"/>
  <c r="BS65" i="7"/>
  <c r="CA65" i="7"/>
  <c r="CI65" i="7"/>
  <c r="CQ65" i="7"/>
  <c r="CY65" i="7"/>
  <c r="DG65" i="7"/>
  <c r="DO65" i="7"/>
  <c r="DW65" i="7"/>
  <c r="EE65" i="7"/>
  <c r="EM65" i="7"/>
  <c r="EU65" i="7"/>
  <c r="FC65" i="7"/>
  <c r="FK65" i="7"/>
  <c r="FS65" i="7"/>
  <c r="GA65" i="7"/>
  <c r="X65" i="7"/>
  <c r="AF65" i="7"/>
  <c r="AN65" i="7"/>
  <c r="AV65" i="7"/>
  <c r="BD65" i="7"/>
  <c r="BL65" i="7"/>
  <c r="BT65" i="7"/>
  <c r="CB65" i="7"/>
  <c r="CJ65" i="7"/>
  <c r="CR65" i="7"/>
  <c r="CZ65" i="7"/>
  <c r="DH65" i="7"/>
  <c r="DP65" i="7"/>
  <c r="DX65" i="7"/>
  <c r="EF65" i="7"/>
  <c r="EN65" i="7"/>
  <c r="EV65" i="7"/>
  <c r="FD65" i="7"/>
  <c r="FL65" i="7"/>
  <c r="FT65" i="7"/>
  <c r="GB65" i="7"/>
  <c r="Y65" i="7"/>
  <c r="AG65" i="7"/>
  <c r="AO65" i="7"/>
  <c r="AW65" i="7"/>
  <c r="BE65" i="7"/>
  <c r="BM65" i="7"/>
  <c r="BU65" i="7"/>
  <c r="CC65" i="7"/>
  <c r="CK65" i="7"/>
  <c r="CS65" i="7"/>
  <c r="DA65" i="7"/>
  <c r="DI65" i="7"/>
  <c r="DQ65" i="7"/>
  <c r="DY65" i="7"/>
  <c r="EG65" i="7"/>
  <c r="EO65" i="7"/>
  <c r="EW65" i="7"/>
  <c r="FE65" i="7"/>
  <c r="FM65" i="7"/>
  <c r="FU65" i="7"/>
  <c r="GC65" i="7"/>
  <c r="R65" i="7"/>
  <c r="AA65" i="7"/>
  <c r="AI65" i="7"/>
  <c r="AQ65" i="7"/>
  <c r="AY65" i="7"/>
  <c r="BG65" i="7"/>
  <c r="BO65" i="7"/>
  <c r="BW65" i="7"/>
  <c r="CE65" i="7"/>
  <c r="CM65" i="7"/>
  <c r="CU65" i="7"/>
  <c r="DC65" i="7"/>
  <c r="DK65" i="7"/>
  <c r="DS65" i="7"/>
  <c r="EA65" i="7"/>
  <c r="EI65" i="7"/>
  <c r="EQ65" i="7"/>
  <c r="EY65" i="7"/>
  <c r="FG65" i="7"/>
  <c r="FO65" i="7"/>
  <c r="FW65" i="7"/>
  <c r="GE65" i="7"/>
  <c r="S65" i="7"/>
  <c r="AB65" i="7"/>
  <c r="AJ65" i="7"/>
  <c r="AR65" i="7"/>
  <c r="AZ65" i="7"/>
  <c r="BH65" i="7"/>
  <c r="BP65" i="7"/>
  <c r="BX65" i="7"/>
  <c r="CF65" i="7"/>
  <c r="CN65" i="7"/>
  <c r="CV65" i="7"/>
  <c r="DD65" i="7"/>
  <c r="DL65" i="7"/>
  <c r="DT65" i="7"/>
  <c r="EB65" i="7"/>
  <c r="EJ65" i="7"/>
  <c r="ER65" i="7"/>
  <c r="EZ65" i="7"/>
  <c r="FH65" i="7"/>
  <c r="FP65" i="7"/>
  <c r="FX65" i="7"/>
  <c r="Q65" i="7"/>
  <c r="AX65" i="7"/>
  <c r="CD65" i="7"/>
  <c r="DJ65" i="7"/>
  <c r="EP65" i="7"/>
  <c r="FV65" i="7"/>
  <c r="T65" i="7"/>
  <c r="BA65" i="7"/>
  <c r="CG65" i="7"/>
  <c r="DM65" i="7"/>
  <c r="ES65" i="7"/>
  <c r="FY65" i="7"/>
  <c r="Z65" i="7"/>
  <c r="BF65" i="7"/>
  <c r="CL65" i="7"/>
  <c r="DR65" i="7"/>
  <c r="EX65" i="7"/>
  <c r="GD65" i="7"/>
  <c r="AC65" i="7"/>
  <c r="BI65" i="7"/>
  <c r="CO65" i="7"/>
  <c r="DU65" i="7"/>
  <c r="FA65" i="7"/>
  <c r="GF65" i="7"/>
  <c r="AH65" i="7"/>
  <c r="BN65" i="7"/>
  <c r="CT65" i="7"/>
  <c r="DZ65" i="7"/>
  <c r="FF65" i="7"/>
  <c r="GG65" i="7"/>
  <c r="AK65" i="7"/>
  <c r="BQ65" i="7"/>
  <c r="CW65" i="7"/>
  <c r="EC65" i="7"/>
  <c r="FI65" i="7"/>
  <c r="AS65" i="7"/>
  <c r="BY65" i="7"/>
  <c r="DE65" i="7"/>
  <c r="EK65" i="7"/>
  <c r="FQ65" i="7"/>
  <c r="BV65" i="7"/>
  <c r="DB65" i="7"/>
  <c r="EH65" i="7"/>
  <c r="FN65" i="7"/>
  <c r="AP65" i="7"/>
  <c r="U92" i="7"/>
  <c r="AC92" i="7"/>
  <c r="AK92" i="7"/>
  <c r="AS92" i="7"/>
  <c r="BA92" i="7"/>
  <c r="BI92" i="7"/>
  <c r="BQ92" i="7"/>
  <c r="BY92" i="7"/>
  <c r="CG92" i="7"/>
  <c r="CO92" i="7"/>
  <c r="CW92" i="7"/>
  <c r="DE92" i="7"/>
  <c r="DM92" i="7"/>
  <c r="DU92" i="7"/>
  <c r="EC92" i="7"/>
  <c r="EK92" i="7"/>
  <c r="ES92" i="7"/>
  <c r="FA92" i="7"/>
  <c r="FI92" i="7"/>
  <c r="FQ92" i="7"/>
  <c r="FY92" i="7"/>
  <c r="GG92" i="7"/>
  <c r="V92" i="7"/>
  <c r="AD92" i="7"/>
  <c r="AL92" i="7"/>
  <c r="AT92" i="7"/>
  <c r="BB92" i="7"/>
  <c r="BJ92" i="7"/>
  <c r="BR92" i="7"/>
  <c r="BZ92" i="7"/>
  <c r="CH92" i="7"/>
  <c r="CP92" i="7"/>
  <c r="CX92" i="7"/>
  <c r="DF92" i="7"/>
  <c r="DN92" i="7"/>
  <c r="DV92" i="7"/>
  <c r="ED92" i="7"/>
  <c r="EL92" i="7"/>
  <c r="ET92" i="7"/>
  <c r="FB92" i="7"/>
  <c r="FJ92" i="7"/>
  <c r="FR92" i="7"/>
  <c r="FZ92" i="7"/>
  <c r="W92" i="7"/>
  <c r="AE92" i="7"/>
  <c r="AM92" i="7"/>
  <c r="AU92" i="7"/>
  <c r="BC92" i="7"/>
  <c r="BK92" i="7"/>
  <c r="BS92" i="7"/>
  <c r="CA92" i="7"/>
  <c r="CI92" i="7"/>
  <c r="CQ92" i="7"/>
  <c r="CY92" i="7"/>
  <c r="DG92" i="7"/>
  <c r="DO92" i="7"/>
  <c r="DW92" i="7"/>
  <c r="EE92" i="7"/>
  <c r="EM92" i="7"/>
  <c r="EU92" i="7"/>
  <c r="FC92" i="7"/>
  <c r="FK92" i="7"/>
  <c r="FS92" i="7"/>
  <c r="GA92" i="7"/>
  <c r="X92" i="7"/>
  <c r="AF92" i="7"/>
  <c r="AN92" i="7"/>
  <c r="AV92" i="7"/>
  <c r="BD92" i="7"/>
  <c r="BL92" i="7"/>
  <c r="BT92" i="7"/>
  <c r="CB92" i="7"/>
  <c r="CJ92" i="7"/>
  <c r="CR92" i="7"/>
  <c r="CZ92" i="7"/>
  <c r="DH92" i="7"/>
  <c r="DP92" i="7"/>
  <c r="DX92" i="7"/>
  <c r="EF92" i="7"/>
  <c r="EN92" i="7"/>
  <c r="EV92" i="7"/>
  <c r="FD92" i="7"/>
  <c r="FL92" i="7"/>
  <c r="FT92" i="7"/>
  <c r="GB92" i="7"/>
  <c r="Q92" i="7"/>
  <c r="Y92" i="7"/>
  <c r="AG92" i="7"/>
  <c r="AO92" i="7"/>
  <c r="AW92" i="7"/>
  <c r="BE92" i="7"/>
  <c r="BM92" i="7"/>
  <c r="BU92" i="7"/>
  <c r="CC92" i="7"/>
  <c r="CK92" i="7"/>
  <c r="CS92" i="7"/>
  <c r="DA92" i="7"/>
  <c r="DI92" i="7"/>
  <c r="DQ92" i="7"/>
  <c r="DY92" i="7"/>
  <c r="EG92" i="7"/>
  <c r="EO92" i="7"/>
  <c r="EW92" i="7"/>
  <c r="FE92" i="7"/>
  <c r="FM92" i="7"/>
  <c r="FU92" i="7"/>
  <c r="GC92" i="7"/>
  <c r="R92" i="7"/>
  <c r="Z92" i="7"/>
  <c r="AH92" i="7"/>
  <c r="AP92" i="7"/>
  <c r="AX92" i="7"/>
  <c r="BF92" i="7"/>
  <c r="BN92" i="7"/>
  <c r="BV92" i="7"/>
  <c r="CD92" i="7"/>
  <c r="CL92" i="7"/>
  <c r="CT92" i="7"/>
  <c r="DB92" i="7"/>
  <c r="DJ92" i="7"/>
  <c r="DR92" i="7"/>
  <c r="DZ92" i="7"/>
  <c r="EH92" i="7"/>
  <c r="EP92" i="7"/>
  <c r="EX92" i="7"/>
  <c r="FF92" i="7"/>
  <c r="FN92" i="7"/>
  <c r="FV92" i="7"/>
  <c r="GD92" i="7"/>
  <c r="T92" i="7"/>
  <c r="AB92" i="7"/>
  <c r="AJ92" i="7"/>
  <c r="AR92" i="7"/>
  <c r="AZ92" i="7"/>
  <c r="BH92" i="7"/>
  <c r="BP92" i="7"/>
  <c r="BX92" i="7"/>
  <c r="CF92" i="7"/>
  <c r="CN92" i="7"/>
  <c r="CV92" i="7"/>
  <c r="DD92" i="7"/>
  <c r="DL92" i="7"/>
  <c r="DT92" i="7"/>
  <c r="EB92" i="7"/>
  <c r="EJ92" i="7"/>
  <c r="ER92" i="7"/>
  <c r="EZ92" i="7"/>
  <c r="FH92" i="7"/>
  <c r="FP92" i="7"/>
  <c r="FX92" i="7"/>
  <c r="GF92" i="7"/>
  <c r="S92" i="7"/>
  <c r="CE92" i="7"/>
  <c r="EQ92" i="7"/>
  <c r="AA92" i="7"/>
  <c r="CM92" i="7"/>
  <c r="EY92" i="7"/>
  <c r="AI92" i="7"/>
  <c r="CU92" i="7"/>
  <c r="FG92" i="7"/>
  <c r="AQ92" i="7"/>
  <c r="DC92" i="7"/>
  <c r="FO92" i="7"/>
  <c r="BO92" i="7"/>
  <c r="AY92" i="7"/>
  <c r="DK92" i="7"/>
  <c r="FW92" i="7"/>
  <c r="BG92" i="7"/>
  <c r="DS92" i="7"/>
  <c r="GE92" i="7"/>
  <c r="BW92" i="7"/>
  <c r="EI92" i="7"/>
  <c r="EA92" i="7"/>
  <c r="U38" i="7"/>
  <c r="AC38" i="7"/>
  <c r="AK38" i="7"/>
  <c r="AS38" i="7"/>
  <c r="BA38" i="7"/>
  <c r="BI38" i="7"/>
  <c r="BQ38" i="7"/>
  <c r="BY38" i="7"/>
  <c r="CG38" i="7"/>
  <c r="CO38" i="7"/>
  <c r="CW38" i="7"/>
  <c r="DE38" i="7"/>
  <c r="DM38" i="7"/>
  <c r="DU38" i="7"/>
  <c r="EC38" i="7"/>
  <c r="EK38" i="7"/>
  <c r="ES38" i="7"/>
  <c r="FA38" i="7"/>
  <c r="FI38" i="7"/>
  <c r="FQ38" i="7"/>
  <c r="FY38" i="7"/>
  <c r="GG38" i="7"/>
  <c r="V38" i="7"/>
  <c r="AD38" i="7"/>
  <c r="AL38" i="7"/>
  <c r="AT38" i="7"/>
  <c r="BB38" i="7"/>
  <c r="BJ38" i="7"/>
  <c r="BR38" i="7"/>
  <c r="BZ38" i="7"/>
  <c r="CH38" i="7"/>
  <c r="CP38" i="7"/>
  <c r="CX38" i="7"/>
  <c r="DF38" i="7"/>
  <c r="DN38" i="7"/>
  <c r="DV38" i="7"/>
  <c r="ED38" i="7"/>
  <c r="EL38" i="7"/>
  <c r="ET38" i="7"/>
  <c r="FB38" i="7"/>
  <c r="FJ38" i="7"/>
  <c r="FR38" i="7"/>
  <c r="FZ38" i="7"/>
  <c r="W38" i="7"/>
  <c r="AE38" i="7"/>
  <c r="AM38" i="7"/>
  <c r="AU38" i="7"/>
  <c r="BC38" i="7"/>
  <c r="BK38" i="7"/>
  <c r="BS38" i="7"/>
  <c r="CA38" i="7"/>
  <c r="CI38" i="7"/>
  <c r="CQ38" i="7"/>
  <c r="CY38" i="7"/>
  <c r="DG38" i="7"/>
  <c r="DO38" i="7"/>
  <c r="DW38" i="7"/>
  <c r="EE38" i="7"/>
  <c r="EM38" i="7"/>
  <c r="EU38" i="7"/>
  <c r="FC38" i="7"/>
  <c r="FK38" i="7"/>
  <c r="FS38" i="7"/>
  <c r="GA38" i="7"/>
  <c r="X38" i="7"/>
  <c r="AF38" i="7"/>
  <c r="AN38" i="7"/>
  <c r="AV38" i="7"/>
  <c r="BD38" i="7"/>
  <c r="BL38" i="7"/>
  <c r="BT38" i="7"/>
  <c r="CB38" i="7"/>
  <c r="CJ38" i="7"/>
  <c r="CR38" i="7"/>
  <c r="CZ38" i="7"/>
  <c r="DH38" i="7"/>
  <c r="DP38" i="7"/>
  <c r="DX38" i="7"/>
  <c r="EF38" i="7"/>
  <c r="EN38" i="7"/>
  <c r="EV38" i="7"/>
  <c r="FD38" i="7"/>
  <c r="FL38" i="7"/>
  <c r="FT38" i="7"/>
  <c r="GB38" i="7"/>
  <c r="Q38" i="7"/>
  <c r="Y38" i="7"/>
  <c r="AG38" i="7"/>
  <c r="AO38" i="7"/>
  <c r="AW38" i="7"/>
  <c r="BE38" i="7"/>
  <c r="BM38" i="7"/>
  <c r="BU38" i="7"/>
  <c r="CC38" i="7"/>
  <c r="CK38" i="7"/>
  <c r="CS38" i="7"/>
  <c r="DA38" i="7"/>
  <c r="DI38" i="7"/>
  <c r="DQ38" i="7"/>
  <c r="DY38" i="7"/>
  <c r="EG38" i="7"/>
  <c r="EO38" i="7"/>
  <c r="EW38" i="7"/>
  <c r="FE38" i="7"/>
  <c r="FM38" i="7"/>
  <c r="FU38" i="7"/>
  <c r="GC38" i="7"/>
  <c r="R38" i="7"/>
  <c r="Z38" i="7"/>
  <c r="AH38" i="7"/>
  <c r="AP38" i="7"/>
  <c r="AX38" i="7"/>
  <c r="BF38" i="7"/>
  <c r="BN38" i="7"/>
  <c r="BV38" i="7"/>
  <c r="CD38" i="7"/>
  <c r="CL38" i="7"/>
  <c r="CT38" i="7"/>
  <c r="DB38" i="7"/>
  <c r="DJ38" i="7"/>
  <c r="DR38" i="7"/>
  <c r="DZ38" i="7"/>
  <c r="EH38" i="7"/>
  <c r="EP38" i="7"/>
  <c r="EX38" i="7"/>
  <c r="FF38" i="7"/>
  <c r="FN38" i="7"/>
  <c r="FV38" i="7"/>
  <c r="GD38" i="7"/>
  <c r="T38" i="7"/>
  <c r="AB38" i="7"/>
  <c r="AJ38" i="7"/>
  <c r="AR38" i="7"/>
  <c r="AZ38" i="7"/>
  <c r="BH38" i="7"/>
  <c r="BP38" i="7"/>
  <c r="BX38" i="7"/>
  <c r="CF38" i="7"/>
  <c r="CN38" i="7"/>
  <c r="CV38" i="7"/>
  <c r="DD38" i="7"/>
  <c r="DL38" i="7"/>
  <c r="DT38" i="7"/>
  <c r="EB38" i="7"/>
  <c r="EJ38" i="7"/>
  <c r="ER38" i="7"/>
  <c r="EZ38" i="7"/>
  <c r="FH38" i="7"/>
  <c r="FP38" i="7"/>
  <c r="FX38" i="7"/>
  <c r="GF38" i="7"/>
  <c r="BO38" i="7"/>
  <c r="EA38" i="7"/>
  <c r="BW38" i="7"/>
  <c r="EI38" i="7"/>
  <c r="S38" i="7"/>
  <c r="CE38" i="7"/>
  <c r="EQ38" i="7"/>
  <c r="AA38" i="7"/>
  <c r="CM38" i="7"/>
  <c r="EY38" i="7"/>
  <c r="AI38" i="7"/>
  <c r="CU38" i="7"/>
  <c r="FG38" i="7"/>
  <c r="AQ38" i="7"/>
  <c r="DC38" i="7"/>
  <c r="FO38" i="7"/>
  <c r="BG38" i="7"/>
  <c r="DS38" i="7"/>
  <c r="GE38" i="7"/>
  <c r="AY38" i="7"/>
  <c r="DK38" i="7"/>
  <c r="FW38" i="7"/>
  <c r="M65" i="7"/>
  <c r="P65" i="7"/>
  <c r="J65" i="7"/>
  <c r="O65" i="7"/>
  <c r="N65" i="7"/>
  <c r="K65" i="7"/>
  <c r="G93" i="7"/>
  <c r="L65" i="7"/>
  <c r="K38" i="7"/>
  <c r="G66" i="7"/>
  <c r="J38" i="7"/>
  <c r="O38" i="7"/>
  <c r="G39" i="7"/>
  <c r="L38" i="7"/>
  <c r="M38" i="7"/>
  <c r="N38" i="7"/>
  <c r="P38" i="7"/>
  <c r="O92" i="7"/>
  <c r="K92" i="7"/>
  <c r="N92" i="7"/>
  <c r="M92" i="7"/>
  <c r="P92" i="7"/>
  <c r="L92" i="7"/>
  <c r="J92" i="7"/>
  <c r="E215" i="5" l="1"/>
  <c r="E101" i="7"/>
  <c r="E73" i="7"/>
  <c r="X93" i="7"/>
  <c r="AF93" i="7"/>
  <c r="AN93" i="7"/>
  <c r="AV93" i="7"/>
  <c r="BD93" i="7"/>
  <c r="BL93" i="7"/>
  <c r="BT93" i="7"/>
  <c r="CB93" i="7"/>
  <c r="CJ93" i="7"/>
  <c r="CR93" i="7"/>
  <c r="CZ93" i="7"/>
  <c r="DH93" i="7"/>
  <c r="DP93" i="7"/>
  <c r="DX93" i="7"/>
  <c r="EF93" i="7"/>
  <c r="EN93" i="7"/>
  <c r="EV93" i="7"/>
  <c r="FD93" i="7"/>
  <c r="FL93" i="7"/>
  <c r="FT93" i="7"/>
  <c r="GB93" i="7"/>
  <c r="Q93" i="7"/>
  <c r="Y93" i="7"/>
  <c r="AG93" i="7"/>
  <c r="AO93" i="7"/>
  <c r="AW93" i="7"/>
  <c r="BE93" i="7"/>
  <c r="BM93" i="7"/>
  <c r="BU93" i="7"/>
  <c r="CC93" i="7"/>
  <c r="CK93" i="7"/>
  <c r="CS93" i="7"/>
  <c r="DA93" i="7"/>
  <c r="DI93" i="7"/>
  <c r="DQ93" i="7"/>
  <c r="DY93" i="7"/>
  <c r="EG93" i="7"/>
  <c r="EO93" i="7"/>
  <c r="EW93" i="7"/>
  <c r="FE93" i="7"/>
  <c r="FM93" i="7"/>
  <c r="FU93" i="7"/>
  <c r="GC93" i="7"/>
  <c r="R93" i="7"/>
  <c r="Z93" i="7"/>
  <c r="AH93" i="7"/>
  <c r="AP93" i="7"/>
  <c r="AX93" i="7"/>
  <c r="BF93" i="7"/>
  <c r="BN93" i="7"/>
  <c r="BV93" i="7"/>
  <c r="CD93" i="7"/>
  <c r="CL93" i="7"/>
  <c r="CT93" i="7"/>
  <c r="DB93" i="7"/>
  <c r="DJ93" i="7"/>
  <c r="DR93" i="7"/>
  <c r="DZ93" i="7"/>
  <c r="EH93" i="7"/>
  <c r="EP93" i="7"/>
  <c r="EX93" i="7"/>
  <c r="FF93" i="7"/>
  <c r="FN93" i="7"/>
  <c r="FV93" i="7"/>
  <c r="GD93" i="7"/>
  <c r="S93" i="7"/>
  <c r="AA93" i="7"/>
  <c r="AI93" i="7"/>
  <c r="AQ93" i="7"/>
  <c r="AY93" i="7"/>
  <c r="BG93" i="7"/>
  <c r="BO93" i="7"/>
  <c r="BW93" i="7"/>
  <c r="CE93" i="7"/>
  <c r="CM93" i="7"/>
  <c r="CU93" i="7"/>
  <c r="DC93" i="7"/>
  <c r="DK93" i="7"/>
  <c r="DS93" i="7"/>
  <c r="EA93" i="7"/>
  <c r="EI93" i="7"/>
  <c r="EQ93" i="7"/>
  <c r="EY93" i="7"/>
  <c r="FG93" i="7"/>
  <c r="FO93" i="7"/>
  <c r="FW93" i="7"/>
  <c r="GE93" i="7"/>
  <c r="T93" i="7"/>
  <c r="AB93" i="7"/>
  <c r="AJ93" i="7"/>
  <c r="AR93" i="7"/>
  <c r="AZ93" i="7"/>
  <c r="BH93" i="7"/>
  <c r="BP93" i="7"/>
  <c r="BX93" i="7"/>
  <c r="CF93" i="7"/>
  <c r="CN93" i="7"/>
  <c r="CV93" i="7"/>
  <c r="DD93" i="7"/>
  <c r="DL93" i="7"/>
  <c r="DT93" i="7"/>
  <c r="EB93" i="7"/>
  <c r="EJ93" i="7"/>
  <c r="ER93" i="7"/>
  <c r="EZ93" i="7"/>
  <c r="FH93" i="7"/>
  <c r="FP93" i="7"/>
  <c r="FX93" i="7"/>
  <c r="GF93" i="7"/>
  <c r="U93" i="7"/>
  <c r="AC93" i="7"/>
  <c r="AK93" i="7"/>
  <c r="AS93" i="7"/>
  <c r="BA93" i="7"/>
  <c r="BI93" i="7"/>
  <c r="BQ93" i="7"/>
  <c r="BY93" i="7"/>
  <c r="CG93" i="7"/>
  <c r="CO93" i="7"/>
  <c r="CW93" i="7"/>
  <c r="DE93" i="7"/>
  <c r="DM93" i="7"/>
  <c r="DU93" i="7"/>
  <c r="EC93" i="7"/>
  <c r="EK93" i="7"/>
  <c r="ES93" i="7"/>
  <c r="FA93" i="7"/>
  <c r="FI93" i="7"/>
  <c r="FQ93" i="7"/>
  <c r="FY93" i="7"/>
  <c r="GG93" i="7"/>
  <c r="W93" i="7"/>
  <c r="AE93" i="7"/>
  <c r="AM93" i="7"/>
  <c r="AU93" i="7"/>
  <c r="BC93" i="7"/>
  <c r="BK93" i="7"/>
  <c r="BS93" i="7"/>
  <c r="CA93" i="7"/>
  <c r="CI93" i="7"/>
  <c r="CQ93" i="7"/>
  <c r="CY93" i="7"/>
  <c r="DG93" i="7"/>
  <c r="DO93" i="7"/>
  <c r="DW93" i="7"/>
  <c r="EE93" i="7"/>
  <c r="EM93" i="7"/>
  <c r="EU93" i="7"/>
  <c r="FC93" i="7"/>
  <c r="FK93" i="7"/>
  <c r="FS93" i="7"/>
  <c r="GA93" i="7"/>
  <c r="AL93" i="7"/>
  <c r="CX93" i="7"/>
  <c r="FJ93" i="7"/>
  <c r="AT93" i="7"/>
  <c r="DF93" i="7"/>
  <c r="FR93" i="7"/>
  <c r="ET93" i="7"/>
  <c r="BB93" i="7"/>
  <c r="DN93" i="7"/>
  <c r="FZ93" i="7"/>
  <c r="V93" i="7"/>
  <c r="BJ93" i="7"/>
  <c r="DV93" i="7"/>
  <c r="BR93" i="7"/>
  <c r="ED93" i="7"/>
  <c r="BZ93" i="7"/>
  <c r="EL93" i="7"/>
  <c r="CH93" i="7"/>
  <c r="AD93" i="7"/>
  <c r="CP93" i="7"/>
  <c r="FB93" i="7"/>
  <c r="Q66" i="7"/>
  <c r="Y66" i="7"/>
  <c r="AG66" i="7"/>
  <c r="AO66" i="7"/>
  <c r="AW66" i="7"/>
  <c r="BE66" i="7"/>
  <c r="BM66" i="7"/>
  <c r="BU66" i="7"/>
  <c r="CC66" i="7"/>
  <c r="CK66" i="7"/>
  <c r="CS66" i="7"/>
  <c r="DA66" i="7"/>
  <c r="DI66" i="7"/>
  <c r="DQ66" i="7"/>
  <c r="DY66" i="7"/>
  <c r="EG66" i="7"/>
  <c r="EO66" i="7"/>
  <c r="EW66" i="7"/>
  <c r="FE66" i="7"/>
  <c r="FM66" i="7"/>
  <c r="FU66" i="7"/>
  <c r="GC66" i="7"/>
  <c r="R66" i="7"/>
  <c r="Z66" i="7"/>
  <c r="AH66" i="7"/>
  <c r="AP66" i="7"/>
  <c r="AX66" i="7"/>
  <c r="BF66" i="7"/>
  <c r="BN66" i="7"/>
  <c r="BV66" i="7"/>
  <c r="CD66" i="7"/>
  <c r="CL66" i="7"/>
  <c r="CT66" i="7"/>
  <c r="DB66" i="7"/>
  <c r="DJ66" i="7"/>
  <c r="DR66" i="7"/>
  <c r="S66" i="7"/>
  <c r="AA66" i="7"/>
  <c r="AI66" i="7"/>
  <c r="AQ66" i="7"/>
  <c r="AY66" i="7"/>
  <c r="BG66" i="7"/>
  <c r="BO66" i="7"/>
  <c r="BW66" i="7"/>
  <c r="CE66" i="7"/>
  <c r="CM66" i="7"/>
  <c r="CU66" i="7"/>
  <c r="DC66" i="7"/>
  <c r="DK66" i="7"/>
  <c r="DS66" i="7"/>
  <c r="EA66" i="7"/>
  <c r="EI66" i="7"/>
  <c r="EQ66" i="7"/>
  <c r="EY66" i="7"/>
  <c r="FG66" i="7"/>
  <c r="T66" i="7"/>
  <c r="AB66" i="7"/>
  <c r="AJ66" i="7"/>
  <c r="AR66" i="7"/>
  <c r="AZ66" i="7"/>
  <c r="BH66" i="7"/>
  <c r="BP66" i="7"/>
  <c r="BX66" i="7"/>
  <c r="CF66" i="7"/>
  <c r="CN66" i="7"/>
  <c r="CV66" i="7"/>
  <c r="DD66" i="7"/>
  <c r="V66" i="7"/>
  <c r="AD66" i="7"/>
  <c r="AL66" i="7"/>
  <c r="AT66" i="7"/>
  <c r="BB66" i="7"/>
  <c r="BJ66" i="7"/>
  <c r="BR66" i="7"/>
  <c r="AC66" i="7"/>
  <c r="AV66" i="7"/>
  <c r="BS66" i="7"/>
  <c r="CI66" i="7"/>
  <c r="CY66" i="7"/>
  <c r="DN66" i="7"/>
  <c r="DZ66" i="7"/>
  <c r="EK66" i="7"/>
  <c r="EU66" i="7"/>
  <c r="FF66" i="7"/>
  <c r="FP66" i="7"/>
  <c r="FY66" i="7"/>
  <c r="AE66" i="7"/>
  <c r="BA66" i="7"/>
  <c r="BT66" i="7"/>
  <c r="CJ66" i="7"/>
  <c r="CZ66" i="7"/>
  <c r="DO66" i="7"/>
  <c r="EB66" i="7"/>
  <c r="EL66" i="7"/>
  <c r="EV66" i="7"/>
  <c r="FH66" i="7"/>
  <c r="FQ66" i="7"/>
  <c r="FZ66" i="7"/>
  <c r="AF66" i="7"/>
  <c r="BC66" i="7"/>
  <c r="BY66" i="7"/>
  <c r="CO66" i="7"/>
  <c r="DE66" i="7"/>
  <c r="DP66" i="7"/>
  <c r="EC66" i="7"/>
  <c r="EM66" i="7"/>
  <c r="EX66" i="7"/>
  <c r="FI66" i="7"/>
  <c r="FR66" i="7"/>
  <c r="GA66" i="7"/>
  <c r="AK66" i="7"/>
  <c r="BD66" i="7"/>
  <c r="BZ66" i="7"/>
  <c r="CP66" i="7"/>
  <c r="DF66" i="7"/>
  <c r="DT66" i="7"/>
  <c r="ED66" i="7"/>
  <c r="EN66" i="7"/>
  <c r="EZ66" i="7"/>
  <c r="FJ66" i="7"/>
  <c r="FS66" i="7"/>
  <c r="GB66" i="7"/>
  <c r="AM66" i="7"/>
  <c r="BI66" i="7"/>
  <c r="CA66" i="7"/>
  <c r="CQ66" i="7"/>
  <c r="DG66" i="7"/>
  <c r="DU66" i="7"/>
  <c r="EE66" i="7"/>
  <c r="EP66" i="7"/>
  <c r="FA66" i="7"/>
  <c r="FK66" i="7"/>
  <c r="FT66" i="7"/>
  <c r="GD66" i="7"/>
  <c r="U66" i="7"/>
  <c r="AN66" i="7"/>
  <c r="BK66" i="7"/>
  <c r="CB66" i="7"/>
  <c r="CR66" i="7"/>
  <c r="DH66" i="7"/>
  <c r="DV66" i="7"/>
  <c r="EF66" i="7"/>
  <c r="ER66" i="7"/>
  <c r="FB66" i="7"/>
  <c r="FL66" i="7"/>
  <c r="FV66" i="7"/>
  <c r="GE66" i="7"/>
  <c r="X66" i="7"/>
  <c r="AU66" i="7"/>
  <c r="BQ66" i="7"/>
  <c r="CH66" i="7"/>
  <c r="CX66" i="7"/>
  <c r="DM66" i="7"/>
  <c r="DX66" i="7"/>
  <c r="EJ66" i="7"/>
  <c r="ET66" i="7"/>
  <c r="FD66" i="7"/>
  <c r="FO66" i="7"/>
  <c r="FX66" i="7"/>
  <c r="GG66" i="7"/>
  <c r="CW66" i="7"/>
  <c r="GF66" i="7"/>
  <c r="DL66" i="7"/>
  <c r="DW66" i="7"/>
  <c r="EH66" i="7"/>
  <c r="W66" i="7"/>
  <c r="ES66" i="7"/>
  <c r="AS66" i="7"/>
  <c r="FC66" i="7"/>
  <c r="CG66" i="7"/>
  <c r="FW66" i="7"/>
  <c r="BL66" i="7"/>
  <c r="FN66" i="7"/>
  <c r="X39" i="7"/>
  <c r="AF39" i="7"/>
  <c r="AN39" i="7"/>
  <c r="AV39" i="7"/>
  <c r="BD39" i="7"/>
  <c r="BL39" i="7"/>
  <c r="BT39" i="7"/>
  <c r="CB39" i="7"/>
  <c r="CJ39" i="7"/>
  <c r="CR39" i="7"/>
  <c r="CZ39" i="7"/>
  <c r="DH39" i="7"/>
  <c r="DP39" i="7"/>
  <c r="DX39" i="7"/>
  <c r="EF39" i="7"/>
  <c r="EN39" i="7"/>
  <c r="EV39" i="7"/>
  <c r="FD39" i="7"/>
  <c r="FL39" i="7"/>
  <c r="FT39" i="7"/>
  <c r="GB39" i="7"/>
  <c r="Q39" i="7"/>
  <c r="Y39" i="7"/>
  <c r="AG39" i="7"/>
  <c r="AO39" i="7"/>
  <c r="AW39" i="7"/>
  <c r="BE39" i="7"/>
  <c r="BM39" i="7"/>
  <c r="BU39" i="7"/>
  <c r="CC39" i="7"/>
  <c r="CK39" i="7"/>
  <c r="CS39" i="7"/>
  <c r="DA39" i="7"/>
  <c r="DI39" i="7"/>
  <c r="DQ39" i="7"/>
  <c r="DY39" i="7"/>
  <c r="EG39" i="7"/>
  <c r="EO39" i="7"/>
  <c r="EW39" i="7"/>
  <c r="FE39" i="7"/>
  <c r="FM39" i="7"/>
  <c r="FU39" i="7"/>
  <c r="GC39" i="7"/>
  <c r="R39" i="7"/>
  <c r="Z39" i="7"/>
  <c r="AH39" i="7"/>
  <c r="AP39" i="7"/>
  <c r="AX39" i="7"/>
  <c r="BF39" i="7"/>
  <c r="BN39" i="7"/>
  <c r="BV39" i="7"/>
  <c r="CD39" i="7"/>
  <c r="CL39" i="7"/>
  <c r="CT39" i="7"/>
  <c r="DB39" i="7"/>
  <c r="DJ39" i="7"/>
  <c r="DR39" i="7"/>
  <c r="DZ39" i="7"/>
  <c r="EH39" i="7"/>
  <c r="EP39" i="7"/>
  <c r="EX39" i="7"/>
  <c r="FF39" i="7"/>
  <c r="FN39" i="7"/>
  <c r="FV39" i="7"/>
  <c r="GD39" i="7"/>
  <c r="S39" i="7"/>
  <c r="AA39" i="7"/>
  <c r="AI39" i="7"/>
  <c r="AQ39" i="7"/>
  <c r="AY39" i="7"/>
  <c r="BG39" i="7"/>
  <c r="BO39" i="7"/>
  <c r="BW39" i="7"/>
  <c r="CE39" i="7"/>
  <c r="CM39" i="7"/>
  <c r="CU39" i="7"/>
  <c r="DC39" i="7"/>
  <c r="DK39" i="7"/>
  <c r="DS39" i="7"/>
  <c r="EA39" i="7"/>
  <c r="EI39" i="7"/>
  <c r="EQ39" i="7"/>
  <c r="EY39" i="7"/>
  <c r="FG39" i="7"/>
  <c r="FO39" i="7"/>
  <c r="FW39" i="7"/>
  <c r="GE39" i="7"/>
  <c r="T39" i="7"/>
  <c r="AB39" i="7"/>
  <c r="AJ39" i="7"/>
  <c r="AR39" i="7"/>
  <c r="AZ39" i="7"/>
  <c r="BH39" i="7"/>
  <c r="BP39" i="7"/>
  <c r="BX39" i="7"/>
  <c r="CF39" i="7"/>
  <c r="CN39" i="7"/>
  <c r="CV39" i="7"/>
  <c r="DD39" i="7"/>
  <c r="DL39" i="7"/>
  <c r="DT39" i="7"/>
  <c r="EB39" i="7"/>
  <c r="EJ39" i="7"/>
  <c r="ER39" i="7"/>
  <c r="EZ39" i="7"/>
  <c r="FH39" i="7"/>
  <c r="FP39" i="7"/>
  <c r="FX39" i="7"/>
  <c r="GF39" i="7"/>
  <c r="U39" i="7"/>
  <c r="AC39" i="7"/>
  <c r="AK39" i="7"/>
  <c r="AS39" i="7"/>
  <c r="BA39" i="7"/>
  <c r="BI39" i="7"/>
  <c r="BQ39" i="7"/>
  <c r="BY39" i="7"/>
  <c r="CG39" i="7"/>
  <c r="CO39" i="7"/>
  <c r="CW39" i="7"/>
  <c r="DE39" i="7"/>
  <c r="DM39" i="7"/>
  <c r="DU39" i="7"/>
  <c r="EC39" i="7"/>
  <c r="EK39" i="7"/>
  <c r="ES39" i="7"/>
  <c r="FA39" i="7"/>
  <c r="FI39" i="7"/>
  <c r="FQ39" i="7"/>
  <c r="FY39" i="7"/>
  <c r="GG39" i="7"/>
  <c r="W39" i="7"/>
  <c r="AE39" i="7"/>
  <c r="AM39" i="7"/>
  <c r="AU39" i="7"/>
  <c r="BC39" i="7"/>
  <c r="BK39" i="7"/>
  <c r="BS39" i="7"/>
  <c r="CA39" i="7"/>
  <c r="CI39" i="7"/>
  <c r="CQ39" i="7"/>
  <c r="CY39" i="7"/>
  <c r="DG39" i="7"/>
  <c r="DO39" i="7"/>
  <c r="DW39" i="7"/>
  <c r="EE39" i="7"/>
  <c r="EM39" i="7"/>
  <c r="EU39" i="7"/>
  <c r="FC39" i="7"/>
  <c r="FK39" i="7"/>
  <c r="FS39" i="7"/>
  <c r="GA39" i="7"/>
  <c r="V39" i="7"/>
  <c r="CH39" i="7"/>
  <c r="ET39" i="7"/>
  <c r="AD39" i="7"/>
  <c r="CP39" i="7"/>
  <c r="FB39" i="7"/>
  <c r="AL39" i="7"/>
  <c r="CX39" i="7"/>
  <c r="FJ39" i="7"/>
  <c r="AT39" i="7"/>
  <c r="DF39" i="7"/>
  <c r="FR39" i="7"/>
  <c r="BB39" i="7"/>
  <c r="DN39" i="7"/>
  <c r="FZ39" i="7"/>
  <c r="BJ39" i="7"/>
  <c r="DV39" i="7"/>
  <c r="BZ39" i="7"/>
  <c r="EL39" i="7"/>
  <c r="BR39" i="7"/>
  <c r="ED39" i="7"/>
  <c r="P66" i="7"/>
  <c r="O66" i="7"/>
  <c r="K66" i="7"/>
  <c r="N66" i="7"/>
  <c r="M66" i="7"/>
  <c r="G94" i="7"/>
  <c r="J66" i="7"/>
  <c r="L66" i="7"/>
  <c r="N93" i="7"/>
  <c r="L93" i="7"/>
  <c r="M93" i="7"/>
  <c r="P93" i="7"/>
  <c r="J93" i="7"/>
  <c r="O93" i="7"/>
  <c r="K93" i="7"/>
  <c r="L39" i="7"/>
  <c r="K39" i="7"/>
  <c r="G67" i="7"/>
  <c r="G40" i="7"/>
  <c r="P39" i="7"/>
  <c r="O39" i="7"/>
  <c r="J39" i="7"/>
  <c r="M39" i="7"/>
  <c r="N39" i="7"/>
  <c r="E216" i="5" l="1"/>
  <c r="E102" i="7"/>
  <c r="E74" i="7"/>
  <c r="T67" i="7"/>
  <c r="AB67" i="7"/>
  <c r="AJ67" i="7"/>
  <c r="AR67" i="7"/>
  <c r="AZ67" i="7"/>
  <c r="BH67" i="7"/>
  <c r="BP67" i="7"/>
  <c r="BX67" i="7"/>
  <c r="CF67" i="7"/>
  <c r="CN67" i="7"/>
  <c r="CV67" i="7"/>
  <c r="DD67" i="7"/>
  <c r="DL67" i="7"/>
  <c r="DT67" i="7"/>
  <c r="EB67" i="7"/>
  <c r="Q67" i="7"/>
  <c r="Z67" i="7"/>
  <c r="AI67" i="7"/>
  <c r="AS67" i="7"/>
  <c r="BB67" i="7"/>
  <c r="BK67" i="7"/>
  <c r="BT67" i="7"/>
  <c r="CC67" i="7"/>
  <c r="CL67" i="7"/>
  <c r="CU67" i="7"/>
  <c r="DE67" i="7"/>
  <c r="DN67" i="7"/>
  <c r="DW67" i="7"/>
  <c r="EF67" i="7"/>
  <c r="EN67" i="7"/>
  <c r="EV67" i="7"/>
  <c r="FD67" i="7"/>
  <c r="FL67" i="7"/>
  <c r="FT67" i="7"/>
  <c r="GB67" i="7"/>
  <c r="R67" i="7"/>
  <c r="AA67" i="7"/>
  <c r="AK67" i="7"/>
  <c r="AT67" i="7"/>
  <c r="BC67" i="7"/>
  <c r="BL67" i="7"/>
  <c r="BU67" i="7"/>
  <c r="CD67" i="7"/>
  <c r="CM67" i="7"/>
  <c r="CW67" i="7"/>
  <c r="DF67" i="7"/>
  <c r="DO67" i="7"/>
  <c r="DX67" i="7"/>
  <c r="EG67" i="7"/>
  <c r="EO67" i="7"/>
  <c r="EW67" i="7"/>
  <c r="FE67" i="7"/>
  <c r="FM67" i="7"/>
  <c r="FU67" i="7"/>
  <c r="GC67" i="7"/>
  <c r="S67" i="7"/>
  <c r="AC67" i="7"/>
  <c r="AL67" i="7"/>
  <c r="AU67" i="7"/>
  <c r="BD67" i="7"/>
  <c r="BM67" i="7"/>
  <c r="BV67" i="7"/>
  <c r="CE67" i="7"/>
  <c r="CO67" i="7"/>
  <c r="CX67" i="7"/>
  <c r="DG67" i="7"/>
  <c r="DP67" i="7"/>
  <c r="DY67" i="7"/>
  <c r="EH67" i="7"/>
  <c r="EP67" i="7"/>
  <c r="EX67" i="7"/>
  <c r="FF67" i="7"/>
  <c r="FN67" i="7"/>
  <c r="FV67" i="7"/>
  <c r="GD67" i="7"/>
  <c r="U67" i="7"/>
  <c r="AD67" i="7"/>
  <c r="AM67" i="7"/>
  <c r="AV67" i="7"/>
  <c r="BE67" i="7"/>
  <c r="BN67" i="7"/>
  <c r="BW67" i="7"/>
  <c r="CG67" i="7"/>
  <c r="CP67" i="7"/>
  <c r="CY67" i="7"/>
  <c r="DH67" i="7"/>
  <c r="DQ67" i="7"/>
  <c r="DZ67" i="7"/>
  <c r="EI67" i="7"/>
  <c r="EQ67" i="7"/>
  <c r="EY67" i="7"/>
  <c r="FG67" i="7"/>
  <c r="FO67" i="7"/>
  <c r="FW67" i="7"/>
  <c r="GE67" i="7"/>
  <c r="V67" i="7"/>
  <c r="AE67" i="7"/>
  <c r="AN67" i="7"/>
  <c r="AW67" i="7"/>
  <c r="BF67" i="7"/>
  <c r="BO67" i="7"/>
  <c r="BY67" i="7"/>
  <c r="CH67" i="7"/>
  <c r="CQ67" i="7"/>
  <c r="CZ67" i="7"/>
  <c r="DI67" i="7"/>
  <c r="DR67" i="7"/>
  <c r="EA67" i="7"/>
  <c r="EJ67" i="7"/>
  <c r="ER67" i="7"/>
  <c r="EZ67" i="7"/>
  <c r="FH67" i="7"/>
  <c r="FP67" i="7"/>
  <c r="FX67" i="7"/>
  <c r="GF67" i="7"/>
  <c r="W67" i="7"/>
  <c r="AF67" i="7"/>
  <c r="AO67" i="7"/>
  <c r="AX67" i="7"/>
  <c r="BG67" i="7"/>
  <c r="BQ67" i="7"/>
  <c r="BZ67" i="7"/>
  <c r="CI67" i="7"/>
  <c r="CR67" i="7"/>
  <c r="DA67" i="7"/>
  <c r="DJ67" i="7"/>
  <c r="DS67" i="7"/>
  <c r="EC67" i="7"/>
  <c r="EK67" i="7"/>
  <c r="ES67" i="7"/>
  <c r="FA67" i="7"/>
  <c r="FI67" i="7"/>
  <c r="FQ67" i="7"/>
  <c r="FY67" i="7"/>
  <c r="GG67" i="7"/>
  <c r="Y67" i="7"/>
  <c r="AH67" i="7"/>
  <c r="AQ67" i="7"/>
  <c r="BA67" i="7"/>
  <c r="BJ67" i="7"/>
  <c r="BS67" i="7"/>
  <c r="CB67" i="7"/>
  <c r="CK67" i="7"/>
  <c r="CT67" i="7"/>
  <c r="DC67" i="7"/>
  <c r="DM67" i="7"/>
  <c r="DV67" i="7"/>
  <c r="EE67" i="7"/>
  <c r="EM67" i="7"/>
  <c r="EU67" i="7"/>
  <c r="FC67" i="7"/>
  <c r="FK67" i="7"/>
  <c r="FS67" i="7"/>
  <c r="GA67" i="7"/>
  <c r="CJ67" i="7"/>
  <c r="FB67" i="7"/>
  <c r="X67" i="7"/>
  <c r="CS67" i="7"/>
  <c r="FJ67" i="7"/>
  <c r="AG67" i="7"/>
  <c r="DB67" i="7"/>
  <c r="FR67" i="7"/>
  <c r="AP67" i="7"/>
  <c r="DK67" i="7"/>
  <c r="FZ67" i="7"/>
  <c r="AY67" i="7"/>
  <c r="DU67" i="7"/>
  <c r="BI67" i="7"/>
  <c r="ED67" i="7"/>
  <c r="CA67" i="7"/>
  <c r="ET67" i="7"/>
  <c r="BR67" i="7"/>
  <c r="EL67" i="7"/>
  <c r="S94" i="7"/>
  <c r="AA94" i="7"/>
  <c r="AI94" i="7"/>
  <c r="AQ94" i="7"/>
  <c r="AY94" i="7"/>
  <c r="BG94" i="7"/>
  <c r="BO94" i="7"/>
  <c r="BW94" i="7"/>
  <c r="CE94" i="7"/>
  <c r="CM94" i="7"/>
  <c r="CU94" i="7"/>
  <c r="DC94" i="7"/>
  <c r="DK94" i="7"/>
  <c r="DS94" i="7"/>
  <c r="EA94" i="7"/>
  <c r="EI94" i="7"/>
  <c r="EQ94" i="7"/>
  <c r="EY94" i="7"/>
  <c r="FG94" i="7"/>
  <c r="FO94" i="7"/>
  <c r="FW94" i="7"/>
  <c r="GE94" i="7"/>
  <c r="T94" i="7"/>
  <c r="AB94" i="7"/>
  <c r="AJ94" i="7"/>
  <c r="AR94" i="7"/>
  <c r="AZ94" i="7"/>
  <c r="BH94" i="7"/>
  <c r="BP94" i="7"/>
  <c r="BX94" i="7"/>
  <c r="CF94" i="7"/>
  <c r="CN94" i="7"/>
  <c r="CV94" i="7"/>
  <c r="DD94" i="7"/>
  <c r="DL94" i="7"/>
  <c r="DT94" i="7"/>
  <c r="EB94" i="7"/>
  <c r="EJ94" i="7"/>
  <c r="ER94" i="7"/>
  <c r="EZ94" i="7"/>
  <c r="FH94" i="7"/>
  <c r="FP94" i="7"/>
  <c r="FX94" i="7"/>
  <c r="GF94" i="7"/>
  <c r="U94" i="7"/>
  <c r="AC94" i="7"/>
  <c r="AK94" i="7"/>
  <c r="AS94" i="7"/>
  <c r="BA94" i="7"/>
  <c r="BI94" i="7"/>
  <c r="BQ94" i="7"/>
  <c r="BY94" i="7"/>
  <c r="CG94" i="7"/>
  <c r="CO94" i="7"/>
  <c r="CW94" i="7"/>
  <c r="DE94" i="7"/>
  <c r="DM94" i="7"/>
  <c r="DU94" i="7"/>
  <c r="EC94" i="7"/>
  <c r="EK94" i="7"/>
  <c r="ES94" i="7"/>
  <c r="FA94" i="7"/>
  <c r="FI94" i="7"/>
  <c r="FQ94" i="7"/>
  <c r="FY94" i="7"/>
  <c r="GG94" i="7"/>
  <c r="V94" i="7"/>
  <c r="AD94" i="7"/>
  <c r="AL94" i="7"/>
  <c r="AT94" i="7"/>
  <c r="BB94" i="7"/>
  <c r="BJ94" i="7"/>
  <c r="BR94" i="7"/>
  <c r="BZ94" i="7"/>
  <c r="CH94" i="7"/>
  <c r="CP94" i="7"/>
  <c r="CX94" i="7"/>
  <c r="DF94" i="7"/>
  <c r="DN94" i="7"/>
  <c r="DV94" i="7"/>
  <c r="ED94" i="7"/>
  <c r="EL94" i="7"/>
  <c r="ET94" i="7"/>
  <c r="FB94" i="7"/>
  <c r="FJ94" i="7"/>
  <c r="FR94" i="7"/>
  <c r="FZ94" i="7"/>
  <c r="W94" i="7"/>
  <c r="AE94" i="7"/>
  <c r="AM94" i="7"/>
  <c r="AU94" i="7"/>
  <c r="BC94" i="7"/>
  <c r="BK94" i="7"/>
  <c r="BS94" i="7"/>
  <c r="CA94" i="7"/>
  <c r="CI94" i="7"/>
  <c r="CQ94" i="7"/>
  <c r="CY94" i="7"/>
  <c r="DG94" i="7"/>
  <c r="DO94" i="7"/>
  <c r="DW94" i="7"/>
  <c r="EE94" i="7"/>
  <c r="EM94" i="7"/>
  <c r="EU94" i="7"/>
  <c r="FC94" i="7"/>
  <c r="FK94" i="7"/>
  <c r="FS94" i="7"/>
  <c r="GA94" i="7"/>
  <c r="X94" i="7"/>
  <c r="AF94" i="7"/>
  <c r="AN94" i="7"/>
  <c r="AV94" i="7"/>
  <c r="BD94" i="7"/>
  <c r="BL94" i="7"/>
  <c r="BT94" i="7"/>
  <c r="CB94" i="7"/>
  <c r="CJ94" i="7"/>
  <c r="CR94" i="7"/>
  <c r="CZ94" i="7"/>
  <c r="DH94" i="7"/>
  <c r="DP94" i="7"/>
  <c r="DX94" i="7"/>
  <c r="EF94" i="7"/>
  <c r="EN94" i="7"/>
  <c r="EV94" i="7"/>
  <c r="FD94" i="7"/>
  <c r="FL94" i="7"/>
  <c r="FT94" i="7"/>
  <c r="GB94" i="7"/>
  <c r="R94" i="7"/>
  <c r="Z94" i="7"/>
  <c r="AH94" i="7"/>
  <c r="AP94" i="7"/>
  <c r="AX94" i="7"/>
  <c r="BF94" i="7"/>
  <c r="BN94" i="7"/>
  <c r="BV94" i="7"/>
  <c r="CD94" i="7"/>
  <c r="CL94" i="7"/>
  <c r="CT94" i="7"/>
  <c r="DB94" i="7"/>
  <c r="DJ94" i="7"/>
  <c r="DR94" i="7"/>
  <c r="DZ94" i="7"/>
  <c r="EH94" i="7"/>
  <c r="EP94" i="7"/>
  <c r="EX94" i="7"/>
  <c r="FF94" i="7"/>
  <c r="FN94" i="7"/>
  <c r="FV94" i="7"/>
  <c r="GD94" i="7"/>
  <c r="BE94" i="7"/>
  <c r="DQ94" i="7"/>
  <c r="GC94" i="7"/>
  <c r="FM94" i="7"/>
  <c r="BM94" i="7"/>
  <c r="DY94" i="7"/>
  <c r="BU94" i="7"/>
  <c r="EG94" i="7"/>
  <c r="DA94" i="7"/>
  <c r="Q94" i="7"/>
  <c r="CC94" i="7"/>
  <c r="EO94" i="7"/>
  <c r="Y94" i="7"/>
  <c r="CK94" i="7"/>
  <c r="EW94" i="7"/>
  <c r="AG94" i="7"/>
  <c r="CS94" i="7"/>
  <c r="FE94" i="7"/>
  <c r="AW94" i="7"/>
  <c r="DI94" i="7"/>
  <c r="FU94" i="7"/>
  <c r="AO94" i="7"/>
  <c r="S40" i="7"/>
  <c r="AA40" i="7"/>
  <c r="AI40" i="7"/>
  <c r="AQ40" i="7"/>
  <c r="AY40" i="7"/>
  <c r="BG40" i="7"/>
  <c r="BO40" i="7"/>
  <c r="BW40" i="7"/>
  <c r="CE40" i="7"/>
  <c r="CM40" i="7"/>
  <c r="CU40" i="7"/>
  <c r="DC40" i="7"/>
  <c r="DK40" i="7"/>
  <c r="DS40" i="7"/>
  <c r="EA40" i="7"/>
  <c r="EI40" i="7"/>
  <c r="EQ40" i="7"/>
  <c r="EY40" i="7"/>
  <c r="FG40" i="7"/>
  <c r="FO40" i="7"/>
  <c r="FW40" i="7"/>
  <c r="GE40" i="7"/>
  <c r="T40" i="7"/>
  <c r="AB40" i="7"/>
  <c r="AJ40" i="7"/>
  <c r="AR40" i="7"/>
  <c r="AZ40" i="7"/>
  <c r="BH40" i="7"/>
  <c r="BP40" i="7"/>
  <c r="BX40" i="7"/>
  <c r="CF40" i="7"/>
  <c r="CN40" i="7"/>
  <c r="CV40" i="7"/>
  <c r="DD40" i="7"/>
  <c r="DL40" i="7"/>
  <c r="DT40" i="7"/>
  <c r="EB40" i="7"/>
  <c r="EJ40" i="7"/>
  <c r="ER40" i="7"/>
  <c r="EZ40" i="7"/>
  <c r="FH40" i="7"/>
  <c r="FP40" i="7"/>
  <c r="FX40" i="7"/>
  <c r="GF40" i="7"/>
  <c r="U40" i="7"/>
  <c r="AC40" i="7"/>
  <c r="AK40" i="7"/>
  <c r="AS40" i="7"/>
  <c r="BA40" i="7"/>
  <c r="BI40" i="7"/>
  <c r="BQ40" i="7"/>
  <c r="BY40" i="7"/>
  <c r="CG40" i="7"/>
  <c r="CO40" i="7"/>
  <c r="CW40" i="7"/>
  <c r="DE40" i="7"/>
  <c r="DM40" i="7"/>
  <c r="DU40" i="7"/>
  <c r="EC40" i="7"/>
  <c r="EK40" i="7"/>
  <c r="ES40" i="7"/>
  <c r="FA40" i="7"/>
  <c r="FI40" i="7"/>
  <c r="FQ40" i="7"/>
  <c r="FY40" i="7"/>
  <c r="GG40" i="7"/>
  <c r="V40" i="7"/>
  <c r="AD40" i="7"/>
  <c r="AL40" i="7"/>
  <c r="AT40" i="7"/>
  <c r="BB40" i="7"/>
  <c r="BJ40" i="7"/>
  <c r="BR40" i="7"/>
  <c r="BZ40" i="7"/>
  <c r="CH40" i="7"/>
  <c r="CP40" i="7"/>
  <c r="CX40" i="7"/>
  <c r="DF40" i="7"/>
  <c r="DN40" i="7"/>
  <c r="DV40" i="7"/>
  <c r="ED40" i="7"/>
  <c r="EL40" i="7"/>
  <c r="ET40" i="7"/>
  <c r="FB40" i="7"/>
  <c r="FJ40" i="7"/>
  <c r="FR40" i="7"/>
  <c r="FZ40" i="7"/>
  <c r="W40" i="7"/>
  <c r="AE40" i="7"/>
  <c r="AM40" i="7"/>
  <c r="AU40" i="7"/>
  <c r="BC40" i="7"/>
  <c r="BK40" i="7"/>
  <c r="BS40" i="7"/>
  <c r="CA40" i="7"/>
  <c r="CI40" i="7"/>
  <c r="CQ40" i="7"/>
  <c r="CY40" i="7"/>
  <c r="DG40" i="7"/>
  <c r="DO40" i="7"/>
  <c r="DW40" i="7"/>
  <c r="EE40" i="7"/>
  <c r="EM40" i="7"/>
  <c r="EU40" i="7"/>
  <c r="FC40" i="7"/>
  <c r="FK40" i="7"/>
  <c r="FS40" i="7"/>
  <c r="GA40" i="7"/>
  <c r="X40" i="7"/>
  <c r="AF40" i="7"/>
  <c r="AN40" i="7"/>
  <c r="AV40" i="7"/>
  <c r="BD40" i="7"/>
  <c r="BL40" i="7"/>
  <c r="BT40" i="7"/>
  <c r="CB40" i="7"/>
  <c r="CJ40" i="7"/>
  <c r="CR40" i="7"/>
  <c r="CZ40" i="7"/>
  <c r="DH40" i="7"/>
  <c r="DP40" i="7"/>
  <c r="DX40" i="7"/>
  <c r="EF40" i="7"/>
  <c r="EN40" i="7"/>
  <c r="EV40" i="7"/>
  <c r="FD40" i="7"/>
  <c r="FL40" i="7"/>
  <c r="FT40" i="7"/>
  <c r="GB40" i="7"/>
  <c r="R40" i="7"/>
  <c r="Z40" i="7"/>
  <c r="AH40" i="7"/>
  <c r="AP40" i="7"/>
  <c r="AX40" i="7"/>
  <c r="BF40" i="7"/>
  <c r="BN40" i="7"/>
  <c r="BV40" i="7"/>
  <c r="CD40" i="7"/>
  <c r="CL40" i="7"/>
  <c r="CT40" i="7"/>
  <c r="DB40" i="7"/>
  <c r="DJ40" i="7"/>
  <c r="DR40" i="7"/>
  <c r="DZ40" i="7"/>
  <c r="EH40" i="7"/>
  <c r="EP40" i="7"/>
  <c r="EX40" i="7"/>
  <c r="FF40" i="7"/>
  <c r="FN40" i="7"/>
  <c r="FV40" i="7"/>
  <c r="GD40" i="7"/>
  <c r="AO40" i="7"/>
  <c r="DA40" i="7"/>
  <c r="FM40" i="7"/>
  <c r="AW40" i="7"/>
  <c r="DI40" i="7"/>
  <c r="FU40" i="7"/>
  <c r="BE40" i="7"/>
  <c r="DQ40" i="7"/>
  <c r="GC40" i="7"/>
  <c r="BM40" i="7"/>
  <c r="DY40" i="7"/>
  <c r="BU40" i="7"/>
  <c r="EG40" i="7"/>
  <c r="Q40" i="7"/>
  <c r="CC40" i="7"/>
  <c r="EO40" i="7"/>
  <c r="AG40" i="7"/>
  <c r="CS40" i="7"/>
  <c r="FE40" i="7"/>
  <c r="Y40" i="7"/>
  <c r="CK40" i="7"/>
  <c r="EW40" i="7"/>
  <c r="N67" i="7"/>
  <c r="M67" i="7"/>
  <c r="J67" i="7"/>
  <c r="K67" i="7"/>
  <c r="P67" i="7"/>
  <c r="L67" i="7"/>
  <c r="G95" i="7"/>
  <c r="O67" i="7"/>
  <c r="K94" i="7"/>
  <c r="M94" i="7"/>
  <c r="L94" i="7"/>
  <c r="N94" i="7"/>
  <c r="O94" i="7"/>
  <c r="P94" i="7"/>
  <c r="J94" i="7"/>
  <c r="L40" i="7"/>
  <c r="G41" i="7"/>
  <c r="N40" i="7"/>
  <c r="M40" i="7"/>
  <c r="J40" i="7"/>
  <c r="O40" i="7"/>
  <c r="K40" i="7"/>
  <c r="G68" i="7"/>
  <c r="P40" i="7"/>
  <c r="E217" i="5" l="1"/>
  <c r="E103" i="7"/>
  <c r="E75" i="7"/>
  <c r="V41" i="7"/>
  <c r="AD41" i="7"/>
  <c r="AL41" i="7"/>
  <c r="AT41" i="7"/>
  <c r="BB41" i="7"/>
  <c r="BJ41" i="7"/>
  <c r="BR41" i="7"/>
  <c r="BZ41" i="7"/>
  <c r="CH41" i="7"/>
  <c r="CP41" i="7"/>
  <c r="CX41" i="7"/>
  <c r="DF41" i="7"/>
  <c r="DN41" i="7"/>
  <c r="DV41" i="7"/>
  <c r="ED41" i="7"/>
  <c r="EL41" i="7"/>
  <c r="ET41" i="7"/>
  <c r="FB41" i="7"/>
  <c r="FJ41" i="7"/>
  <c r="FR41" i="7"/>
  <c r="FZ41" i="7"/>
  <c r="W41" i="7"/>
  <c r="AE41" i="7"/>
  <c r="AM41" i="7"/>
  <c r="AU41" i="7"/>
  <c r="BC41" i="7"/>
  <c r="BK41" i="7"/>
  <c r="BS41" i="7"/>
  <c r="CA41" i="7"/>
  <c r="CI41" i="7"/>
  <c r="CQ41" i="7"/>
  <c r="CY41" i="7"/>
  <c r="DG41" i="7"/>
  <c r="DO41" i="7"/>
  <c r="DW41" i="7"/>
  <c r="EE41" i="7"/>
  <c r="EM41" i="7"/>
  <c r="EU41" i="7"/>
  <c r="FC41" i="7"/>
  <c r="FK41" i="7"/>
  <c r="FS41" i="7"/>
  <c r="GA41" i="7"/>
  <c r="X41" i="7"/>
  <c r="AF41" i="7"/>
  <c r="AN41" i="7"/>
  <c r="AV41" i="7"/>
  <c r="BD41" i="7"/>
  <c r="BL41" i="7"/>
  <c r="BT41" i="7"/>
  <c r="CB41" i="7"/>
  <c r="CJ41" i="7"/>
  <c r="CR41" i="7"/>
  <c r="CZ41" i="7"/>
  <c r="DH41" i="7"/>
  <c r="DP41" i="7"/>
  <c r="DX41" i="7"/>
  <c r="EF41" i="7"/>
  <c r="EN41" i="7"/>
  <c r="EV41" i="7"/>
  <c r="FD41" i="7"/>
  <c r="FL41" i="7"/>
  <c r="FT41" i="7"/>
  <c r="GB41" i="7"/>
  <c r="Q41" i="7"/>
  <c r="Y41" i="7"/>
  <c r="AG41" i="7"/>
  <c r="AO41" i="7"/>
  <c r="AW41" i="7"/>
  <c r="BE41" i="7"/>
  <c r="BM41" i="7"/>
  <c r="BU41" i="7"/>
  <c r="CC41" i="7"/>
  <c r="CK41" i="7"/>
  <c r="CS41" i="7"/>
  <c r="DA41" i="7"/>
  <c r="DI41" i="7"/>
  <c r="DQ41" i="7"/>
  <c r="DY41" i="7"/>
  <c r="EG41" i="7"/>
  <c r="EO41" i="7"/>
  <c r="EW41" i="7"/>
  <c r="FE41" i="7"/>
  <c r="FM41" i="7"/>
  <c r="FU41" i="7"/>
  <c r="GC41" i="7"/>
  <c r="R41" i="7"/>
  <c r="Z41" i="7"/>
  <c r="AH41" i="7"/>
  <c r="AP41" i="7"/>
  <c r="AX41" i="7"/>
  <c r="BF41" i="7"/>
  <c r="BN41" i="7"/>
  <c r="BV41" i="7"/>
  <c r="CD41" i="7"/>
  <c r="CL41" i="7"/>
  <c r="CT41" i="7"/>
  <c r="DB41" i="7"/>
  <c r="DJ41" i="7"/>
  <c r="DR41" i="7"/>
  <c r="DZ41" i="7"/>
  <c r="EH41" i="7"/>
  <c r="EP41" i="7"/>
  <c r="EX41" i="7"/>
  <c r="FF41" i="7"/>
  <c r="FN41" i="7"/>
  <c r="FV41" i="7"/>
  <c r="GD41" i="7"/>
  <c r="S41" i="7"/>
  <c r="AA41" i="7"/>
  <c r="AI41" i="7"/>
  <c r="AQ41" i="7"/>
  <c r="AY41" i="7"/>
  <c r="BG41" i="7"/>
  <c r="BO41" i="7"/>
  <c r="BW41" i="7"/>
  <c r="CE41" i="7"/>
  <c r="CM41" i="7"/>
  <c r="CU41" i="7"/>
  <c r="DC41" i="7"/>
  <c r="DK41" i="7"/>
  <c r="DS41" i="7"/>
  <c r="EA41" i="7"/>
  <c r="EI41" i="7"/>
  <c r="EQ41" i="7"/>
  <c r="EY41" i="7"/>
  <c r="FG41" i="7"/>
  <c r="FO41" i="7"/>
  <c r="FW41" i="7"/>
  <c r="GE41" i="7"/>
  <c r="U41" i="7"/>
  <c r="AC41" i="7"/>
  <c r="AK41" i="7"/>
  <c r="AS41" i="7"/>
  <c r="BA41" i="7"/>
  <c r="BI41" i="7"/>
  <c r="BQ41" i="7"/>
  <c r="BY41" i="7"/>
  <c r="CG41" i="7"/>
  <c r="CO41" i="7"/>
  <c r="CW41" i="7"/>
  <c r="DE41" i="7"/>
  <c r="DM41" i="7"/>
  <c r="DU41" i="7"/>
  <c r="EC41" i="7"/>
  <c r="EK41" i="7"/>
  <c r="ES41" i="7"/>
  <c r="FA41" i="7"/>
  <c r="FI41" i="7"/>
  <c r="FQ41" i="7"/>
  <c r="FY41" i="7"/>
  <c r="BH41" i="7"/>
  <c r="DT41" i="7"/>
  <c r="GF41" i="7"/>
  <c r="BP41" i="7"/>
  <c r="EB41" i="7"/>
  <c r="GG41" i="7"/>
  <c r="BX41" i="7"/>
  <c r="EJ41" i="7"/>
  <c r="T41" i="7"/>
  <c r="CF41" i="7"/>
  <c r="ER41" i="7"/>
  <c r="AB41" i="7"/>
  <c r="CN41" i="7"/>
  <c r="EZ41" i="7"/>
  <c r="AJ41" i="7"/>
  <c r="CV41" i="7"/>
  <c r="FH41" i="7"/>
  <c r="AZ41" i="7"/>
  <c r="DL41" i="7"/>
  <c r="FX41" i="7"/>
  <c r="AR41" i="7"/>
  <c r="DD41" i="7"/>
  <c r="FP41" i="7"/>
  <c r="V95" i="7"/>
  <c r="AD95" i="7"/>
  <c r="AL95" i="7"/>
  <c r="AT95" i="7"/>
  <c r="BB95" i="7"/>
  <c r="BJ95" i="7"/>
  <c r="BR95" i="7"/>
  <c r="BZ95" i="7"/>
  <c r="CH95" i="7"/>
  <c r="CP95" i="7"/>
  <c r="CX95" i="7"/>
  <c r="DF95" i="7"/>
  <c r="DN95" i="7"/>
  <c r="DV95" i="7"/>
  <c r="ED95" i="7"/>
  <c r="EL95" i="7"/>
  <c r="ET95" i="7"/>
  <c r="FB95" i="7"/>
  <c r="FJ95" i="7"/>
  <c r="FR95" i="7"/>
  <c r="FZ95" i="7"/>
  <c r="W95" i="7"/>
  <c r="AE95" i="7"/>
  <c r="AM95" i="7"/>
  <c r="AU95" i="7"/>
  <c r="BC95" i="7"/>
  <c r="BK95" i="7"/>
  <c r="BS95" i="7"/>
  <c r="CA95" i="7"/>
  <c r="CI95" i="7"/>
  <c r="CQ95" i="7"/>
  <c r="CY95" i="7"/>
  <c r="DG95" i="7"/>
  <c r="DO95" i="7"/>
  <c r="DW95" i="7"/>
  <c r="EE95" i="7"/>
  <c r="EM95" i="7"/>
  <c r="EU95" i="7"/>
  <c r="FC95" i="7"/>
  <c r="FK95" i="7"/>
  <c r="FS95" i="7"/>
  <c r="GA95" i="7"/>
  <c r="X95" i="7"/>
  <c r="AF95" i="7"/>
  <c r="AN95" i="7"/>
  <c r="AV95" i="7"/>
  <c r="BD95" i="7"/>
  <c r="BL95" i="7"/>
  <c r="BT95" i="7"/>
  <c r="CB95" i="7"/>
  <c r="CJ95" i="7"/>
  <c r="CR95" i="7"/>
  <c r="CZ95" i="7"/>
  <c r="DH95" i="7"/>
  <c r="DP95" i="7"/>
  <c r="DX95" i="7"/>
  <c r="EF95" i="7"/>
  <c r="EN95" i="7"/>
  <c r="EV95" i="7"/>
  <c r="FD95" i="7"/>
  <c r="FL95" i="7"/>
  <c r="FT95" i="7"/>
  <c r="GB95" i="7"/>
  <c r="Q95" i="7"/>
  <c r="Y95" i="7"/>
  <c r="AG95" i="7"/>
  <c r="AO95" i="7"/>
  <c r="AW95" i="7"/>
  <c r="BE95" i="7"/>
  <c r="BM95" i="7"/>
  <c r="BU95" i="7"/>
  <c r="CC95" i="7"/>
  <c r="CK95" i="7"/>
  <c r="CS95" i="7"/>
  <c r="DA95" i="7"/>
  <c r="DI95" i="7"/>
  <c r="DQ95" i="7"/>
  <c r="DY95" i="7"/>
  <c r="EG95" i="7"/>
  <c r="EO95" i="7"/>
  <c r="EW95" i="7"/>
  <c r="FE95" i="7"/>
  <c r="FM95" i="7"/>
  <c r="FU95" i="7"/>
  <c r="GC95" i="7"/>
  <c r="R95" i="7"/>
  <c r="Z95" i="7"/>
  <c r="AH95" i="7"/>
  <c r="AP95" i="7"/>
  <c r="AX95" i="7"/>
  <c r="BF95" i="7"/>
  <c r="BN95" i="7"/>
  <c r="BV95" i="7"/>
  <c r="CD95" i="7"/>
  <c r="CL95" i="7"/>
  <c r="CT95" i="7"/>
  <c r="DB95" i="7"/>
  <c r="DJ95" i="7"/>
  <c r="DR95" i="7"/>
  <c r="DZ95" i="7"/>
  <c r="EH95" i="7"/>
  <c r="EP95" i="7"/>
  <c r="EX95" i="7"/>
  <c r="FF95" i="7"/>
  <c r="FN95" i="7"/>
  <c r="FV95" i="7"/>
  <c r="GD95" i="7"/>
  <c r="S95" i="7"/>
  <c r="AA95" i="7"/>
  <c r="AI95" i="7"/>
  <c r="AQ95" i="7"/>
  <c r="AY95" i="7"/>
  <c r="BG95" i="7"/>
  <c r="BO95" i="7"/>
  <c r="BW95" i="7"/>
  <c r="CE95" i="7"/>
  <c r="CM95" i="7"/>
  <c r="CU95" i="7"/>
  <c r="DC95" i="7"/>
  <c r="DK95" i="7"/>
  <c r="DS95" i="7"/>
  <c r="EA95" i="7"/>
  <c r="EI95" i="7"/>
  <c r="EQ95" i="7"/>
  <c r="EY95" i="7"/>
  <c r="FG95" i="7"/>
  <c r="FO95" i="7"/>
  <c r="FW95" i="7"/>
  <c r="GE95" i="7"/>
  <c r="U95" i="7"/>
  <c r="AC95" i="7"/>
  <c r="AK95" i="7"/>
  <c r="AS95" i="7"/>
  <c r="BA95" i="7"/>
  <c r="BI95" i="7"/>
  <c r="BQ95" i="7"/>
  <c r="BY95" i="7"/>
  <c r="CG95" i="7"/>
  <c r="CO95" i="7"/>
  <c r="CW95" i="7"/>
  <c r="DE95" i="7"/>
  <c r="DM95" i="7"/>
  <c r="DU95" i="7"/>
  <c r="EC95" i="7"/>
  <c r="EK95" i="7"/>
  <c r="ES95" i="7"/>
  <c r="FA95" i="7"/>
  <c r="FI95" i="7"/>
  <c r="FQ95" i="7"/>
  <c r="FY95" i="7"/>
  <c r="GG95" i="7"/>
  <c r="BX95" i="7"/>
  <c r="EJ95" i="7"/>
  <c r="T95" i="7"/>
  <c r="CF95" i="7"/>
  <c r="ER95" i="7"/>
  <c r="AB95" i="7"/>
  <c r="CN95" i="7"/>
  <c r="EZ95" i="7"/>
  <c r="AJ95" i="7"/>
  <c r="CV95" i="7"/>
  <c r="FH95" i="7"/>
  <c r="BH95" i="7"/>
  <c r="AR95" i="7"/>
  <c r="DD95" i="7"/>
  <c r="FP95" i="7"/>
  <c r="GF95" i="7"/>
  <c r="AZ95" i="7"/>
  <c r="DL95" i="7"/>
  <c r="FX95" i="7"/>
  <c r="BP95" i="7"/>
  <c r="EB95" i="7"/>
  <c r="DT95" i="7"/>
  <c r="S68" i="7"/>
  <c r="AA68" i="7"/>
  <c r="AI68" i="7"/>
  <c r="AQ68" i="7"/>
  <c r="AY68" i="7"/>
  <c r="BG68" i="7"/>
  <c r="BO68" i="7"/>
  <c r="BW68" i="7"/>
  <c r="CE68" i="7"/>
  <c r="CM68" i="7"/>
  <c r="CU68" i="7"/>
  <c r="DC68" i="7"/>
  <c r="DK68" i="7"/>
  <c r="DS68" i="7"/>
  <c r="EA68" i="7"/>
  <c r="EI68" i="7"/>
  <c r="EQ68" i="7"/>
  <c r="EY68" i="7"/>
  <c r="FG68" i="7"/>
  <c r="FO68" i="7"/>
  <c r="FW68" i="7"/>
  <c r="GE68" i="7"/>
  <c r="T68" i="7"/>
  <c r="AB68" i="7"/>
  <c r="AJ68" i="7"/>
  <c r="AR68" i="7"/>
  <c r="AZ68" i="7"/>
  <c r="BH68" i="7"/>
  <c r="BP68" i="7"/>
  <c r="BX68" i="7"/>
  <c r="CF68" i="7"/>
  <c r="CN68" i="7"/>
  <c r="CV68" i="7"/>
  <c r="DD68" i="7"/>
  <c r="DL68" i="7"/>
  <c r="DT68" i="7"/>
  <c r="EB68" i="7"/>
  <c r="EJ68" i="7"/>
  <c r="ER68" i="7"/>
  <c r="EZ68" i="7"/>
  <c r="FH68" i="7"/>
  <c r="FP68" i="7"/>
  <c r="FX68" i="7"/>
  <c r="GF68" i="7"/>
  <c r="U68" i="7"/>
  <c r="AC68" i="7"/>
  <c r="AK68" i="7"/>
  <c r="AS68" i="7"/>
  <c r="BA68" i="7"/>
  <c r="BI68" i="7"/>
  <c r="BQ68" i="7"/>
  <c r="BY68" i="7"/>
  <c r="CG68" i="7"/>
  <c r="CO68" i="7"/>
  <c r="CW68" i="7"/>
  <c r="DE68" i="7"/>
  <c r="DM68" i="7"/>
  <c r="DU68" i="7"/>
  <c r="EC68" i="7"/>
  <c r="EK68" i="7"/>
  <c r="ES68" i="7"/>
  <c r="FA68" i="7"/>
  <c r="FI68" i="7"/>
  <c r="FQ68" i="7"/>
  <c r="FY68" i="7"/>
  <c r="GG68" i="7"/>
  <c r="V68" i="7"/>
  <c r="AD68" i="7"/>
  <c r="AL68" i="7"/>
  <c r="AT68" i="7"/>
  <c r="BB68" i="7"/>
  <c r="BJ68" i="7"/>
  <c r="BR68" i="7"/>
  <c r="BZ68" i="7"/>
  <c r="CH68" i="7"/>
  <c r="CP68" i="7"/>
  <c r="CX68" i="7"/>
  <c r="DF68" i="7"/>
  <c r="DN68" i="7"/>
  <c r="DV68" i="7"/>
  <c r="ED68" i="7"/>
  <c r="EL68" i="7"/>
  <c r="ET68" i="7"/>
  <c r="FB68" i="7"/>
  <c r="FJ68" i="7"/>
  <c r="FR68" i="7"/>
  <c r="FZ68" i="7"/>
  <c r="W68" i="7"/>
  <c r="AE68" i="7"/>
  <c r="AM68" i="7"/>
  <c r="AU68" i="7"/>
  <c r="BC68" i="7"/>
  <c r="BK68" i="7"/>
  <c r="BS68" i="7"/>
  <c r="CA68" i="7"/>
  <c r="CI68" i="7"/>
  <c r="CQ68" i="7"/>
  <c r="CY68" i="7"/>
  <c r="DG68" i="7"/>
  <c r="DO68" i="7"/>
  <c r="DW68" i="7"/>
  <c r="EE68" i="7"/>
  <c r="EM68" i="7"/>
  <c r="EU68" i="7"/>
  <c r="FC68" i="7"/>
  <c r="FK68" i="7"/>
  <c r="FS68" i="7"/>
  <c r="GA68" i="7"/>
  <c r="X68" i="7"/>
  <c r="AF68" i="7"/>
  <c r="AN68" i="7"/>
  <c r="AV68" i="7"/>
  <c r="BD68" i="7"/>
  <c r="BL68" i="7"/>
  <c r="BT68" i="7"/>
  <c r="CB68" i="7"/>
  <c r="CJ68" i="7"/>
  <c r="CR68" i="7"/>
  <c r="CZ68" i="7"/>
  <c r="DH68" i="7"/>
  <c r="DP68" i="7"/>
  <c r="DX68" i="7"/>
  <c r="EF68" i="7"/>
  <c r="EN68" i="7"/>
  <c r="EV68" i="7"/>
  <c r="FD68" i="7"/>
  <c r="FL68" i="7"/>
  <c r="FT68" i="7"/>
  <c r="GB68" i="7"/>
  <c r="R68" i="7"/>
  <c r="Z68" i="7"/>
  <c r="AH68" i="7"/>
  <c r="AP68" i="7"/>
  <c r="AX68" i="7"/>
  <c r="BF68" i="7"/>
  <c r="BN68" i="7"/>
  <c r="BV68" i="7"/>
  <c r="CD68" i="7"/>
  <c r="CL68" i="7"/>
  <c r="CT68" i="7"/>
  <c r="DB68" i="7"/>
  <c r="DJ68" i="7"/>
  <c r="DR68" i="7"/>
  <c r="DZ68" i="7"/>
  <c r="EH68" i="7"/>
  <c r="EP68" i="7"/>
  <c r="EX68" i="7"/>
  <c r="FF68" i="7"/>
  <c r="FN68" i="7"/>
  <c r="FV68" i="7"/>
  <c r="GD68" i="7"/>
  <c r="AW68" i="7"/>
  <c r="DI68" i="7"/>
  <c r="FU68" i="7"/>
  <c r="BE68" i="7"/>
  <c r="DQ68" i="7"/>
  <c r="GC68" i="7"/>
  <c r="BM68" i="7"/>
  <c r="DY68" i="7"/>
  <c r="BU68" i="7"/>
  <c r="EG68" i="7"/>
  <c r="Q68" i="7"/>
  <c r="CC68" i="7"/>
  <c r="EO68" i="7"/>
  <c r="Y68" i="7"/>
  <c r="CK68" i="7"/>
  <c r="EW68" i="7"/>
  <c r="AO68" i="7"/>
  <c r="DA68" i="7"/>
  <c r="FM68" i="7"/>
  <c r="CS68" i="7"/>
  <c r="FE68" i="7"/>
  <c r="AG68" i="7"/>
  <c r="P95" i="7"/>
  <c r="O95" i="7"/>
  <c r="L95" i="7"/>
  <c r="K95" i="7"/>
  <c r="N95" i="7"/>
  <c r="M95" i="7"/>
  <c r="J95" i="7"/>
  <c r="G42" i="7"/>
  <c r="M41" i="7"/>
  <c r="P41" i="7"/>
  <c r="L41" i="7"/>
  <c r="J41" i="7"/>
  <c r="N41" i="7"/>
  <c r="O41" i="7"/>
  <c r="G69" i="7"/>
  <c r="K41" i="7"/>
  <c r="P68" i="7"/>
  <c r="O68" i="7"/>
  <c r="J68" i="7"/>
  <c r="M68" i="7"/>
  <c r="L68" i="7"/>
  <c r="N68" i="7"/>
  <c r="G96" i="7"/>
  <c r="K68" i="7"/>
  <c r="E104" i="7" l="1"/>
  <c r="E76" i="7"/>
  <c r="Q96" i="7"/>
  <c r="Y96" i="7"/>
  <c r="AG96" i="7"/>
  <c r="AO96" i="7"/>
  <c r="AW96" i="7"/>
  <c r="BE96" i="7"/>
  <c r="BM96" i="7"/>
  <c r="BU96" i="7"/>
  <c r="CC96" i="7"/>
  <c r="CK96" i="7"/>
  <c r="CS96" i="7"/>
  <c r="DA96" i="7"/>
  <c r="DI96" i="7"/>
  <c r="DQ96" i="7"/>
  <c r="DY96" i="7"/>
  <c r="EG96" i="7"/>
  <c r="EO96" i="7"/>
  <c r="EW96" i="7"/>
  <c r="FE96" i="7"/>
  <c r="FM96" i="7"/>
  <c r="FU96" i="7"/>
  <c r="GC96" i="7"/>
  <c r="R96" i="7"/>
  <c r="Z96" i="7"/>
  <c r="AH96" i="7"/>
  <c r="AP96" i="7"/>
  <c r="AX96" i="7"/>
  <c r="BF96" i="7"/>
  <c r="BN96" i="7"/>
  <c r="BV96" i="7"/>
  <c r="CD96" i="7"/>
  <c r="CL96" i="7"/>
  <c r="CT96" i="7"/>
  <c r="DB96" i="7"/>
  <c r="DJ96" i="7"/>
  <c r="DR96" i="7"/>
  <c r="DZ96" i="7"/>
  <c r="EH96" i="7"/>
  <c r="EP96" i="7"/>
  <c r="EX96" i="7"/>
  <c r="FF96" i="7"/>
  <c r="FN96" i="7"/>
  <c r="FV96" i="7"/>
  <c r="GD96" i="7"/>
  <c r="S96" i="7"/>
  <c r="AA96" i="7"/>
  <c r="AI96" i="7"/>
  <c r="AQ96" i="7"/>
  <c r="AY96" i="7"/>
  <c r="BG96" i="7"/>
  <c r="BO96" i="7"/>
  <c r="BW96" i="7"/>
  <c r="CE96" i="7"/>
  <c r="CM96" i="7"/>
  <c r="CU96" i="7"/>
  <c r="DC96" i="7"/>
  <c r="DK96" i="7"/>
  <c r="DS96" i="7"/>
  <c r="EA96" i="7"/>
  <c r="EI96" i="7"/>
  <c r="EQ96" i="7"/>
  <c r="EY96" i="7"/>
  <c r="FG96" i="7"/>
  <c r="FO96" i="7"/>
  <c r="FW96" i="7"/>
  <c r="GE96" i="7"/>
  <c r="T96" i="7"/>
  <c r="AB96" i="7"/>
  <c r="AJ96" i="7"/>
  <c r="AR96" i="7"/>
  <c r="AZ96" i="7"/>
  <c r="BH96" i="7"/>
  <c r="BP96" i="7"/>
  <c r="BX96" i="7"/>
  <c r="CF96" i="7"/>
  <c r="CN96" i="7"/>
  <c r="CV96" i="7"/>
  <c r="DD96" i="7"/>
  <c r="DL96" i="7"/>
  <c r="DT96" i="7"/>
  <c r="EB96" i="7"/>
  <c r="EJ96" i="7"/>
  <c r="ER96" i="7"/>
  <c r="EZ96" i="7"/>
  <c r="FH96" i="7"/>
  <c r="FP96" i="7"/>
  <c r="FX96" i="7"/>
  <c r="GF96" i="7"/>
  <c r="U96" i="7"/>
  <c r="AC96" i="7"/>
  <c r="AK96" i="7"/>
  <c r="AS96" i="7"/>
  <c r="BA96" i="7"/>
  <c r="BI96" i="7"/>
  <c r="BQ96" i="7"/>
  <c r="BY96" i="7"/>
  <c r="CG96" i="7"/>
  <c r="CO96" i="7"/>
  <c r="CW96" i="7"/>
  <c r="DE96" i="7"/>
  <c r="DM96" i="7"/>
  <c r="DU96" i="7"/>
  <c r="EC96" i="7"/>
  <c r="EK96" i="7"/>
  <c r="ES96" i="7"/>
  <c r="FA96" i="7"/>
  <c r="FI96" i="7"/>
  <c r="FQ96" i="7"/>
  <c r="FY96" i="7"/>
  <c r="GG96" i="7"/>
  <c r="V96" i="7"/>
  <c r="AD96" i="7"/>
  <c r="AL96" i="7"/>
  <c r="AT96" i="7"/>
  <c r="BB96" i="7"/>
  <c r="BJ96" i="7"/>
  <c r="BR96" i="7"/>
  <c r="BZ96" i="7"/>
  <c r="CH96" i="7"/>
  <c r="CP96" i="7"/>
  <c r="CX96" i="7"/>
  <c r="DF96" i="7"/>
  <c r="DN96" i="7"/>
  <c r="DV96" i="7"/>
  <c r="ED96" i="7"/>
  <c r="EL96" i="7"/>
  <c r="ET96" i="7"/>
  <c r="FB96" i="7"/>
  <c r="FJ96" i="7"/>
  <c r="FR96" i="7"/>
  <c r="FZ96" i="7"/>
  <c r="X96" i="7"/>
  <c r="AF96" i="7"/>
  <c r="AN96" i="7"/>
  <c r="AV96" i="7"/>
  <c r="BD96" i="7"/>
  <c r="BL96" i="7"/>
  <c r="BT96" i="7"/>
  <c r="CB96" i="7"/>
  <c r="CJ96" i="7"/>
  <c r="CR96" i="7"/>
  <c r="CZ96" i="7"/>
  <c r="DH96" i="7"/>
  <c r="DP96" i="7"/>
  <c r="DX96" i="7"/>
  <c r="EF96" i="7"/>
  <c r="EN96" i="7"/>
  <c r="EV96" i="7"/>
  <c r="FD96" i="7"/>
  <c r="FL96" i="7"/>
  <c r="FT96" i="7"/>
  <c r="GB96" i="7"/>
  <c r="AE96" i="7"/>
  <c r="CQ96" i="7"/>
  <c r="FC96" i="7"/>
  <c r="AM96" i="7"/>
  <c r="CY96" i="7"/>
  <c r="FK96" i="7"/>
  <c r="EM96" i="7"/>
  <c r="AU96" i="7"/>
  <c r="DG96" i="7"/>
  <c r="FS96" i="7"/>
  <c r="CA96" i="7"/>
  <c r="BC96" i="7"/>
  <c r="DO96" i="7"/>
  <c r="GA96" i="7"/>
  <c r="BK96" i="7"/>
  <c r="DW96" i="7"/>
  <c r="BS96" i="7"/>
  <c r="EE96" i="7"/>
  <c r="W96" i="7"/>
  <c r="CI96" i="7"/>
  <c r="EU96" i="7"/>
  <c r="Q42" i="7"/>
  <c r="Y42" i="7"/>
  <c r="AG42" i="7"/>
  <c r="AO42" i="7"/>
  <c r="AW42" i="7"/>
  <c r="BE42" i="7"/>
  <c r="BM42" i="7"/>
  <c r="BU42" i="7"/>
  <c r="CC42" i="7"/>
  <c r="CK42" i="7"/>
  <c r="CS42" i="7"/>
  <c r="DA42" i="7"/>
  <c r="DI42" i="7"/>
  <c r="DQ42" i="7"/>
  <c r="DY42" i="7"/>
  <c r="EG42" i="7"/>
  <c r="EO42" i="7"/>
  <c r="EW42" i="7"/>
  <c r="FE42" i="7"/>
  <c r="FM42" i="7"/>
  <c r="FU42" i="7"/>
  <c r="GC42" i="7"/>
  <c r="R42" i="7"/>
  <c r="Z42" i="7"/>
  <c r="AH42" i="7"/>
  <c r="AP42" i="7"/>
  <c r="AX42" i="7"/>
  <c r="BF42" i="7"/>
  <c r="BN42" i="7"/>
  <c r="BV42" i="7"/>
  <c r="CD42" i="7"/>
  <c r="CL42" i="7"/>
  <c r="CT42" i="7"/>
  <c r="DB42" i="7"/>
  <c r="DJ42" i="7"/>
  <c r="DR42" i="7"/>
  <c r="DZ42" i="7"/>
  <c r="EH42" i="7"/>
  <c r="EP42" i="7"/>
  <c r="EX42" i="7"/>
  <c r="FF42" i="7"/>
  <c r="FN42" i="7"/>
  <c r="FV42" i="7"/>
  <c r="GD42" i="7"/>
  <c r="S42" i="7"/>
  <c r="AA42" i="7"/>
  <c r="AI42" i="7"/>
  <c r="AQ42" i="7"/>
  <c r="AY42" i="7"/>
  <c r="BG42" i="7"/>
  <c r="BO42" i="7"/>
  <c r="BW42" i="7"/>
  <c r="CE42" i="7"/>
  <c r="CM42" i="7"/>
  <c r="CU42" i="7"/>
  <c r="DC42" i="7"/>
  <c r="DK42" i="7"/>
  <c r="T42" i="7"/>
  <c r="AB42" i="7"/>
  <c r="AJ42" i="7"/>
  <c r="AR42" i="7"/>
  <c r="AZ42" i="7"/>
  <c r="BH42" i="7"/>
  <c r="BP42" i="7"/>
  <c r="BX42" i="7"/>
  <c r="U42" i="7"/>
  <c r="AC42" i="7"/>
  <c r="AK42" i="7"/>
  <c r="V42" i="7"/>
  <c r="AD42" i="7"/>
  <c r="AL42" i="7"/>
  <c r="AT42" i="7"/>
  <c r="BB42" i="7"/>
  <c r="AS42" i="7"/>
  <c r="BK42" i="7"/>
  <c r="CA42" i="7"/>
  <c r="CO42" i="7"/>
  <c r="CZ42" i="7"/>
  <c r="DN42" i="7"/>
  <c r="DX42" i="7"/>
  <c r="EJ42" i="7"/>
  <c r="ET42" i="7"/>
  <c r="FD42" i="7"/>
  <c r="FP42" i="7"/>
  <c r="FZ42" i="7"/>
  <c r="AU42" i="7"/>
  <c r="BL42" i="7"/>
  <c r="CB42" i="7"/>
  <c r="CP42" i="7"/>
  <c r="DD42" i="7"/>
  <c r="DO42" i="7"/>
  <c r="EA42" i="7"/>
  <c r="EK42" i="7"/>
  <c r="EU42" i="7"/>
  <c r="FG42" i="7"/>
  <c r="FQ42" i="7"/>
  <c r="GA42" i="7"/>
  <c r="W42" i="7"/>
  <c r="AV42" i="7"/>
  <c r="BQ42" i="7"/>
  <c r="CF42" i="7"/>
  <c r="CQ42" i="7"/>
  <c r="DE42" i="7"/>
  <c r="DP42" i="7"/>
  <c r="EB42" i="7"/>
  <c r="EL42" i="7"/>
  <c r="EV42" i="7"/>
  <c r="FH42" i="7"/>
  <c r="FR42" i="7"/>
  <c r="GB42" i="7"/>
  <c r="X42" i="7"/>
  <c r="BA42" i="7"/>
  <c r="BR42" i="7"/>
  <c r="CG42" i="7"/>
  <c r="CR42" i="7"/>
  <c r="DF42" i="7"/>
  <c r="DS42" i="7"/>
  <c r="EC42" i="7"/>
  <c r="EM42" i="7"/>
  <c r="EY42" i="7"/>
  <c r="FI42" i="7"/>
  <c r="FS42" i="7"/>
  <c r="GE42" i="7"/>
  <c r="AE42" i="7"/>
  <c r="BC42" i="7"/>
  <c r="BS42" i="7"/>
  <c r="CH42" i="7"/>
  <c r="CV42" i="7"/>
  <c r="DG42" i="7"/>
  <c r="DT42" i="7"/>
  <c r="ED42" i="7"/>
  <c r="EN42" i="7"/>
  <c r="EZ42" i="7"/>
  <c r="FJ42" i="7"/>
  <c r="FT42" i="7"/>
  <c r="GF42" i="7"/>
  <c r="AF42" i="7"/>
  <c r="BD42" i="7"/>
  <c r="BT42" i="7"/>
  <c r="CI42" i="7"/>
  <c r="CW42" i="7"/>
  <c r="DH42" i="7"/>
  <c r="DU42" i="7"/>
  <c r="EE42" i="7"/>
  <c r="EQ42" i="7"/>
  <c r="FA42" i="7"/>
  <c r="FK42" i="7"/>
  <c r="FW42" i="7"/>
  <c r="GG42" i="7"/>
  <c r="AN42" i="7"/>
  <c r="BJ42" i="7"/>
  <c r="BZ42" i="7"/>
  <c r="CN42" i="7"/>
  <c r="CY42" i="7"/>
  <c r="DM42" i="7"/>
  <c r="DW42" i="7"/>
  <c r="EI42" i="7"/>
  <c r="ES42" i="7"/>
  <c r="FC42" i="7"/>
  <c r="FO42" i="7"/>
  <c r="FY42" i="7"/>
  <c r="DL42" i="7"/>
  <c r="DV42" i="7"/>
  <c r="EF42" i="7"/>
  <c r="AM42" i="7"/>
  <c r="ER42" i="7"/>
  <c r="BI42" i="7"/>
  <c r="FB42" i="7"/>
  <c r="BY42" i="7"/>
  <c r="FL42" i="7"/>
  <c r="CJ42" i="7"/>
  <c r="CX42" i="7"/>
  <c r="FX42" i="7"/>
  <c r="V69" i="7"/>
  <c r="AD69" i="7"/>
  <c r="AL69" i="7"/>
  <c r="AT69" i="7"/>
  <c r="BB69" i="7"/>
  <c r="BJ69" i="7"/>
  <c r="BR69" i="7"/>
  <c r="BZ69" i="7"/>
  <c r="CH69" i="7"/>
  <c r="CP69" i="7"/>
  <c r="CX69" i="7"/>
  <c r="DF69" i="7"/>
  <c r="DN69" i="7"/>
  <c r="DV69" i="7"/>
  <c r="ED69" i="7"/>
  <c r="EL69" i="7"/>
  <c r="ET69" i="7"/>
  <c r="FB69" i="7"/>
  <c r="FJ69" i="7"/>
  <c r="FR69" i="7"/>
  <c r="FZ69" i="7"/>
  <c r="W69" i="7"/>
  <c r="AE69" i="7"/>
  <c r="AM69" i="7"/>
  <c r="AU69" i="7"/>
  <c r="BC69" i="7"/>
  <c r="BK69" i="7"/>
  <c r="BS69" i="7"/>
  <c r="CA69" i="7"/>
  <c r="CI69" i="7"/>
  <c r="CQ69" i="7"/>
  <c r="CY69" i="7"/>
  <c r="DG69" i="7"/>
  <c r="DO69" i="7"/>
  <c r="DW69" i="7"/>
  <c r="EE69" i="7"/>
  <c r="EM69" i="7"/>
  <c r="EU69" i="7"/>
  <c r="FC69" i="7"/>
  <c r="FK69" i="7"/>
  <c r="FS69" i="7"/>
  <c r="GA69" i="7"/>
  <c r="X69" i="7"/>
  <c r="AF69" i="7"/>
  <c r="AN69" i="7"/>
  <c r="AV69" i="7"/>
  <c r="BD69" i="7"/>
  <c r="BL69" i="7"/>
  <c r="BT69" i="7"/>
  <c r="CB69" i="7"/>
  <c r="CJ69" i="7"/>
  <c r="CR69" i="7"/>
  <c r="CZ69" i="7"/>
  <c r="DH69" i="7"/>
  <c r="DP69" i="7"/>
  <c r="DX69" i="7"/>
  <c r="EF69" i="7"/>
  <c r="EN69" i="7"/>
  <c r="EV69" i="7"/>
  <c r="FD69" i="7"/>
  <c r="FL69" i="7"/>
  <c r="FT69" i="7"/>
  <c r="GB69" i="7"/>
  <c r="Q69" i="7"/>
  <c r="Y69" i="7"/>
  <c r="AG69" i="7"/>
  <c r="AO69" i="7"/>
  <c r="AW69" i="7"/>
  <c r="BE69" i="7"/>
  <c r="BM69" i="7"/>
  <c r="BU69" i="7"/>
  <c r="CC69" i="7"/>
  <c r="CK69" i="7"/>
  <c r="CS69" i="7"/>
  <c r="DA69" i="7"/>
  <c r="DI69" i="7"/>
  <c r="DQ69" i="7"/>
  <c r="DY69" i="7"/>
  <c r="EG69" i="7"/>
  <c r="EO69" i="7"/>
  <c r="EW69" i="7"/>
  <c r="FE69" i="7"/>
  <c r="FM69" i="7"/>
  <c r="FU69" i="7"/>
  <c r="GC69" i="7"/>
  <c r="R69" i="7"/>
  <c r="Z69" i="7"/>
  <c r="AH69" i="7"/>
  <c r="AP69" i="7"/>
  <c r="AX69" i="7"/>
  <c r="BF69" i="7"/>
  <c r="BN69" i="7"/>
  <c r="BV69" i="7"/>
  <c r="CD69" i="7"/>
  <c r="CL69" i="7"/>
  <c r="CT69" i="7"/>
  <c r="DB69" i="7"/>
  <c r="DJ69" i="7"/>
  <c r="DR69" i="7"/>
  <c r="DZ69" i="7"/>
  <c r="EH69" i="7"/>
  <c r="EP69" i="7"/>
  <c r="EX69" i="7"/>
  <c r="FF69" i="7"/>
  <c r="FN69" i="7"/>
  <c r="FV69" i="7"/>
  <c r="GD69" i="7"/>
  <c r="S69" i="7"/>
  <c r="AA69" i="7"/>
  <c r="AI69" i="7"/>
  <c r="AQ69" i="7"/>
  <c r="AY69" i="7"/>
  <c r="BG69" i="7"/>
  <c r="BO69" i="7"/>
  <c r="BW69" i="7"/>
  <c r="CE69" i="7"/>
  <c r="CM69" i="7"/>
  <c r="CU69" i="7"/>
  <c r="DC69" i="7"/>
  <c r="DK69" i="7"/>
  <c r="DS69" i="7"/>
  <c r="EA69" i="7"/>
  <c r="EI69" i="7"/>
  <c r="EQ69" i="7"/>
  <c r="EY69" i="7"/>
  <c r="FG69" i="7"/>
  <c r="FO69" i="7"/>
  <c r="FW69" i="7"/>
  <c r="GE69" i="7"/>
  <c r="U69" i="7"/>
  <c r="AC69" i="7"/>
  <c r="AK69" i="7"/>
  <c r="AS69" i="7"/>
  <c r="BA69" i="7"/>
  <c r="BI69" i="7"/>
  <c r="BQ69" i="7"/>
  <c r="BY69" i="7"/>
  <c r="CG69" i="7"/>
  <c r="CO69" i="7"/>
  <c r="CW69" i="7"/>
  <c r="DE69" i="7"/>
  <c r="DM69" i="7"/>
  <c r="DU69" i="7"/>
  <c r="EC69" i="7"/>
  <c r="EK69" i="7"/>
  <c r="ES69" i="7"/>
  <c r="BP69" i="7"/>
  <c r="EB69" i="7"/>
  <c r="FQ69" i="7"/>
  <c r="BX69" i="7"/>
  <c r="EJ69" i="7"/>
  <c r="FX69" i="7"/>
  <c r="T69" i="7"/>
  <c r="CF69" i="7"/>
  <c r="ER69" i="7"/>
  <c r="FY69" i="7"/>
  <c r="AB69" i="7"/>
  <c r="CN69" i="7"/>
  <c r="EZ69" i="7"/>
  <c r="GF69" i="7"/>
  <c r="AJ69" i="7"/>
  <c r="CV69" i="7"/>
  <c r="FA69" i="7"/>
  <c r="GG69" i="7"/>
  <c r="AR69" i="7"/>
  <c r="DD69" i="7"/>
  <c r="FH69" i="7"/>
  <c r="BH69" i="7"/>
  <c r="DT69" i="7"/>
  <c r="FP69" i="7"/>
  <c r="AZ69" i="7"/>
  <c r="DL69" i="7"/>
  <c r="FI69" i="7"/>
  <c r="L96" i="7"/>
  <c r="M96" i="7"/>
  <c r="N96" i="7"/>
  <c r="J96" i="7"/>
  <c r="K96" i="7"/>
  <c r="O96" i="7"/>
  <c r="P96" i="7"/>
  <c r="G97" i="7"/>
  <c r="J69" i="7"/>
  <c r="P69" i="7"/>
  <c r="L69" i="7"/>
  <c r="K69" i="7"/>
  <c r="N69" i="7"/>
  <c r="M69" i="7"/>
  <c r="O69" i="7"/>
  <c r="J42" i="7"/>
  <c r="N42" i="7"/>
  <c r="G43" i="7"/>
  <c r="K42" i="7"/>
  <c r="P42" i="7"/>
  <c r="M42" i="7"/>
  <c r="G70" i="7"/>
  <c r="L42" i="7"/>
  <c r="O42" i="7"/>
  <c r="T97" i="7" l="1"/>
  <c r="AB97" i="7"/>
  <c r="AJ97" i="7"/>
  <c r="AR97" i="7"/>
  <c r="AZ97" i="7"/>
  <c r="BH97" i="7"/>
  <c r="BP97" i="7"/>
  <c r="BX97" i="7"/>
  <c r="CF97" i="7"/>
  <c r="CN97" i="7"/>
  <c r="CV97" i="7"/>
  <c r="DD97" i="7"/>
  <c r="DL97" i="7"/>
  <c r="DT97" i="7"/>
  <c r="EB97" i="7"/>
  <c r="EJ97" i="7"/>
  <c r="ER97" i="7"/>
  <c r="EZ97" i="7"/>
  <c r="FH97" i="7"/>
  <c r="FP97" i="7"/>
  <c r="FX97" i="7"/>
  <c r="GF97" i="7"/>
  <c r="U97" i="7"/>
  <c r="AC97" i="7"/>
  <c r="AK97" i="7"/>
  <c r="AS97" i="7"/>
  <c r="BA97" i="7"/>
  <c r="BI97" i="7"/>
  <c r="BQ97" i="7"/>
  <c r="BY97" i="7"/>
  <c r="CG97" i="7"/>
  <c r="CO97" i="7"/>
  <c r="CW97" i="7"/>
  <c r="DE97" i="7"/>
  <c r="DM97" i="7"/>
  <c r="DU97" i="7"/>
  <c r="EC97" i="7"/>
  <c r="V97" i="7"/>
  <c r="AD97" i="7"/>
  <c r="W97" i="7"/>
  <c r="AE97" i="7"/>
  <c r="Q97" i="7"/>
  <c r="Y97" i="7"/>
  <c r="AG97" i="7"/>
  <c r="AO97" i="7"/>
  <c r="AW97" i="7"/>
  <c r="BE97" i="7"/>
  <c r="BM97" i="7"/>
  <c r="BU97" i="7"/>
  <c r="CC97" i="7"/>
  <c r="CK97" i="7"/>
  <c r="CS97" i="7"/>
  <c r="DA97" i="7"/>
  <c r="DI97" i="7"/>
  <c r="DQ97" i="7"/>
  <c r="DY97" i="7"/>
  <c r="EG97" i="7"/>
  <c r="EO97" i="7"/>
  <c r="EW97" i="7"/>
  <c r="FE97" i="7"/>
  <c r="FM97" i="7"/>
  <c r="FU97" i="7"/>
  <c r="GC97" i="7"/>
  <c r="S97" i="7"/>
  <c r="AA97" i="7"/>
  <c r="AI97" i="7"/>
  <c r="AH97" i="7"/>
  <c r="AV97" i="7"/>
  <c r="BJ97" i="7"/>
  <c r="BV97" i="7"/>
  <c r="CI97" i="7"/>
  <c r="CU97" i="7"/>
  <c r="DH97" i="7"/>
  <c r="DV97" i="7"/>
  <c r="EH97" i="7"/>
  <c r="ES97" i="7"/>
  <c r="FC97" i="7"/>
  <c r="FN97" i="7"/>
  <c r="FY97" i="7"/>
  <c r="AT97" i="7"/>
  <c r="EE97" i="7"/>
  <c r="AL97" i="7"/>
  <c r="AX97" i="7"/>
  <c r="BK97" i="7"/>
  <c r="BW97" i="7"/>
  <c r="CJ97" i="7"/>
  <c r="CX97" i="7"/>
  <c r="DJ97" i="7"/>
  <c r="DW97" i="7"/>
  <c r="EI97" i="7"/>
  <c r="ET97" i="7"/>
  <c r="FD97" i="7"/>
  <c r="FO97" i="7"/>
  <c r="FZ97" i="7"/>
  <c r="DF97" i="7"/>
  <c r="FV97" i="7"/>
  <c r="AM97" i="7"/>
  <c r="AY97" i="7"/>
  <c r="BL97" i="7"/>
  <c r="BZ97" i="7"/>
  <c r="CL97" i="7"/>
  <c r="CY97" i="7"/>
  <c r="DK97" i="7"/>
  <c r="DX97" i="7"/>
  <c r="EK97" i="7"/>
  <c r="EU97" i="7"/>
  <c r="FF97" i="7"/>
  <c r="FQ97" i="7"/>
  <c r="GA97" i="7"/>
  <c r="CE97" i="7"/>
  <c r="FK97" i="7"/>
  <c r="AN97" i="7"/>
  <c r="BB97" i="7"/>
  <c r="BN97" i="7"/>
  <c r="CA97" i="7"/>
  <c r="CM97" i="7"/>
  <c r="CZ97" i="7"/>
  <c r="DN97" i="7"/>
  <c r="DZ97" i="7"/>
  <c r="EL97" i="7"/>
  <c r="EV97" i="7"/>
  <c r="FG97" i="7"/>
  <c r="FR97" i="7"/>
  <c r="GB97" i="7"/>
  <c r="BS97" i="7"/>
  <c r="FA97" i="7"/>
  <c r="R97" i="7"/>
  <c r="AP97" i="7"/>
  <c r="BC97" i="7"/>
  <c r="BO97" i="7"/>
  <c r="CB97" i="7"/>
  <c r="CP97" i="7"/>
  <c r="DB97" i="7"/>
  <c r="DO97" i="7"/>
  <c r="EA97" i="7"/>
  <c r="EM97" i="7"/>
  <c r="EX97" i="7"/>
  <c r="FI97" i="7"/>
  <c r="FS97" i="7"/>
  <c r="GD97" i="7"/>
  <c r="CR97" i="7"/>
  <c r="X97" i="7"/>
  <c r="AQ97" i="7"/>
  <c r="BD97" i="7"/>
  <c r="BR97" i="7"/>
  <c r="CD97" i="7"/>
  <c r="CQ97" i="7"/>
  <c r="DC97" i="7"/>
  <c r="DP97" i="7"/>
  <c r="ED97" i="7"/>
  <c r="EN97" i="7"/>
  <c r="EY97" i="7"/>
  <c r="FJ97" i="7"/>
  <c r="FT97" i="7"/>
  <c r="GE97" i="7"/>
  <c r="Z97" i="7"/>
  <c r="DR97" i="7"/>
  <c r="GG97" i="7"/>
  <c r="AF97" i="7"/>
  <c r="AU97" i="7"/>
  <c r="BG97" i="7"/>
  <c r="BT97" i="7"/>
  <c r="CH97" i="7"/>
  <c r="CT97" i="7"/>
  <c r="DG97" i="7"/>
  <c r="DS97" i="7"/>
  <c r="EF97" i="7"/>
  <c r="EQ97" i="7"/>
  <c r="FB97" i="7"/>
  <c r="FL97" i="7"/>
  <c r="FW97" i="7"/>
  <c r="BF97" i="7"/>
  <c r="EP97" i="7"/>
  <c r="Q70" i="7"/>
  <c r="Y70" i="7"/>
  <c r="AG70" i="7"/>
  <c r="AO70" i="7"/>
  <c r="AW70" i="7"/>
  <c r="BE70" i="7"/>
  <c r="BM70" i="7"/>
  <c r="BU70" i="7"/>
  <c r="CC70" i="7"/>
  <c r="CK70" i="7"/>
  <c r="CS70" i="7"/>
  <c r="DA70" i="7"/>
  <c r="DI70" i="7"/>
  <c r="DQ70" i="7"/>
  <c r="DY70" i="7"/>
  <c r="EG70" i="7"/>
  <c r="EO70" i="7"/>
  <c r="EW70" i="7"/>
  <c r="FE70" i="7"/>
  <c r="FM70" i="7"/>
  <c r="FU70" i="7"/>
  <c r="GC70" i="7"/>
  <c r="R70" i="7"/>
  <c r="Z70" i="7"/>
  <c r="AH70" i="7"/>
  <c r="AP70" i="7"/>
  <c r="AX70" i="7"/>
  <c r="BF70" i="7"/>
  <c r="BN70" i="7"/>
  <c r="BV70" i="7"/>
  <c r="CD70" i="7"/>
  <c r="CL70" i="7"/>
  <c r="CT70" i="7"/>
  <c r="DB70" i="7"/>
  <c r="DJ70" i="7"/>
  <c r="DR70" i="7"/>
  <c r="DZ70" i="7"/>
  <c r="EH70" i="7"/>
  <c r="EP70" i="7"/>
  <c r="EX70" i="7"/>
  <c r="FF70" i="7"/>
  <c r="FN70" i="7"/>
  <c r="FV70" i="7"/>
  <c r="GD70" i="7"/>
  <c r="S70" i="7"/>
  <c r="AA70" i="7"/>
  <c r="AI70" i="7"/>
  <c r="AQ70" i="7"/>
  <c r="AY70" i="7"/>
  <c r="BG70" i="7"/>
  <c r="BO70" i="7"/>
  <c r="BW70" i="7"/>
  <c r="CE70" i="7"/>
  <c r="CM70" i="7"/>
  <c r="CU70" i="7"/>
  <c r="DC70" i="7"/>
  <c r="DK70" i="7"/>
  <c r="DS70" i="7"/>
  <c r="EA70" i="7"/>
  <c r="EI70" i="7"/>
  <c r="EQ70" i="7"/>
  <c r="EY70" i="7"/>
  <c r="FG70" i="7"/>
  <c r="FO70" i="7"/>
  <c r="FW70" i="7"/>
  <c r="GE70" i="7"/>
  <c r="T70" i="7"/>
  <c r="AB70" i="7"/>
  <c r="AJ70" i="7"/>
  <c r="AR70" i="7"/>
  <c r="AZ70" i="7"/>
  <c r="BH70" i="7"/>
  <c r="BP70" i="7"/>
  <c r="BX70" i="7"/>
  <c r="CF70" i="7"/>
  <c r="CN70" i="7"/>
  <c r="CV70" i="7"/>
  <c r="DD70" i="7"/>
  <c r="DL70" i="7"/>
  <c r="DT70" i="7"/>
  <c r="EB70" i="7"/>
  <c r="EJ70" i="7"/>
  <c r="ER70" i="7"/>
  <c r="EZ70" i="7"/>
  <c r="FH70" i="7"/>
  <c r="FP70" i="7"/>
  <c r="FX70" i="7"/>
  <c r="GF70" i="7"/>
  <c r="U70" i="7"/>
  <c r="AC70" i="7"/>
  <c r="AK70" i="7"/>
  <c r="AS70" i="7"/>
  <c r="BA70" i="7"/>
  <c r="BI70" i="7"/>
  <c r="BQ70" i="7"/>
  <c r="BY70" i="7"/>
  <c r="CG70" i="7"/>
  <c r="CO70" i="7"/>
  <c r="CW70" i="7"/>
  <c r="DE70" i="7"/>
  <c r="DM70" i="7"/>
  <c r="DU70" i="7"/>
  <c r="EC70" i="7"/>
  <c r="EK70" i="7"/>
  <c r="ES70" i="7"/>
  <c r="FA70" i="7"/>
  <c r="FI70" i="7"/>
  <c r="FQ70" i="7"/>
  <c r="FY70" i="7"/>
  <c r="GG70" i="7"/>
  <c r="V70" i="7"/>
  <c r="AD70" i="7"/>
  <c r="AL70" i="7"/>
  <c r="AT70" i="7"/>
  <c r="BB70" i="7"/>
  <c r="BJ70" i="7"/>
  <c r="BR70" i="7"/>
  <c r="BZ70" i="7"/>
  <c r="CH70" i="7"/>
  <c r="CP70" i="7"/>
  <c r="CX70" i="7"/>
  <c r="DF70" i="7"/>
  <c r="DN70" i="7"/>
  <c r="DV70" i="7"/>
  <c r="ED70" i="7"/>
  <c r="EL70" i="7"/>
  <c r="ET70" i="7"/>
  <c r="FB70" i="7"/>
  <c r="FJ70" i="7"/>
  <c r="FR70" i="7"/>
  <c r="FZ70" i="7"/>
  <c r="AF70" i="7"/>
  <c r="BL70" i="7"/>
  <c r="CR70" i="7"/>
  <c r="DX70" i="7"/>
  <c r="FD70" i="7"/>
  <c r="AM70" i="7"/>
  <c r="BS70" i="7"/>
  <c r="CY70" i="7"/>
  <c r="EE70" i="7"/>
  <c r="FK70" i="7"/>
  <c r="AN70" i="7"/>
  <c r="BT70" i="7"/>
  <c r="CZ70" i="7"/>
  <c r="EF70" i="7"/>
  <c r="FL70" i="7"/>
  <c r="AU70" i="7"/>
  <c r="CA70" i="7"/>
  <c r="DG70" i="7"/>
  <c r="EM70" i="7"/>
  <c r="FS70" i="7"/>
  <c r="AV70" i="7"/>
  <c r="CB70" i="7"/>
  <c r="DH70" i="7"/>
  <c r="EN70" i="7"/>
  <c r="FT70" i="7"/>
  <c r="W70" i="7"/>
  <c r="BC70" i="7"/>
  <c r="CI70" i="7"/>
  <c r="DO70" i="7"/>
  <c r="EU70" i="7"/>
  <c r="GA70" i="7"/>
  <c r="AE70" i="7"/>
  <c r="BK70" i="7"/>
  <c r="CQ70" i="7"/>
  <c r="DW70" i="7"/>
  <c r="FC70" i="7"/>
  <c r="DP70" i="7"/>
  <c r="EV70" i="7"/>
  <c r="GB70" i="7"/>
  <c r="X70" i="7"/>
  <c r="CJ70" i="7"/>
  <c r="BD70" i="7"/>
  <c r="T43" i="7"/>
  <c r="AB43" i="7"/>
  <c r="AJ43" i="7"/>
  <c r="AR43" i="7"/>
  <c r="AZ43" i="7"/>
  <c r="U43" i="7"/>
  <c r="AC43" i="7"/>
  <c r="S43" i="7"/>
  <c r="AE43" i="7"/>
  <c r="AN43" i="7"/>
  <c r="AW43" i="7"/>
  <c r="BF43" i="7"/>
  <c r="BN43" i="7"/>
  <c r="BV43" i="7"/>
  <c r="CD43" i="7"/>
  <c r="CL43" i="7"/>
  <c r="CT43" i="7"/>
  <c r="DB43" i="7"/>
  <c r="DJ43" i="7"/>
  <c r="DR43" i="7"/>
  <c r="DZ43" i="7"/>
  <c r="EH43" i="7"/>
  <c r="EP43" i="7"/>
  <c r="EX43" i="7"/>
  <c r="FF43" i="7"/>
  <c r="FN43" i="7"/>
  <c r="FV43" i="7"/>
  <c r="GD43" i="7"/>
  <c r="V43" i="7"/>
  <c r="AF43" i="7"/>
  <c r="AO43" i="7"/>
  <c r="AX43" i="7"/>
  <c r="BG43" i="7"/>
  <c r="BO43" i="7"/>
  <c r="BW43" i="7"/>
  <c r="CE43" i="7"/>
  <c r="CM43" i="7"/>
  <c r="CU43" i="7"/>
  <c r="DC43" i="7"/>
  <c r="DK43" i="7"/>
  <c r="DS43" i="7"/>
  <c r="EA43" i="7"/>
  <c r="EI43" i="7"/>
  <c r="EQ43" i="7"/>
  <c r="EY43" i="7"/>
  <c r="FG43" i="7"/>
  <c r="FO43" i="7"/>
  <c r="FW43" i="7"/>
  <c r="GE43" i="7"/>
  <c r="W43" i="7"/>
  <c r="AG43" i="7"/>
  <c r="AP43" i="7"/>
  <c r="AY43" i="7"/>
  <c r="BH43" i="7"/>
  <c r="BP43" i="7"/>
  <c r="BX43" i="7"/>
  <c r="CF43" i="7"/>
  <c r="CN43" i="7"/>
  <c r="CV43" i="7"/>
  <c r="DD43" i="7"/>
  <c r="DL43" i="7"/>
  <c r="DT43" i="7"/>
  <c r="EB43" i="7"/>
  <c r="EJ43" i="7"/>
  <c r="ER43" i="7"/>
  <c r="EZ43" i="7"/>
  <c r="FH43" i="7"/>
  <c r="FP43" i="7"/>
  <c r="FX43" i="7"/>
  <c r="GF43" i="7"/>
  <c r="X43" i="7"/>
  <c r="AH43" i="7"/>
  <c r="AQ43" i="7"/>
  <c r="BA43" i="7"/>
  <c r="BI43" i="7"/>
  <c r="BQ43" i="7"/>
  <c r="BY43" i="7"/>
  <c r="CG43" i="7"/>
  <c r="CO43" i="7"/>
  <c r="CW43" i="7"/>
  <c r="DE43" i="7"/>
  <c r="DM43" i="7"/>
  <c r="DU43" i="7"/>
  <c r="EC43" i="7"/>
  <c r="EK43" i="7"/>
  <c r="ES43" i="7"/>
  <c r="FA43" i="7"/>
  <c r="FI43" i="7"/>
  <c r="FQ43" i="7"/>
  <c r="FY43" i="7"/>
  <c r="GG43" i="7"/>
  <c r="Y43" i="7"/>
  <c r="AI43" i="7"/>
  <c r="AS43" i="7"/>
  <c r="BB43" i="7"/>
  <c r="BJ43" i="7"/>
  <c r="BR43" i="7"/>
  <c r="BZ43" i="7"/>
  <c r="CH43" i="7"/>
  <c r="CP43" i="7"/>
  <c r="CX43" i="7"/>
  <c r="DF43" i="7"/>
  <c r="DN43" i="7"/>
  <c r="DV43" i="7"/>
  <c r="ED43" i="7"/>
  <c r="EL43" i="7"/>
  <c r="ET43" i="7"/>
  <c r="FB43" i="7"/>
  <c r="FJ43" i="7"/>
  <c r="FR43" i="7"/>
  <c r="FZ43" i="7"/>
  <c r="Z43" i="7"/>
  <c r="AK43" i="7"/>
  <c r="AT43" i="7"/>
  <c r="BC43" i="7"/>
  <c r="BK43" i="7"/>
  <c r="BS43" i="7"/>
  <c r="CA43" i="7"/>
  <c r="CI43" i="7"/>
  <c r="CQ43" i="7"/>
  <c r="CY43" i="7"/>
  <c r="DG43" i="7"/>
  <c r="DO43" i="7"/>
  <c r="DW43" i="7"/>
  <c r="EE43" i="7"/>
  <c r="EM43" i="7"/>
  <c r="EU43" i="7"/>
  <c r="FC43" i="7"/>
  <c r="FK43" i="7"/>
  <c r="FS43" i="7"/>
  <c r="GA43" i="7"/>
  <c r="R43" i="7"/>
  <c r="AD43" i="7"/>
  <c r="AM43" i="7"/>
  <c r="AV43" i="7"/>
  <c r="BE43" i="7"/>
  <c r="BM43" i="7"/>
  <c r="BU43" i="7"/>
  <c r="CC43" i="7"/>
  <c r="CK43" i="7"/>
  <c r="CS43" i="7"/>
  <c r="DA43" i="7"/>
  <c r="DI43" i="7"/>
  <c r="DQ43" i="7"/>
  <c r="DY43" i="7"/>
  <c r="EG43" i="7"/>
  <c r="EO43" i="7"/>
  <c r="EW43" i="7"/>
  <c r="FE43" i="7"/>
  <c r="FM43" i="7"/>
  <c r="FU43" i="7"/>
  <c r="GC43" i="7"/>
  <c r="AA43" i="7"/>
  <c r="CR43" i="7"/>
  <c r="FD43" i="7"/>
  <c r="AL43" i="7"/>
  <c r="CZ43" i="7"/>
  <c r="FL43" i="7"/>
  <c r="AU43" i="7"/>
  <c r="DH43" i="7"/>
  <c r="FT43" i="7"/>
  <c r="BD43" i="7"/>
  <c r="DP43" i="7"/>
  <c r="GB43" i="7"/>
  <c r="BL43" i="7"/>
  <c r="DX43" i="7"/>
  <c r="BT43" i="7"/>
  <c r="EF43" i="7"/>
  <c r="Q43" i="7"/>
  <c r="CB43" i="7"/>
  <c r="CJ43" i="7"/>
  <c r="EN43" i="7"/>
  <c r="EV43" i="7"/>
  <c r="K97" i="7"/>
  <c r="P97" i="7"/>
  <c r="J97" i="7"/>
  <c r="O97" i="7"/>
  <c r="M97" i="7"/>
  <c r="N97" i="7"/>
  <c r="L97" i="7"/>
  <c r="G98" i="7"/>
  <c r="J70" i="7"/>
  <c r="M70" i="7"/>
  <c r="O70" i="7"/>
  <c r="P70" i="7"/>
  <c r="L70" i="7"/>
  <c r="N70" i="7"/>
  <c r="K70" i="7"/>
  <c r="N43" i="7"/>
  <c r="J43" i="7"/>
  <c r="G71" i="7"/>
  <c r="G44" i="7"/>
  <c r="M43" i="7"/>
  <c r="P43" i="7"/>
  <c r="L43" i="7"/>
  <c r="O43" i="7"/>
  <c r="K43" i="7"/>
  <c r="T71" i="7" l="1"/>
  <c r="AB71" i="7"/>
  <c r="AJ71" i="7"/>
  <c r="AR71" i="7"/>
  <c r="AZ71" i="7"/>
  <c r="BH71" i="7"/>
  <c r="BP71" i="7"/>
  <c r="BX71" i="7"/>
  <c r="CF71" i="7"/>
  <c r="CN71" i="7"/>
  <c r="CV71" i="7"/>
  <c r="DD71" i="7"/>
  <c r="DL71" i="7"/>
  <c r="DT71" i="7"/>
  <c r="EB71" i="7"/>
  <c r="EJ71" i="7"/>
  <c r="ER71" i="7"/>
  <c r="EZ71" i="7"/>
  <c r="FH71" i="7"/>
  <c r="FP71" i="7"/>
  <c r="FX71" i="7"/>
  <c r="GF71" i="7"/>
  <c r="U71" i="7"/>
  <c r="AC71" i="7"/>
  <c r="AK71" i="7"/>
  <c r="AS71" i="7"/>
  <c r="BA71" i="7"/>
  <c r="BI71" i="7"/>
  <c r="BQ71" i="7"/>
  <c r="BY71" i="7"/>
  <c r="CG71" i="7"/>
  <c r="CO71" i="7"/>
  <c r="CW71" i="7"/>
  <c r="DE71" i="7"/>
  <c r="DM71" i="7"/>
  <c r="DU71" i="7"/>
  <c r="EC71" i="7"/>
  <c r="EK71" i="7"/>
  <c r="ES71" i="7"/>
  <c r="FA71" i="7"/>
  <c r="FI71" i="7"/>
  <c r="FQ71" i="7"/>
  <c r="FY71" i="7"/>
  <c r="GG71" i="7"/>
  <c r="V71" i="7"/>
  <c r="AD71" i="7"/>
  <c r="AL71" i="7"/>
  <c r="AT71" i="7"/>
  <c r="BB71" i="7"/>
  <c r="BJ71" i="7"/>
  <c r="BR71" i="7"/>
  <c r="BZ71" i="7"/>
  <c r="CH71" i="7"/>
  <c r="CP71" i="7"/>
  <c r="CX71" i="7"/>
  <c r="DF71" i="7"/>
  <c r="DN71" i="7"/>
  <c r="DV71" i="7"/>
  <c r="ED71" i="7"/>
  <c r="EL71" i="7"/>
  <c r="ET71" i="7"/>
  <c r="FB71" i="7"/>
  <c r="FJ71" i="7"/>
  <c r="FR71" i="7"/>
  <c r="FZ71" i="7"/>
  <c r="W71" i="7"/>
  <c r="AE71" i="7"/>
  <c r="AM71" i="7"/>
  <c r="AU71" i="7"/>
  <c r="BC71" i="7"/>
  <c r="BK71" i="7"/>
  <c r="BS71" i="7"/>
  <c r="CA71" i="7"/>
  <c r="CI71" i="7"/>
  <c r="CQ71" i="7"/>
  <c r="CY71" i="7"/>
  <c r="DG71" i="7"/>
  <c r="DO71" i="7"/>
  <c r="DW71" i="7"/>
  <c r="EE71" i="7"/>
  <c r="EM71" i="7"/>
  <c r="EU71" i="7"/>
  <c r="FC71" i="7"/>
  <c r="FK71" i="7"/>
  <c r="FS71" i="7"/>
  <c r="GA71" i="7"/>
  <c r="X71" i="7"/>
  <c r="AF71" i="7"/>
  <c r="AN71" i="7"/>
  <c r="AV71" i="7"/>
  <c r="BD71" i="7"/>
  <c r="BL71" i="7"/>
  <c r="BT71" i="7"/>
  <c r="CB71" i="7"/>
  <c r="CJ71" i="7"/>
  <c r="CR71" i="7"/>
  <c r="CZ71" i="7"/>
  <c r="DH71" i="7"/>
  <c r="DP71" i="7"/>
  <c r="DX71" i="7"/>
  <c r="EF71" i="7"/>
  <c r="EN71" i="7"/>
  <c r="EV71" i="7"/>
  <c r="FD71" i="7"/>
  <c r="FL71" i="7"/>
  <c r="FT71" i="7"/>
  <c r="GB71" i="7"/>
  <c r="Q71" i="7"/>
  <c r="Y71" i="7"/>
  <c r="AG71" i="7"/>
  <c r="AO71" i="7"/>
  <c r="AW71" i="7"/>
  <c r="BE71" i="7"/>
  <c r="BM71" i="7"/>
  <c r="BU71" i="7"/>
  <c r="CC71" i="7"/>
  <c r="CK71" i="7"/>
  <c r="CS71" i="7"/>
  <c r="DA71" i="7"/>
  <c r="DI71" i="7"/>
  <c r="DQ71" i="7"/>
  <c r="DY71" i="7"/>
  <c r="EG71" i="7"/>
  <c r="EO71" i="7"/>
  <c r="EW71" i="7"/>
  <c r="FE71" i="7"/>
  <c r="FM71" i="7"/>
  <c r="FU71" i="7"/>
  <c r="GC71" i="7"/>
  <c r="S71" i="7"/>
  <c r="AY71" i="7"/>
  <c r="CE71" i="7"/>
  <c r="DK71" i="7"/>
  <c r="EQ71" i="7"/>
  <c r="FW71" i="7"/>
  <c r="Z71" i="7"/>
  <c r="BF71" i="7"/>
  <c r="CL71" i="7"/>
  <c r="DR71" i="7"/>
  <c r="EX71" i="7"/>
  <c r="GD71" i="7"/>
  <c r="AA71" i="7"/>
  <c r="BG71" i="7"/>
  <c r="CM71" i="7"/>
  <c r="DS71" i="7"/>
  <c r="EY71" i="7"/>
  <c r="GE71" i="7"/>
  <c r="AH71" i="7"/>
  <c r="BN71" i="7"/>
  <c r="CT71" i="7"/>
  <c r="DZ71" i="7"/>
  <c r="FF71" i="7"/>
  <c r="AI71" i="7"/>
  <c r="BO71" i="7"/>
  <c r="CU71" i="7"/>
  <c r="EA71" i="7"/>
  <c r="FG71" i="7"/>
  <c r="AP71" i="7"/>
  <c r="BV71" i="7"/>
  <c r="DB71" i="7"/>
  <c r="EH71" i="7"/>
  <c r="FN71" i="7"/>
  <c r="R71" i="7"/>
  <c r="AX71" i="7"/>
  <c r="CD71" i="7"/>
  <c r="DJ71" i="7"/>
  <c r="EP71" i="7"/>
  <c r="FV71" i="7"/>
  <c r="AQ71" i="7"/>
  <c r="BW71" i="7"/>
  <c r="DC71" i="7"/>
  <c r="FO71" i="7"/>
  <c r="EI71" i="7"/>
  <c r="U44" i="7"/>
  <c r="AC44" i="7"/>
  <c r="AK44" i="7"/>
  <c r="AS44" i="7"/>
  <c r="BA44" i="7"/>
  <c r="BI44" i="7"/>
  <c r="BQ44" i="7"/>
  <c r="BY44" i="7"/>
  <c r="CG44" i="7"/>
  <c r="CO44" i="7"/>
  <c r="CW44" i="7"/>
  <c r="DE44" i="7"/>
  <c r="DM44" i="7"/>
  <c r="DU44" i="7"/>
  <c r="EC44" i="7"/>
  <c r="EK44" i="7"/>
  <c r="ES44" i="7"/>
  <c r="FA44" i="7"/>
  <c r="FI44" i="7"/>
  <c r="FQ44" i="7"/>
  <c r="FY44" i="7"/>
  <c r="GG44" i="7"/>
  <c r="V44" i="7"/>
  <c r="AD44" i="7"/>
  <c r="AL44" i="7"/>
  <c r="AT44" i="7"/>
  <c r="BB44" i="7"/>
  <c r="BJ44" i="7"/>
  <c r="BR44" i="7"/>
  <c r="BZ44" i="7"/>
  <c r="CH44" i="7"/>
  <c r="CP44" i="7"/>
  <c r="CX44" i="7"/>
  <c r="DF44" i="7"/>
  <c r="DN44" i="7"/>
  <c r="DV44" i="7"/>
  <c r="ED44" i="7"/>
  <c r="EL44" i="7"/>
  <c r="ET44" i="7"/>
  <c r="FB44" i="7"/>
  <c r="FJ44" i="7"/>
  <c r="FR44" i="7"/>
  <c r="FZ44" i="7"/>
  <c r="W44" i="7"/>
  <c r="AE44" i="7"/>
  <c r="AM44" i="7"/>
  <c r="AU44" i="7"/>
  <c r="BC44" i="7"/>
  <c r="BK44" i="7"/>
  <c r="BS44" i="7"/>
  <c r="CA44" i="7"/>
  <c r="CI44" i="7"/>
  <c r="CQ44" i="7"/>
  <c r="CY44" i="7"/>
  <c r="DG44" i="7"/>
  <c r="DO44" i="7"/>
  <c r="DW44" i="7"/>
  <c r="EE44" i="7"/>
  <c r="EM44" i="7"/>
  <c r="EU44" i="7"/>
  <c r="FC44" i="7"/>
  <c r="FK44" i="7"/>
  <c r="FS44" i="7"/>
  <c r="GA44" i="7"/>
  <c r="X44" i="7"/>
  <c r="AF44" i="7"/>
  <c r="AN44" i="7"/>
  <c r="AV44" i="7"/>
  <c r="BD44" i="7"/>
  <c r="BL44" i="7"/>
  <c r="BT44" i="7"/>
  <c r="CB44" i="7"/>
  <c r="CJ44" i="7"/>
  <c r="CR44" i="7"/>
  <c r="CZ44" i="7"/>
  <c r="DH44" i="7"/>
  <c r="DP44" i="7"/>
  <c r="DX44" i="7"/>
  <c r="EF44" i="7"/>
  <c r="EN44" i="7"/>
  <c r="EV44" i="7"/>
  <c r="FD44" i="7"/>
  <c r="FL44" i="7"/>
  <c r="FT44" i="7"/>
  <c r="GB44" i="7"/>
  <c r="Q44" i="7"/>
  <c r="Y44" i="7"/>
  <c r="AG44" i="7"/>
  <c r="AO44" i="7"/>
  <c r="AW44" i="7"/>
  <c r="BE44" i="7"/>
  <c r="BM44" i="7"/>
  <c r="BU44" i="7"/>
  <c r="CC44" i="7"/>
  <c r="CK44" i="7"/>
  <c r="CS44" i="7"/>
  <c r="DA44" i="7"/>
  <c r="DI44" i="7"/>
  <c r="DQ44" i="7"/>
  <c r="DY44" i="7"/>
  <c r="EG44" i="7"/>
  <c r="EO44" i="7"/>
  <c r="EW44" i="7"/>
  <c r="FE44" i="7"/>
  <c r="FM44" i="7"/>
  <c r="FU44" i="7"/>
  <c r="GC44" i="7"/>
  <c r="R44" i="7"/>
  <c r="Z44" i="7"/>
  <c r="AH44" i="7"/>
  <c r="AP44" i="7"/>
  <c r="AX44" i="7"/>
  <c r="BF44" i="7"/>
  <c r="BN44" i="7"/>
  <c r="BV44" i="7"/>
  <c r="CD44" i="7"/>
  <c r="CL44" i="7"/>
  <c r="CT44" i="7"/>
  <c r="DB44" i="7"/>
  <c r="DJ44" i="7"/>
  <c r="DR44" i="7"/>
  <c r="DZ44" i="7"/>
  <c r="EH44" i="7"/>
  <c r="EP44" i="7"/>
  <c r="EX44" i="7"/>
  <c r="FF44" i="7"/>
  <c r="FN44" i="7"/>
  <c r="FV44" i="7"/>
  <c r="GD44" i="7"/>
  <c r="T44" i="7"/>
  <c r="AB44" i="7"/>
  <c r="AJ44" i="7"/>
  <c r="AR44" i="7"/>
  <c r="AZ44" i="7"/>
  <c r="BH44" i="7"/>
  <c r="BP44" i="7"/>
  <c r="BX44" i="7"/>
  <c r="CF44" i="7"/>
  <c r="CN44" i="7"/>
  <c r="CV44" i="7"/>
  <c r="DD44" i="7"/>
  <c r="DL44" i="7"/>
  <c r="DT44" i="7"/>
  <c r="EB44" i="7"/>
  <c r="EJ44" i="7"/>
  <c r="ER44" i="7"/>
  <c r="EZ44" i="7"/>
  <c r="FH44" i="7"/>
  <c r="FP44" i="7"/>
  <c r="FX44" i="7"/>
  <c r="GF44" i="7"/>
  <c r="AY44" i="7"/>
  <c r="DK44" i="7"/>
  <c r="FW44" i="7"/>
  <c r="BG44" i="7"/>
  <c r="DS44" i="7"/>
  <c r="GE44" i="7"/>
  <c r="BO44" i="7"/>
  <c r="EA44" i="7"/>
  <c r="BW44" i="7"/>
  <c r="EI44" i="7"/>
  <c r="S44" i="7"/>
  <c r="CE44" i="7"/>
  <c r="EQ44" i="7"/>
  <c r="AA44" i="7"/>
  <c r="CM44" i="7"/>
  <c r="EY44" i="7"/>
  <c r="DC44" i="7"/>
  <c r="FG44" i="7"/>
  <c r="FO44" i="7"/>
  <c r="AI44" i="7"/>
  <c r="AQ44" i="7"/>
  <c r="CU44" i="7"/>
  <c r="W98" i="7"/>
  <c r="AE98" i="7"/>
  <c r="AM98" i="7"/>
  <c r="AU98" i="7"/>
  <c r="T98" i="7"/>
  <c r="R98" i="7"/>
  <c r="AB98" i="7"/>
  <c r="AK98" i="7"/>
  <c r="AT98" i="7"/>
  <c r="BC98" i="7"/>
  <c r="BK98" i="7"/>
  <c r="BS98" i="7"/>
  <c r="CA98" i="7"/>
  <c r="CI98" i="7"/>
  <c r="CQ98" i="7"/>
  <c r="CY98" i="7"/>
  <c r="DG98" i="7"/>
  <c r="DO98" i="7"/>
  <c r="DW98" i="7"/>
  <c r="EE98" i="7"/>
  <c r="EM98" i="7"/>
  <c r="EU98" i="7"/>
  <c r="FC98" i="7"/>
  <c r="FK98" i="7"/>
  <c r="FS98" i="7"/>
  <c r="GA98" i="7"/>
  <c r="AI98" i="7"/>
  <c r="CO98" i="7"/>
  <c r="EK98" i="7"/>
  <c r="S98" i="7"/>
  <c r="AC98" i="7"/>
  <c r="AL98" i="7"/>
  <c r="AV98" i="7"/>
  <c r="BD98" i="7"/>
  <c r="BL98" i="7"/>
  <c r="BT98" i="7"/>
  <c r="CB98" i="7"/>
  <c r="CJ98" i="7"/>
  <c r="CR98" i="7"/>
  <c r="CZ98" i="7"/>
  <c r="DH98" i="7"/>
  <c r="DP98" i="7"/>
  <c r="DX98" i="7"/>
  <c r="EF98" i="7"/>
  <c r="EN98" i="7"/>
  <c r="EV98" i="7"/>
  <c r="FD98" i="7"/>
  <c r="FL98" i="7"/>
  <c r="FT98" i="7"/>
  <c r="GB98" i="7"/>
  <c r="BQ98" i="7"/>
  <c r="DU98" i="7"/>
  <c r="GG98" i="7"/>
  <c r="U98" i="7"/>
  <c r="AD98" i="7"/>
  <c r="AN98" i="7"/>
  <c r="AW98" i="7"/>
  <c r="BE98" i="7"/>
  <c r="BM98" i="7"/>
  <c r="BU98" i="7"/>
  <c r="CC98" i="7"/>
  <c r="CK98" i="7"/>
  <c r="CS98" i="7"/>
  <c r="DA98" i="7"/>
  <c r="DI98" i="7"/>
  <c r="DQ98" i="7"/>
  <c r="DY98" i="7"/>
  <c r="EG98" i="7"/>
  <c r="EO98" i="7"/>
  <c r="EW98" i="7"/>
  <c r="FE98" i="7"/>
  <c r="FM98" i="7"/>
  <c r="FU98" i="7"/>
  <c r="GC98" i="7"/>
  <c r="BI98" i="7"/>
  <c r="DM98" i="7"/>
  <c r="FQ98" i="7"/>
  <c r="V98" i="7"/>
  <c r="AF98" i="7"/>
  <c r="AO98" i="7"/>
  <c r="AX98" i="7"/>
  <c r="BF98" i="7"/>
  <c r="BN98" i="7"/>
  <c r="BV98" i="7"/>
  <c r="CD98" i="7"/>
  <c r="CL98" i="7"/>
  <c r="CT98" i="7"/>
  <c r="DB98" i="7"/>
  <c r="DJ98" i="7"/>
  <c r="DR98" i="7"/>
  <c r="DZ98" i="7"/>
  <c r="EH98" i="7"/>
  <c r="EP98" i="7"/>
  <c r="EX98" i="7"/>
  <c r="FF98" i="7"/>
  <c r="FN98" i="7"/>
  <c r="FV98" i="7"/>
  <c r="GD98" i="7"/>
  <c r="BA98" i="7"/>
  <c r="DE98" i="7"/>
  <c r="FI98" i="7"/>
  <c r="X98" i="7"/>
  <c r="AG98" i="7"/>
  <c r="AP98" i="7"/>
  <c r="AY98" i="7"/>
  <c r="BG98" i="7"/>
  <c r="BO98" i="7"/>
  <c r="BW98" i="7"/>
  <c r="CE98" i="7"/>
  <c r="CM98" i="7"/>
  <c r="CU98" i="7"/>
  <c r="DC98" i="7"/>
  <c r="DK98" i="7"/>
  <c r="DS98" i="7"/>
  <c r="EA98" i="7"/>
  <c r="EI98" i="7"/>
  <c r="EQ98" i="7"/>
  <c r="EY98" i="7"/>
  <c r="FG98" i="7"/>
  <c r="FO98" i="7"/>
  <c r="FW98" i="7"/>
  <c r="GE98" i="7"/>
  <c r="Z98" i="7"/>
  <c r="CG98" i="7"/>
  <c r="ES98" i="7"/>
  <c r="Y98" i="7"/>
  <c r="AH98" i="7"/>
  <c r="AQ98" i="7"/>
  <c r="AZ98" i="7"/>
  <c r="BH98" i="7"/>
  <c r="BP98" i="7"/>
  <c r="BX98" i="7"/>
  <c r="CF98" i="7"/>
  <c r="CN98" i="7"/>
  <c r="CV98" i="7"/>
  <c r="DD98" i="7"/>
  <c r="DL98" i="7"/>
  <c r="DT98" i="7"/>
  <c r="EB98" i="7"/>
  <c r="EJ98" i="7"/>
  <c r="ER98" i="7"/>
  <c r="EZ98" i="7"/>
  <c r="FH98" i="7"/>
  <c r="FP98" i="7"/>
  <c r="FX98" i="7"/>
  <c r="GF98" i="7"/>
  <c r="BY98" i="7"/>
  <c r="EC98" i="7"/>
  <c r="FY98" i="7"/>
  <c r="Q98" i="7"/>
  <c r="AA98" i="7"/>
  <c r="AJ98" i="7"/>
  <c r="AS98" i="7"/>
  <c r="BB98" i="7"/>
  <c r="BJ98" i="7"/>
  <c r="BR98" i="7"/>
  <c r="BZ98" i="7"/>
  <c r="CH98" i="7"/>
  <c r="CP98" i="7"/>
  <c r="CX98" i="7"/>
  <c r="DF98" i="7"/>
  <c r="DN98" i="7"/>
  <c r="DV98" i="7"/>
  <c r="ED98" i="7"/>
  <c r="EL98" i="7"/>
  <c r="ET98" i="7"/>
  <c r="FB98" i="7"/>
  <c r="FJ98" i="7"/>
  <c r="FR98" i="7"/>
  <c r="FZ98" i="7"/>
  <c r="AR98" i="7"/>
  <c r="CW98" i="7"/>
  <c r="FA98" i="7"/>
  <c r="O98" i="7"/>
  <c r="N98" i="7"/>
  <c r="M98" i="7"/>
  <c r="J98" i="7"/>
  <c r="L98" i="7"/>
  <c r="K98" i="7"/>
  <c r="P98" i="7"/>
  <c r="L44" i="7"/>
  <c r="G72" i="7"/>
  <c r="G45" i="7"/>
  <c r="O44" i="7"/>
  <c r="P44" i="7"/>
  <c r="N44" i="7"/>
  <c r="K44" i="7"/>
  <c r="M44" i="7"/>
  <c r="J44" i="7"/>
  <c r="J71" i="7"/>
  <c r="O71" i="7"/>
  <c r="P71" i="7"/>
  <c r="N71" i="7"/>
  <c r="K71" i="7"/>
  <c r="G99" i="7"/>
  <c r="M71" i="7"/>
  <c r="L71" i="7"/>
  <c r="W72" i="7" l="1"/>
  <c r="AE72" i="7"/>
  <c r="AM72" i="7"/>
  <c r="AU72" i="7"/>
  <c r="BC72" i="7"/>
  <c r="BK72" i="7"/>
  <c r="BS72" i="7"/>
  <c r="CA72" i="7"/>
  <c r="CI72" i="7"/>
  <c r="CQ72" i="7"/>
  <c r="CY72" i="7"/>
  <c r="DG72" i="7"/>
  <c r="DO72" i="7"/>
  <c r="DW72" i="7"/>
  <c r="EE72" i="7"/>
  <c r="EM72" i="7"/>
  <c r="EU72" i="7"/>
  <c r="FC72" i="7"/>
  <c r="FK72" i="7"/>
  <c r="FS72" i="7"/>
  <c r="GA72" i="7"/>
  <c r="X72" i="7"/>
  <c r="AF72" i="7"/>
  <c r="AN72" i="7"/>
  <c r="AV72" i="7"/>
  <c r="BD72" i="7"/>
  <c r="BL72" i="7"/>
  <c r="BT72" i="7"/>
  <c r="CB72" i="7"/>
  <c r="CJ72" i="7"/>
  <c r="CR72" i="7"/>
  <c r="CZ72" i="7"/>
  <c r="DH72" i="7"/>
  <c r="DP72" i="7"/>
  <c r="DX72" i="7"/>
  <c r="EF72" i="7"/>
  <c r="EN72" i="7"/>
  <c r="EV72" i="7"/>
  <c r="FD72" i="7"/>
  <c r="FL72" i="7"/>
  <c r="FT72" i="7"/>
  <c r="GB72" i="7"/>
  <c r="Q72" i="7"/>
  <c r="Y72" i="7"/>
  <c r="AG72" i="7"/>
  <c r="AO72" i="7"/>
  <c r="AW72" i="7"/>
  <c r="BE72" i="7"/>
  <c r="BM72" i="7"/>
  <c r="BU72" i="7"/>
  <c r="CC72" i="7"/>
  <c r="CK72" i="7"/>
  <c r="CS72" i="7"/>
  <c r="DA72" i="7"/>
  <c r="DI72" i="7"/>
  <c r="DQ72" i="7"/>
  <c r="DY72" i="7"/>
  <c r="EG72" i="7"/>
  <c r="EO72" i="7"/>
  <c r="EW72" i="7"/>
  <c r="FE72" i="7"/>
  <c r="FM72" i="7"/>
  <c r="FU72" i="7"/>
  <c r="GC72" i="7"/>
  <c r="R72" i="7"/>
  <c r="Z72" i="7"/>
  <c r="AH72" i="7"/>
  <c r="AP72" i="7"/>
  <c r="AX72" i="7"/>
  <c r="BF72" i="7"/>
  <c r="BN72" i="7"/>
  <c r="BV72" i="7"/>
  <c r="CD72" i="7"/>
  <c r="CL72" i="7"/>
  <c r="CT72" i="7"/>
  <c r="DB72" i="7"/>
  <c r="DJ72" i="7"/>
  <c r="DR72" i="7"/>
  <c r="DZ72" i="7"/>
  <c r="EH72" i="7"/>
  <c r="EP72" i="7"/>
  <c r="EX72" i="7"/>
  <c r="FF72" i="7"/>
  <c r="FN72" i="7"/>
  <c r="FV72" i="7"/>
  <c r="GD72" i="7"/>
  <c r="S72" i="7"/>
  <c r="AA72" i="7"/>
  <c r="AI72" i="7"/>
  <c r="AQ72" i="7"/>
  <c r="AY72" i="7"/>
  <c r="BG72" i="7"/>
  <c r="BO72" i="7"/>
  <c r="BW72" i="7"/>
  <c r="CE72" i="7"/>
  <c r="CM72" i="7"/>
  <c r="CU72" i="7"/>
  <c r="DC72" i="7"/>
  <c r="DK72" i="7"/>
  <c r="DS72" i="7"/>
  <c r="EA72" i="7"/>
  <c r="EI72" i="7"/>
  <c r="EQ72" i="7"/>
  <c r="EY72" i="7"/>
  <c r="FG72" i="7"/>
  <c r="FO72" i="7"/>
  <c r="FW72" i="7"/>
  <c r="GE72" i="7"/>
  <c r="T72" i="7"/>
  <c r="AB72" i="7"/>
  <c r="AJ72" i="7"/>
  <c r="AR72" i="7"/>
  <c r="AZ72" i="7"/>
  <c r="BH72" i="7"/>
  <c r="BP72" i="7"/>
  <c r="BX72" i="7"/>
  <c r="CF72" i="7"/>
  <c r="CN72" i="7"/>
  <c r="CV72" i="7"/>
  <c r="DD72" i="7"/>
  <c r="DL72" i="7"/>
  <c r="DT72" i="7"/>
  <c r="EB72" i="7"/>
  <c r="EJ72" i="7"/>
  <c r="ER72" i="7"/>
  <c r="EZ72" i="7"/>
  <c r="FH72" i="7"/>
  <c r="FP72" i="7"/>
  <c r="AL72" i="7"/>
  <c r="BR72" i="7"/>
  <c r="CX72" i="7"/>
  <c r="ED72" i="7"/>
  <c r="FJ72" i="7"/>
  <c r="AS72" i="7"/>
  <c r="BY72" i="7"/>
  <c r="DE72" i="7"/>
  <c r="EK72" i="7"/>
  <c r="FQ72" i="7"/>
  <c r="AT72" i="7"/>
  <c r="BZ72" i="7"/>
  <c r="DF72" i="7"/>
  <c r="EL72" i="7"/>
  <c r="FR72" i="7"/>
  <c r="U72" i="7"/>
  <c r="BA72" i="7"/>
  <c r="CG72" i="7"/>
  <c r="DM72" i="7"/>
  <c r="ES72" i="7"/>
  <c r="FX72" i="7"/>
  <c r="V72" i="7"/>
  <c r="BB72" i="7"/>
  <c r="CH72" i="7"/>
  <c r="DN72" i="7"/>
  <c r="ET72" i="7"/>
  <c r="FY72" i="7"/>
  <c r="AC72" i="7"/>
  <c r="BI72" i="7"/>
  <c r="CO72" i="7"/>
  <c r="DU72" i="7"/>
  <c r="FA72" i="7"/>
  <c r="FZ72" i="7"/>
  <c r="AK72" i="7"/>
  <c r="BQ72" i="7"/>
  <c r="CW72" i="7"/>
  <c r="EC72" i="7"/>
  <c r="FI72" i="7"/>
  <c r="GG72" i="7"/>
  <c r="AD72" i="7"/>
  <c r="BJ72" i="7"/>
  <c r="CP72" i="7"/>
  <c r="DV72" i="7"/>
  <c r="FB72" i="7"/>
  <c r="GF72" i="7"/>
  <c r="X45" i="7"/>
  <c r="AF45" i="7"/>
  <c r="AN45" i="7"/>
  <c r="AV45" i="7"/>
  <c r="BD45" i="7"/>
  <c r="BL45" i="7"/>
  <c r="BT45" i="7"/>
  <c r="CB45" i="7"/>
  <c r="CJ45" i="7"/>
  <c r="CR45" i="7"/>
  <c r="CZ45" i="7"/>
  <c r="DH45" i="7"/>
  <c r="DP45" i="7"/>
  <c r="DX45" i="7"/>
  <c r="EF45" i="7"/>
  <c r="EN45" i="7"/>
  <c r="EV45" i="7"/>
  <c r="FD45" i="7"/>
  <c r="FL45" i="7"/>
  <c r="FT45" i="7"/>
  <c r="GB45" i="7"/>
  <c r="Q45" i="7"/>
  <c r="Y45" i="7"/>
  <c r="AG45" i="7"/>
  <c r="AO45" i="7"/>
  <c r="AW45" i="7"/>
  <c r="BE45" i="7"/>
  <c r="BM45" i="7"/>
  <c r="BU45" i="7"/>
  <c r="CC45" i="7"/>
  <c r="CK45" i="7"/>
  <c r="CS45" i="7"/>
  <c r="DA45" i="7"/>
  <c r="DI45" i="7"/>
  <c r="DQ45" i="7"/>
  <c r="DY45" i="7"/>
  <c r="EG45" i="7"/>
  <c r="EO45" i="7"/>
  <c r="EW45" i="7"/>
  <c r="FE45" i="7"/>
  <c r="FM45" i="7"/>
  <c r="FU45" i="7"/>
  <c r="GC45" i="7"/>
  <c r="R45" i="7"/>
  <c r="Z45" i="7"/>
  <c r="AH45" i="7"/>
  <c r="AP45" i="7"/>
  <c r="AX45" i="7"/>
  <c r="BF45" i="7"/>
  <c r="BN45" i="7"/>
  <c r="BV45" i="7"/>
  <c r="CD45" i="7"/>
  <c r="CL45" i="7"/>
  <c r="CT45" i="7"/>
  <c r="DB45" i="7"/>
  <c r="DJ45" i="7"/>
  <c r="DR45" i="7"/>
  <c r="DZ45" i="7"/>
  <c r="EH45" i="7"/>
  <c r="EP45" i="7"/>
  <c r="EX45" i="7"/>
  <c r="FF45" i="7"/>
  <c r="FN45" i="7"/>
  <c r="FV45" i="7"/>
  <c r="GD45" i="7"/>
  <c r="S45" i="7"/>
  <c r="AA45" i="7"/>
  <c r="AI45" i="7"/>
  <c r="AQ45" i="7"/>
  <c r="AY45" i="7"/>
  <c r="BG45" i="7"/>
  <c r="BO45" i="7"/>
  <c r="BW45" i="7"/>
  <c r="CE45" i="7"/>
  <c r="CM45" i="7"/>
  <c r="CU45" i="7"/>
  <c r="DC45" i="7"/>
  <c r="DK45" i="7"/>
  <c r="DS45" i="7"/>
  <c r="EA45" i="7"/>
  <c r="EI45" i="7"/>
  <c r="EQ45" i="7"/>
  <c r="EY45" i="7"/>
  <c r="FG45" i="7"/>
  <c r="FO45" i="7"/>
  <c r="FW45" i="7"/>
  <c r="GE45" i="7"/>
  <c r="T45" i="7"/>
  <c r="AB45" i="7"/>
  <c r="AJ45" i="7"/>
  <c r="AR45" i="7"/>
  <c r="AZ45" i="7"/>
  <c r="BH45" i="7"/>
  <c r="BP45" i="7"/>
  <c r="BX45" i="7"/>
  <c r="CF45" i="7"/>
  <c r="CN45" i="7"/>
  <c r="CV45" i="7"/>
  <c r="DD45" i="7"/>
  <c r="DL45" i="7"/>
  <c r="DT45" i="7"/>
  <c r="EB45" i="7"/>
  <c r="EJ45" i="7"/>
  <c r="ER45" i="7"/>
  <c r="EZ45" i="7"/>
  <c r="FH45" i="7"/>
  <c r="FP45" i="7"/>
  <c r="FX45" i="7"/>
  <c r="GF45" i="7"/>
  <c r="U45" i="7"/>
  <c r="AC45" i="7"/>
  <c r="AK45" i="7"/>
  <c r="AS45" i="7"/>
  <c r="BA45" i="7"/>
  <c r="BI45" i="7"/>
  <c r="BQ45" i="7"/>
  <c r="BY45" i="7"/>
  <c r="CG45" i="7"/>
  <c r="CO45" i="7"/>
  <c r="CW45" i="7"/>
  <c r="DE45" i="7"/>
  <c r="DM45" i="7"/>
  <c r="DU45" i="7"/>
  <c r="EC45" i="7"/>
  <c r="EK45" i="7"/>
  <c r="ES45" i="7"/>
  <c r="FA45" i="7"/>
  <c r="FI45" i="7"/>
  <c r="FQ45" i="7"/>
  <c r="FY45" i="7"/>
  <c r="GG45" i="7"/>
  <c r="W45" i="7"/>
  <c r="AE45" i="7"/>
  <c r="AM45" i="7"/>
  <c r="AU45" i="7"/>
  <c r="BC45" i="7"/>
  <c r="BK45" i="7"/>
  <c r="BS45" i="7"/>
  <c r="CA45" i="7"/>
  <c r="CI45" i="7"/>
  <c r="CQ45" i="7"/>
  <c r="CY45" i="7"/>
  <c r="BR45" i="7"/>
  <c r="DO45" i="7"/>
  <c r="EU45" i="7"/>
  <c r="GA45" i="7"/>
  <c r="BZ45" i="7"/>
  <c r="DV45" i="7"/>
  <c r="FB45" i="7"/>
  <c r="V45" i="7"/>
  <c r="CH45" i="7"/>
  <c r="DW45" i="7"/>
  <c r="FC45" i="7"/>
  <c r="AD45" i="7"/>
  <c r="CP45" i="7"/>
  <c r="AL45" i="7"/>
  <c r="CX45" i="7"/>
  <c r="EE45" i="7"/>
  <c r="FK45" i="7"/>
  <c r="AT45" i="7"/>
  <c r="DF45" i="7"/>
  <c r="EL45" i="7"/>
  <c r="FR45" i="7"/>
  <c r="EM45" i="7"/>
  <c r="ET45" i="7"/>
  <c r="FJ45" i="7"/>
  <c r="BB45" i="7"/>
  <c r="FS45" i="7"/>
  <c r="BJ45" i="7"/>
  <c r="FZ45" i="7"/>
  <c r="DG45" i="7"/>
  <c r="DN45" i="7"/>
  <c r="ED45" i="7"/>
  <c r="R99" i="7"/>
  <c r="Z99" i="7"/>
  <c r="AH99" i="7"/>
  <c r="AP99" i="7"/>
  <c r="AX99" i="7"/>
  <c r="BF99" i="7"/>
  <c r="BN99" i="7"/>
  <c r="BV99" i="7"/>
  <c r="CD99" i="7"/>
  <c r="CL99" i="7"/>
  <c r="CT99" i="7"/>
  <c r="DB99" i="7"/>
  <c r="DJ99" i="7"/>
  <c r="DR99" i="7"/>
  <c r="DZ99" i="7"/>
  <c r="EH99" i="7"/>
  <c r="EP99" i="7"/>
  <c r="EX99" i="7"/>
  <c r="FF99" i="7"/>
  <c r="FN99" i="7"/>
  <c r="FV99" i="7"/>
  <c r="GD99" i="7"/>
  <c r="X99" i="7"/>
  <c r="BT99" i="7"/>
  <c r="DX99" i="7"/>
  <c r="FL99" i="7"/>
  <c r="S99" i="7"/>
  <c r="AA99" i="7"/>
  <c r="AI99" i="7"/>
  <c r="AQ99" i="7"/>
  <c r="AY99" i="7"/>
  <c r="BG99" i="7"/>
  <c r="BO99" i="7"/>
  <c r="BW99" i="7"/>
  <c r="CE99" i="7"/>
  <c r="CM99" i="7"/>
  <c r="CU99" i="7"/>
  <c r="DC99" i="7"/>
  <c r="DK99" i="7"/>
  <c r="DS99" i="7"/>
  <c r="EA99" i="7"/>
  <c r="EI99" i="7"/>
  <c r="EQ99" i="7"/>
  <c r="EY99" i="7"/>
  <c r="FG99" i="7"/>
  <c r="FO99" i="7"/>
  <c r="FW99" i="7"/>
  <c r="GE99" i="7"/>
  <c r="CB99" i="7"/>
  <c r="EF99" i="7"/>
  <c r="T99" i="7"/>
  <c r="AB99" i="7"/>
  <c r="AJ99" i="7"/>
  <c r="AR99" i="7"/>
  <c r="AZ99" i="7"/>
  <c r="BH99" i="7"/>
  <c r="BP99" i="7"/>
  <c r="BX99" i="7"/>
  <c r="CF99" i="7"/>
  <c r="CN99" i="7"/>
  <c r="CV99" i="7"/>
  <c r="DD99" i="7"/>
  <c r="DL99" i="7"/>
  <c r="DT99" i="7"/>
  <c r="EB99" i="7"/>
  <c r="EJ99" i="7"/>
  <c r="ER99" i="7"/>
  <c r="EZ99" i="7"/>
  <c r="FH99" i="7"/>
  <c r="FP99" i="7"/>
  <c r="FX99" i="7"/>
  <c r="GF99" i="7"/>
  <c r="BD99" i="7"/>
  <c r="DH99" i="7"/>
  <c r="FT99" i="7"/>
  <c r="U99" i="7"/>
  <c r="AC99" i="7"/>
  <c r="AK99" i="7"/>
  <c r="AS99" i="7"/>
  <c r="BA99" i="7"/>
  <c r="BI99" i="7"/>
  <c r="BQ99" i="7"/>
  <c r="BY99" i="7"/>
  <c r="CG99" i="7"/>
  <c r="CO99" i="7"/>
  <c r="CW99" i="7"/>
  <c r="DE99" i="7"/>
  <c r="DM99" i="7"/>
  <c r="DU99" i="7"/>
  <c r="EC99" i="7"/>
  <c r="EK99" i="7"/>
  <c r="ES99" i="7"/>
  <c r="FA99" i="7"/>
  <c r="FI99" i="7"/>
  <c r="FQ99" i="7"/>
  <c r="FY99" i="7"/>
  <c r="GG99" i="7"/>
  <c r="AV99" i="7"/>
  <c r="CZ99" i="7"/>
  <c r="FD99" i="7"/>
  <c r="V99" i="7"/>
  <c r="AD99" i="7"/>
  <c r="AL99" i="7"/>
  <c r="AT99" i="7"/>
  <c r="BB99" i="7"/>
  <c r="BJ99" i="7"/>
  <c r="BR99" i="7"/>
  <c r="BZ99" i="7"/>
  <c r="CH99" i="7"/>
  <c r="CP99" i="7"/>
  <c r="CX99" i="7"/>
  <c r="DF99" i="7"/>
  <c r="DN99" i="7"/>
  <c r="DV99" i="7"/>
  <c r="ED99" i="7"/>
  <c r="EL99" i="7"/>
  <c r="ET99" i="7"/>
  <c r="FB99" i="7"/>
  <c r="FJ99" i="7"/>
  <c r="FR99" i="7"/>
  <c r="FZ99" i="7"/>
  <c r="AF99" i="7"/>
  <c r="CJ99" i="7"/>
  <c r="EV99" i="7"/>
  <c r="W99" i="7"/>
  <c r="AE99" i="7"/>
  <c r="AM99" i="7"/>
  <c r="AU99" i="7"/>
  <c r="BC99" i="7"/>
  <c r="BK99" i="7"/>
  <c r="BS99" i="7"/>
  <c r="CA99" i="7"/>
  <c r="CI99" i="7"/>
  <c r="CQ99" i="7"/>
  <c r="CY99" i="7"/>
  <c r="DG99" i="7"/>
  <c r="DO99" i="7"/>
  <c r="DW99" i="7"/>
  <c r="EE99" i="7"/>
  <c r="EM99" i="7"/>
  <c r="EU99" i="7"/>
  <c r="FC99" i="7"/>
  <c r="FK99" i="7"/>
  <c r="FS99" i="7"/>
  <c r="GA99" i="7"/>
  <c r="BL99" i="7"/>
  <c r="DP99" i="7"/>
  <c r="GB99" i="7"/>
  <c r="Q99" i="7"/>
  <c r="Y99" i="7"/>
  <c r="AG99" i="7"/>
  <c r="AO99" i="7"/>
  <c r="AW99" i="7"/>
  <c r="BE99" i="7"/>
  <c r="BM99" i="7"/>
  <c r="BU99" i="7"/>
  <c r="CC99" i="7"/>
  <c r="CK99" i="7"/>
  <c r="CS99" i="7"/>
  <c r="DA99" i="7"/>
  <c r="DI99" i="7"/>
  <c r="DQ99" i="7"/>
  <c r="DY99" i="7"/>
  <c r="EG99" i="7"/>
  <c r="EO99" i="7"/>
  <c r="EW99" i="7"/>
  <c r="FE99" i="7"/>
  <c r="FM99" i="7"/>
  <c r="FU99" i="7"/>
  <c r="GC99" i="7"/>
  <c r="AN99" i="7"/>
  <c r="CR99" i="7"/>
  <c r="EN99" i="7"/>
  <c r="J99" i="7"/>
  <c r="O99" i="7"/>
  <c r="L99" i="7"/>
  <c r="P99" i="7"/>
  <c r="K99" i="7"/>
  <c r="M99" i="7"/>
  <c r="N99" i="7"/>
  <c r="N45" i="7"/>
  <c r="L45" i="7"/>
  <c r="O45" i="7"/>
  <c r="K45" i="7"/>
  <c r="P45" i="7"/>
  <c r="M45" i="7"/>
  <c r="G73" i="7"/>
  <c r="G46" i="7"/>
  <c r="J45" i="7"/>
  <c r="M72" i="7"/>
  <c r="N72" i="7"/>
  <c r="O72" i="7"/>
  <c r="G100" i="7"/>
  <c r="L72" i="7"/>
  <c r="K72" i="7"/>
  <c r="J72" i="7"/>
  <c r="P72" i="7"/>
  <c r="S46" i="7" l="1"/>
  <c r="AA46" i="7"/>
  <c r="AI46" i="7"/>
  <c r="AQ46" i="7"/>
  <c r="AY46" i="7"/>
  <c r="BG46" i="7"/>
  <c r="BO46" i="7"/>
  <c r="BW46" i="7"/>
  <c r="CE46" i="7"/>
  <c r="CM46" i="7"/>
  <c r="CU46" i="7"/>
  <c r="DC46" i="7"/>
  <c r="DK46" i="7"/>
  <c r="DS46" i="7"/>
  <c r="EA46" i="7"/>
  <c r="EI46" i="7"/>
  <c r="EQ46" i="7"/>
  <c r="EY46" i="7"/>
  <c r="FG46" i="7"/>
  <c r="FO46" i="7"/>
  <c r="FW46" i="7"/>
  <c r="GE46" i="7"/>
  <c r="T46" i="7"/>
  <c r="AB46" i="7"/>
  <c r="AJ46" i="7"/>
  <c r="AR46" i="7"/>
  <c r="AZ46" i="7"/>
  <c r="BH46" i="7"/>
  <c r="BP46" i="7"/>
  <c r="BX46" i="7"/>
  <c r="CF46" i="7"/>
  <c r="CN46" i="7"/>
  <c r="CV46" i="7"/>
  <c r="DD46" i="7"/>
  <c r="DL46" i="7"/>
  <c r="DT46" i="7"/>
  <c r="EB46" i="7"/>
  <c r="EJ46" i="7"/>
  <c r="ER46" i="7"/>
  <c r="EZ46" i="7"/>
  <c r="FH46" i="7"/>
  <c r="FP46" i="7"/>
  <c r="FX46" i="7"/>
  <c r="GF46" i="7"/>
  <c r="U46" i="7"/>
  <c r="AC46" i="7"/>
  <c r="AK46" i="7"/>
  <c r="AS46" i="7"/>
  <c r="BA46" i="7"/>
  <c r="BI46" i="7"/>
  <c r="BQ46" i="7"/>
  <c r="BY46" i="7"/>
  <c r="CG46" i="7"/>
  <c r="CO46" i="7"/>
  <c r="CW46" i="7"/>
  <c r="DE46" i="7"/>
  <c r="DM46" i="7"/>
  <c r="DU46" i="7"/>
  <c r="EC46" i="7"/>
  <c r="EK46" i="7"/>
  <c r="ES46" i="7"/>
  <c r="FA46" i="7"/>
  <c r="FI46" i="7"/>
  <c r="FQ46" i="7"/>
  <c r="FY46" i="7"/>
  <c r="GG46" i="7"/>
  <c r="V46" i="7"/>
  <c r="AD46" i="7"/>
  <c r="AL46" i="7"/>
  <c r="AT46" i="7"/>
  <c r="BB46" i="7"/>
  <c r="BJ46" i="7"/>
  <c r="BR46" i="7"/>
  <c r="BZ46" i="7"/>
  <c r="CH46" i="7"/>
  <c r="CP46" i="7"/>
  <c r="CX46" i="7"/>
  <c r="DF46" i="7"/>
  <c r="DN46" i="7"/>
  <c r="DV46" i="7"/>
  <c r="ED46" i="7"/>
  <c r="EL46" i="7"/>
  <c r="ET46" i="7"/>
  <c r="FB46" i="7"/>
  <c r="FJ46" i="7"/>
  <c r="FR46" i="7"/>
  <c r="FZ46" i="7"/>
  <c r="W46" i="7"/>
  <c r="AE46" i="7"/>
  <c r="AM46" i="7"/>
  <c r="AU46" i="7"/>
  <c r="BC46" i="7"/>
  <c r="BK46" i="7"/>
  <c r="BS46" i="7"/>
  <c r="CA46" i="7"/>
  <c r="CI46" i="7"/>
  <c r="CQ46" i="7"/>
  <c r="CY46" i="7"/>
  <c r="DG46" i="7"/>
  <c r="DO46" i="7"/>
  <c r="DW46" i="7"/>
  <c r="EE46" i="7"/>
  <c r="EM46" i="7"/>
  <c r="EU46" i="7"/>
  <c r="FC46" i="7"/>
  <c r="FK46" i="7"/>
  <c r="FS46" i="7"/>
  <c r="GA46" i="7"/>
  <c r="X46" i="7"/>
  <c r="AF46" i="7"/>
  <c r="AN46" i="7"/>
  <c r="AV46" i="7"/>
  <c r="BD46" i="7"/>
  <c r="BL46" i="7"/>
  <c r="BT46" i="7"/>
  <c r="CB46" i="7"/>
  <c r="CJ46" i="7"/>
  <c r="CR46" i="7"/>
  <c r="CZ46" i="7"/>
  <c r="DH46" i="7"/>
  <c r="DP46" i="7"/>
  <c r="DX46" i="7"/>
  <c r="EF46" i="7"/>
  <c r="EN46" i="7"/>
  <c r="EV46" i="7"/>
  <c r="FD46" i="7"/>
  <c r="FL46" i="7"/>
  <c r="FT46" i="7"/>
  <c r="GB46" i="7"/>
  <c r="AP46" i="7"/>
  <c r="BV46" i="7"/>
  <c r="DB46" i="7"/>
  <c r="EH46" i="7"/>
  <c r="FN46" i="7"/>
  <c r="Q46" i="7"/>
  <c r="AW46" i="7"/>
  <c r="CC46" i="7"/>
  <c r="DI46" i="7"/>
  <c r="EO46" i="7"/>
  <c r="FU46" i="7"/>
  <c r="R46" i="7"/>
  <c r="AX46" i="7"/>
  <c r="CD46" i="7"/>
  <c r="DJ46" i="7"/>
  <c r="EP46" i="7"/>
  <c r="FV46" i="7"/>
  <c r="Z46" i="7"/>
  <c r="BF46" i="7"/>
  <c r="CL46" i="7"/>
  <c r="DR46" i="7"/>
  <c r="EX46" i="7"/>
  <c r="GD46" i="7"/>
  <c r="AG46" i="7"/>
  <c r="BM46" i="7"/>
  <c r="CS46" i="7"/>
  <c r="DY46" i="7"/>
  <c r="FE46" i="7"/>
  <c r="BE46" i="7"/>
  <c r="EG46" i="7"/>
  <c r="BN46" i="7"/>
  <c r="EW46" i="7"/>
  <c r="BU46" i="7"/>
  <c r="FF46" i="7"/>
  <c r="CK46" i="7"/>
  <c r="FM46" i="7"/>
  <c r="CT46" i="7"/>
  <c r="GC46" i="7"/>
  <c r="Y46" i="7"/>
  <c r="DA46" i="7"/>
  <c r="AH46" i="7"/>
  <c r="DQ46" i="7"/>
  <c r="AO46" i="7"/>
  <c r="DZ46" i="7"/>
  <c r="R73" i="7"/>
  <c r="Z73" i="7"/>
  <c r="AH73" i="7"/>
  <c r="AP73" i="7"/>
  <c r="AX73" i="7"/>
  <c r="BF73" i="7"/>
  <c r="BN73" i="7"/>
  <c r="BV73" i="7"/>
  <c r="CD73" i="7"/>
  <c r="CL73" i="7"/>
  <c r="CT73" i="7"/>
  <c r="DB73" i="7"/>
  <c r="DJ73" i="7"/>
  <c r="DR73" i="7"/>
  <c r="DZ73" i="7"/>
  <c r="EH73" i="7"/>
  <c r="EP73" i="7"/>
  <c r="EX73" i="7"/>
  <c r="FF73" i="7"/>
  <c r="FN73" i="7"/>
  <c r="FV73" i="7"/>
  <c r="GD73" i="7"/>
  <c r="S73" i="7"/>
  <c r="AA73" i="7"/>
  <c r="AI73" i="7"/>
  <c r="AQ73" i="7"/>
  <c r="AY73" i="7"/>
  <c r="BG73" i="7"/>
  <c r="BO73" i="7"/>
  <c r="BW73" i="7"/>
  <c r="CE73" i="7"/>
  <c r="CM73" i="7"/>
  <c r="CU73" i="7"/>
  <c r="DC73" i="7"/>
  <c r="DK73" i="7"/>
  <c r="DS73" i="7"/>
  <c r="EA73" i="7"/>
  <c r="EI73" i="7"/>
  <c r="EQ73" i="7"/>
  <c r="EY73" i="7"/>
  <c r="FG73" i="7"/>
  <c r="FO73" i="7"/>
  <c r="FW73" i="7"/>
  <c r="GE73" i="7"/>
  <c r="T73" i="7"/>
  <c r="AB73" i="7"/>
  <c r="AJ73" i="7"/>
  <c r="AR73" i="7"/>
  <c r="AZ73" i="7"/>
  <c r="BH73" i="7"/>
  <c r="BP73" i="7"/>
  <c r="BX73" i="7"/>
  <c r="CF73" i="7"/>
  <c r="CN73" i="7"/>
  <c r="CV73" i="7"/>
  <c r="DD73" i="7"/>
  <c r="DL73" i="7"/>
  <c r="DT73" i="7"/>
  <c r="EB73" i="7"/>
  <c r="EJ73" i="7"/>
  <c r="ER73" i="7"/>
  <c r="EZ73" i="7"/>
  <c r="FH73" i="7"/>
  <c r="FP73" i="7"/>
  <c r="FX73" i="7"/>
  <c r="GF73" i="7"/>
  <c r="U73" i="7"/>
  <c r="AC73" i="7"/>
  <c r="AK73" i="7"/>
  <c r="AS73" i="7"/>
  <c r="BA73" i="7"/>
  <c r="BI73" i="7"/>
  <c r="BQ73" i="7"/>
  <c r="BY73" i="7"/>
  <c r="CG73" i="7"/>
  <c r="CO73" i="7"/>
  <c r="V73" i="7"/>
  <c r="AD73" i="7"/>
  <c r="AL73" i="7"/>
  <c r="AT73" i="7"/>
  <c r="BB73" i="7"/>
  <c r="BJ73" i="7"/>
  <c r="BR73" i="7"/>
  <c r="BZ73" i="7"/>
  <c r="CH73" i="7"/>
  <c r="CP73" i="7"/>
  <c r="CX73" i="7"/>
  <c r="Q73" i="7"/>
  <c r="AN73" i="7"/>
  <c r="BK73" i="7"/>
  <c r="CC73" i="7"/>
  <c r="CY73" i="7"/>
  <c r="DM73" i="7"/>
  <c r="DX73" i="7"/>
  <c r="EL73" i="7"/>
  <c r="EW73" i="7"/>
  <c r="FK73" i="7"/>
  <c r="FY73" i="7"/>
  <c r="W73" i="7"/>
  <c r="AO73" i="7"/>
  <c r="BL73" i="7"/>
  <c r="CI73" i="7"/>
  <c r="CZ73" i="7"/>
  <c r="DN73" i="7"/>
  <c r="DY73" i="7"/>
  <c r="EM73" i="7"/>
  <c r="FA73" i="7"/>
  <c r="FL73" i="7"/>
  <c r="FZ73" i="7"/>
  <c r="X73" i="7"/>
  <c r="AU73" i="7"/>
  <c r="BM73" i="7"/>
  <c r="CJ73" i="7"/>
  <c r="DA73" i="7"/>
  <c r="DO73" i="7"/>
  <c r="EC73" i="7"/>
  <c r="EN73" i="7"/>
  <c r="FB73" i="7"/>
  <c r="FM73" i="7"/>
  <c r="GA73" i="7"/>
  <c r="Y73" i="7"/>
  <c r="AV73" i="7"/>
  <c r="BS73" i="7"/>
  <c r="CK73" i="7"/>
  <c r="DE73" i="7"/>
  <c r="DP73" i="7"/>
  <c r="ED73" i="7"/>
  <c r="EO73" i="7"/>
  <c r="FC73" i="7"/>
  <c r="FQ73" i="7"/>
  <c r="GB73" i="7"/>
  <c r="AE73" i="7"/>
  <c r="AW73" i="7"/>
  <c r="BT73" i="7"/>
  <c r="CQ73" i="7"/>
  <c r="DF73" i="7"/>
  <c r="DQ73" i="7"/>
  <c r="EE73" i="7"/>
  <c r="ES73" i="7"/>
  <c r="FD73" i="7"/>
  <c r="FR73" i="7"/>
  <c r="GC73" i="7"/>
  <c r="AF73" i="7"/>
  <c r="BC73" i="7"/>
  <c r="BU73" i="7"/>
  <c r="CR73" i="7"/>
  <c r="DG73" i="7"/>
  <c r="DU73" i="7"/>
  <c r="EF73" i="7"/>
  <c r="ET73" i="7"/>
  <c r="FE73" i="7"/>
  <c r="FS73" i="7"/>
  <c r="GG73" i="7"/>
  <c r="AM73" i="7"/>
  <c r="BE73" i="7"/>
  <c r="CB73" i="7"/>
  <c r="CW73" i="7"/>
  <c r="DI73" i="7"/>
  <c r="DW73" i="7"/>
  <c r="EK73" i="7"/>
  <c r="EV73" i="7"/>
  <c r="FJ73" i="7"/>
  <c r="FU73" i="7"/>
  <c r="CA73" i="7"/>
  <c r="CS73" i="7"/>
  <c r="DH73" i="7"/>
  <c r="DV73" i="7"/>
  <c r="EG73" i="7"/>
  <c r="EU73" i="7"/>
  <c r="BD73" i="7"/>
  <c r="FT73" i="7"/>
  <c r="AG73" i="7"/>
  <c r="FI73" i="7"/>
  <c r="U100" i="7"/>
  <c r="AC100" i="7"/>
  <c r="AK100" i="7"/>
  <c r="AS100" i="7"/>
  <c r="BA100" i="7"/>
  <c r="BI100" i="7"/>
  <c r="BQ100" i="7"/>
  <c r="BY100" i="7"/>
  <c r="CG100" i="7"/>
  <c r="CO100" i="7"/>
  <c r="CW100" i="7"/>
  <c r="DE100" i="7"/>
  <c r="DM100" i="7"/>
  <c r="DU100" i="7"/>
  <c r="EC100" i="7"/>
  <c r="EK100" i="7"/>
  <c r="ES100" i="7"/>
  <c r="FA100" i="7"/>
  <c r="FI100" i="7"/>
  <c r="FQ100" i="7"/>
  <c r="FY100" i="7"/>
  <c r="GG100" i="7"/>
  <c r="AY100" i="7"/>
  <c r="DC100" i="7"/>
  <c r="EY100" i="7"/>
  <c r="V100" i="7"/>
  <c r="AD100" i="7"/>
  <c r="AL100" i="7"/>
  <c r="AT100" i="7"/>
  <c r="BB100" i="7"/>
  <c r="BJ100" i="7"/>
  <c r="BR100" i="7"/>
  <c r="BZ100" i="7"/>
  <c r="CH100" i="7"/>
  <c r="CP100" i="7"/>
  <c r="CX100" i="7"/>
  <c r="DF100" i="7"/>
  <c r="DN100" i="7"/>
  <c r="DV100" i="7"/>
  <c r="ED100" i="7"/>
  <c r="EL100" i="7"/>
  <c r="ET100" i="7"/>
  <c r="FB100" i="7"/>
  <c r="FJ100" i="7"/>
  <c r="FR100" i="7"/>
  <c r="FZ100" i="7"/>
  <c r="S100" i="7"/>
  <c r="BW100" i="7"/>
  <c r="EI100" i="7"/>
  <c r="W100" i="7"/>
  <c r="AE100" i="7"/>
  <c r="AM100" i="7"/>
  <c r="AU100" i="7"/>
  <c r="BC100" i="7"/>
  <c r="BK100" i="7"/>
  <c r="BS100" i="7"/>
  <c r="CA100" i="7"/>
  <c r="CI100" i="7"/>
  <c r="CQ100" i="7"/>
  <c r="CY100" i="7"/>
  <c r="DG100" i="7"/>
  <c r="DO100" i="7"/>
  <c r="DW100" i="7"/>
  <c r="EE100" i="7"/>
  <c r="EM100" i="7"/>
  <c r="EU100" i="7"/>
  <c r="FC100" i="7"/>
  <c r="FK100" i="7"/>
  <c r="FS100" i="7"/>
  <c r="GA100" i="7"/>
  <c r="BO100" i="7"/>
  <c r="DS100" i="7"/>
  <c r="FW100" i="7"/>
  <c r="X100" i="7"/>
  <c r="AF100" i="7"/>
  <c r="AN100" i="7"/>
  <c r="AV100" i="7"/>
  <c r="BD100" i="7"/>
  <c r="BL100" i="7"/>
  <c r="BT100" i="7"/>
  <c r="CB100" i="7"/>
  <c r="CJ100" i="7"/>
  <c r="CR100" i="7"/>
  <c r="CZ100" i="7"/>
  <c r="DH100" i="7"/>
  <c r="DP100" i="7"/>
  <c r="DX100" i="7"/>
  <c r="EF100" i="7"/>
  <c r="EN100" i="7"/>
  <c r="EV100" i="7"/>
  <c r="FD100" i="7"/>
  <c r="FL100" i="7"/>
  <c r="FT100" i="7"/>
  <c r="GB100" i="7"/>
  <c r="AQ100" i="7"/>
  <c r="CM100" i="7"/>
  <c r="EQ100" i="7"/>
  <c r="Q100" i="7"/>
  <c r="Y100" i="7"/>
  <c r="AG100" i="7"/>
  <c r="AO100" i="7"/>
  <c r="AW100" i="7"/>
  <c r="BE100" i="7"/>
  <c r="BM100" i="7"/>
  <c r="BU100" i="7"/>
  <c r="CC100" i="7"/>
  <c r="CK100" i="7"/>
  <c r="CS100" i="7"/>
  <c r="DA100" i="7"/>
  <c r="DI100" i="7"/>
  <c r="DQ100" i="7"/>
  <c r="DY100" i="7"/>
  <c r="EG100" i="7"/>
  <c r="EO100" i="7"/>
  <c r="EW100" i="7"/>
  <c r="FE100" i="7"/>
  <c r="FM100" i="7"/>
  <c r="FU100" i="7"/>
  <c r="GC100" i="7"/>
  <c r="AA100" i="7"/>
  <c r="CU100" i="7"/>
  <c r="FG100" i="7"/>
  <c r="R100" i="7"/>
  <c r="Z100" i="7"/>
  <c r="AH100" i="7"/>
  <c r="AP100" i="7"/>
  <c r="AX100" i="7"/>
  <c r="BF100" i="7"/>
  <c r="BN100" i="7"/>
  <c r="BV100" i="7"/>
  <c r="CD100" i="7"/>
  <c r="CL100" i="7"/>
  <c r="CT100" i="7"/>
  <c r="DB100" i="7"/>
  <c r="DJ100" i="7"/>
  <c r="DR100" i="7"/>
  <c r="DZ100" i="7"/>
  <c r="EH100" i="7"/>
  <c r="EP100" i="7"/>
  <c r="EX100" i="7"/>
  <c r="FF100" i="7"/>
  <c r="FN100" i="7"/>
  <c r="FV100" i="7"/>
  <c r="GD100" i="7"/>
  <c r="BG100" i="7"/>
  <c r="DK100" i="7"/>
  <c r="FO100" i="7"/>
  <c r="T100" i="7"/>
  <c r="AB100" i="7"/>
  <c r="AJ100" i="7"/>
  <c r="AR100" i="7"/>
  <c r="AZ100" i="7"/>
  <c r="BH100" i="7"/>
  <c r="BP100" i="7"/>
  <c r="BX100" i="7"/>
  <c r="CF100" i="7"/>
  <c r="CN100" i="7"/>
  <c r="CV100" i="7"/>
  <c r="DD100" i="7"/>
  <c r="DL100" i="7"/>
  <c r="DT100" i="7"/>
  <c r="EB100" i="7"/>
  <c r="EJ100" i="7"/>
  <c r="ER100" i="7"/>
  <c r="EZ100" i="7"/>
  <c r="FH100" i="7"/>
  <c r="FP100" i="7"/>
  <c r="FX100" i="7"/>
  <c r="GF100" i="7"/>
  <c r="AI100" i="7"/>
  <c r="CE100" i="7"/>
  <c r="EA100" i="7"/>
  <c r="GE100" i="7"/>
  <c r="J73" i="7"/>
  <c r="M73" i="7"/>
  <c r="L73" i="7"/>
  <c r="O73" i="7"/>
  <c r="G101" i="7"/>
  <c r="P73" i="7"/>
  <c r="N73" i="7"/>
  <c r="K73" i="7"/>
  <c r="P100" i="7"/>
  <c r="M100" i="7"/>
  <c r="L100" i="7"/>
  <c r="K100" i="7"/>
  <c r="N100" i="7"/>
  <c r="J100" i="7"/>
  <c r="O100" i="7"/>
  <c r="J46" i="7"/>
  <c r="L46" i="7"/>
  <c r="M46" i="7"/>
  <c r="G47" i="7"/>
  <c r="G74" i="7"/>
  <c r="K46" i="7"/>
  <c r="O46" i="7"/>
  <c r="P46" i="7"/>
  <c r="N46" i="7"/>
  <c r="U74" i="7" l="1"/>
  <c r="AC74" i="7"/>
  <c r="AK74" i="7"/>
  <c r="AS74" i="7"/>
  <c r="BA74" i="7"/>
  <c r="BI74" i="7"/>
  <c r="BQ74" i="7"/>
  <c r="BY74" i="7"/>
  <c r="CG74" i="7"/>
  <c r="CO74" i="7"/>
  <c r="CW74" i="7"/>
  <c r="DE74" i="7"/>
  <c r="DM74" i="7"/>
  <c r="DU74" i="7"/>
  <c r="EC74" i="7"/>
  <c r="EK74" i="7"/>
  <c r="ES74" i="7"/>
  <c r="FA74" i="7"/>
  <c r="FI74" i="7"/>
  <c r="FQ74" i="7"/>
  <c r="FY74" i="7"/>
  <c r="V74" i="7"/>
  <c r="AD74" i="7"/>
  <c r="AL74" i="7"/>
  <c r="AT74" i="7"/>
  <c r="BB74" i="7"/>
  <c r="BJ74" i="7"/>
  <c r="BR74" i="7"/>
  <c r="BZ74" i="7"/>
  <c r="CH74" i="7"/>
  <c r="CP74" i="7"/>
  <c r="CX74" i="7"/>
  <c r="DF74" i="7"/>
  <c r="DN74" i="7"/>
  <c r="DV74" i="7"/>
  <c r="ED74" i="7"/>
  <c r="W74" i="7"/>
  <c r="AE74" i="7"/>
  <c r="AM74" i="7"/>
  <c r="AU74" i="7"/>
  <c r="BC74" i="7"/>
  <c r="BK74" i="7"/>
  <c r="BS74" i="7"/>
  <c r="CA74" i="7"/>
  <c r="CI74" i="7"/>
  <c r="CQ74" i="7"/>
  <c r="S74" i="7"/>
  <c r="AG74" i="7"/>
  <c r="AR74" i="7"/>
  <c r="BF74" i="7"/>
  <c r="BT74" i="7"/>
  <c r="CE74" i="7"/>
  <c r="CS74" i="7"/>
  <c r="DC74" i="7"/>
  <c r="DO74" i="7"/>
  <c r="DY74" i="7"/>
  <c r="EI74" i="7"/>
  <c r="ER74" i="7"/>
  <c r="FB74" i="7"/>
  <c r="FK74" i="7"/>
  <c r="FT74" i="7"/>
  <c r="GC74" i="7"/>
  <c r="T74" i="7"/>
  <c r="AH74" i="7"/>
  <c r="AV74" i="7"/>
  <c r="BG74" i="7"/>
  <c r="BU74" i="7"/>
  <c r="CF74" i="7"/>
  <c r="CT74" i="7"/>
  <c r="DD74" i="7"/>
  <c r="DP74" i="7"/>
  <c r="DZ74" i="7"/>
  <c r="EJ74" i="7"/>
  <c r="ET74" i="7"/>
  <c r="FC74" i="7"/>
  <c r="FL74" i="7"/>
  <c r="FU74" i="7"/>
  <c r="GD74" i="7"/>
  <c r="X74" i="7"/>
  <c r="AI74" i="7"/>
  <c r="AW74" i="7"/>
  <c r="BH74" i="7"/>
  <c r="BV74" i="7"/>
  <c r="CJ74" i="7"/>
  <c r="CU74" i="7"/>
  <c r="DG74" i="7"/>
  <c r="DQ74" i="7"/>
  <c r="EA74" i="7"/>
  <c r="EL74" i="7"/>
  <c r="EU74" i="7"/>
  <c r="FD74" i="7"/>
  <c r="FM74" i="7"/>
  <c r="FV74" i="7"/>
  <c r="GE74" i="7"/>
  <c r="Y74" i="7"/>
  <c r="AJ74" i="7"/>
  <c r="AX74" i="7"/>
  <c r="BL74" i="7"/>
  <c r="BW74" i="7"/>
  <c r="CK74" i="7"/>
  <c r="CV74" i="7"/>
  <c r="DH74" i="7"/>
  <c r="DR74" i="7"/>
  <c r="EB74" i="7"/>
  <c r="EM74" i="7"/>
  <c r="EV74" i="7"/>
  <c r="FE74" i="7"/>
  <c r="FN74" i="7"/>
  <c r="FW74" i="7"/>
  <c r="GF74" i="7"/>
  <c r="Z74" i="7"/>
  <c r="AN74" i="7"/>
  <c r="AY74" i="7"/>
  <c r="BM74" i="7"/>
  <c r="BX74" i="7"/>
  <c r="CL74" i="7"/>
  <c r="CY74" i="7"/>
  <c r="DI74" i="7"/>
  <c r="DS74" i="7"/>
  <c r="EE74" i="7"/>
  <c r="EN74" i="7"/>
  <c r="EW74" i="7"/>
  <c r="FF74" i="7"/>
  <c r="FO74" i="7"/>
  <c r="FX74" i="7"/>
  <c r="GG74" i="7"/>
  <c r="AA74" i="7"/>
  <c r="AO74" i="7"/>
  <c r="AZ74" i="7"/>
  <c r="BN74" i="7"/>
  <c r="CB74" i="7"/>
  <c r="CM74" i="7"/>
  <c r="CZ74" i="7"/>
  <c r="DJ74" i="7"/>
  <c r="DT74" i="7"/>
  <c r="EF74" i="7"/>
  <c r="EO74" i="7"/>
  <c r="EX74" i="7"/>
  <c r="FG74" i="7"/>
  <c r="FP74" i="7"/>
  <c r="FZ74" i="7"/>
  <c r="R74" i="7"/>
  <c r="AF74" i="7"/>
  <c r="AQ74" i="7"/>
  <c r="BE74" i="7"/>
  <c r="BP74" i="7"/>
  <c r="CD74" i="7"/>
  <c r="CR74" i="7"/>
  <c r="DB74" i="7"/>
  <c r="DL74" i="7"/>
  <c r="DX74" i="7"/>
  <c r="EH74" i="7"/>
  <c r="EQ74" i="7"/>
  <c r="EZ74" i="7"/>
  <c r="FJ74" i="7"/>
  <c r="FS74" i="7"/>
  <c r="GB74" i="7"/>
  <c r="Q74" i="7"/>
  <c r="DK74" i="7"/>
  <c r="AB74" i="7"/>
  <c r="DW74" i="7"/>
  <c r="AP74" i="7"/>
  <c r="EG74" i="7"/>
  <c r="BD74" i="7"/>
  <c r="EP74" i="7"/>
  <c r="BO74" i="7"/>
  <c r="EY74" i="7"/>
  <c r="CC74" i="7"/>
  <c r="FH74" i="7"/>
  <c r="DA74" i="7"/>
  <c r="GA74" i="7"/>
  <c r="CN74" i="7"/>
  <c r="FR74" i="7"/>
  <c r="X101" i="7"/>
  <c r="AF101" i="7"/>
  <c r="AN101" i="7"/>
  <c r="AV101" i="7"/>
  <c r="BD101" i="7"/>
  <c r="BL101" i="7"/>
  <c r="BT101" i="7"/>
  <c r="CB101" i="7"/>
  <c r="CJ101" i="7"/>
  <c r="CR101" i="7"/>
  <c r="CZ101" i="7"/>
  <c r="DH101" i="7"/>
  <c r="DP101" i="7"/>
  <c r="DX101" i="7"/>
  <c r="EF101" i="7"/>
  <c r="EN101" i="7"/>
  <c r="EV101" i="7"/>
  <c r="FD101" i="7"/>
  <c r="FL101" i="7"/>
  <c r="FT101" i="7"/>
  <c r="GB101" i="7"/>
  <c r="V101" i="7"/>
  <c r="BZ101" i="7"/>
  <c r="ED101" i="7"/>
  <c r="Q101" i="7"/>
  <c r="Y101" i="7"/>
  <c r="AG101" i="7"/>
  <c r="AO101" i="7"/>
  <c r="AW101" i="7"/>
  <c r="BE101" i="7"/>
  <c r="BM101" i="7"/>
  <c r="BU101" i="7"/>
  <c r="CC101" i="7"/>
  <c r="CK101" i="7"/>
  <c r="CS101" i="7"/>
  <c r="DA101" i="7"/>
  <c r="DI101" i="7"/>
  <c r="DQ101" i="7"/>
  <c r="DY101" i="7"/>
  <c r="EG101" i="7"/>
  <c r="EO101" i="7"/>
  <c r="EW101" i="7"/>
  <c r="FE101" i="7"/>
  <c r="FM101" i="7"/>
  <c r="FU101" i="7"/>
  <c r="GC101" i="7"/>
  <c r="AD101" i="7"/>
  <c r="CP101" i="7"/>
  <c r="ET101" i="7"/>
  <c r="R101" i="7"/>
  <c r="Z101" i="7"/>
  <c r="AH101" i="7"/>
  <c r="AP101" i="7"/>
  <c r="AX101" i="7"/>
  <c r="BF101" i="7"/>
  <c r="BN101" i="7"/>
  <c r="BV101" i="7"/>
  <c r="CD101" i="7"/>
  <c r="CL101" i="7"/>
  <c r="CT101" i="7"/>
  <c r="DB101" i="7"/>
  <c r="DJ101" i="7"/>
  <c r="DR101" i="7"/>
  <c r="DZ101" i="7"/>
  <c r="EH101" i="7"/>
  <c r="EP101" i="7"/>
  <c r="EX101" i="7"/>
  <c r="FF101" i="7"/>
  <c r="FN101" i="7"/>
  <c r="FV101" i="7"/>
  <c r="GD101" i="7"/>
  <c r="BJ101" i="7"/>
  <c r="DN101" i="7"/>
  <c r="FR101" i="7"/>
  <c r="S101" i="7"/>
  <c r="AA101" i="7"/>
  <c r="AI101" i="7"/>
  <c r="AQ101" i="7"/>
  <c r="AY101" i="7"/>
  <c r="BG101" i="7"/>
  <c r="BO101" i="7"/>
  <c r="BW101" i="7"/>
  <c r="CE101" i="7"/>
  <c r="CM101" i="7"/>
  <c r="CU101" i="7"/>
  <c r="DC101" i="7"/>
  <c r="DK101" i="7"/>
  <c r="DS101" i="7"/>
  <c r="EA101" i="7"/>
  <c r="EI101" i="7"/>
  <c r="EQ101" i="7"/>
  <c r="EY101" i="7"/>
  <c r="FG101" i="7"/>
  <c r="FO101" i="7"/>
  <c r="FW101" i="7"/>
  <c r="GE101" i="7"/>
  <c r="AL101" i="7"/>
  <c r="CH101" i="7"/>
  <c r="EL101" i="7"/>
  <c r="T101" i="7"/>
  <c r="AB101" i="7"/>
  <c r="AJ101" i="7"/>
  <c r="AR101" i="7"/>
  <c r="AZ101" i="7"/>
  <c r="BH101" i="7"/>
  <c r="BP101" i="7"/>
  <c r="BX101" i="7"/>
  <c r="CF101" i="7"/>
  <c r="CN101" i="7"/>
  <c r="CV101" i="7"/>
  <c r="DD101" i="7"/>
  <c r="DL101" i="7"/>
  <c r="DT101" i="7"/>
  <c r="EB101" i="7"/>
  <c r="EJ101" i="7"/>
  <c r="ER101" i="7"/>
  <c r="EZ101" i="7"/>
  <c r="FH101" i="7"/>
  <c r="FP101" i="7"/>
  <c r="FX101" i="7"/>
  <c r="GF101" i="7"/>
  <c r="AT101" i="7"/>
  <c r="CX101" i="7"/>
  <c r="FJ101" i="7"/>
  <c r="U101" i="7"/>
  <c r="AC101" i="7"/>
  <c r="AK101" i="7"/>
  <c r="AS101" i="7"/>
  <c r="BA101" i="7"/>
  <c r="BI101" i="7"/>
  <c r="BQ101" i="7"/>
  <c r="BY101" i="7"/>
  <c r="CG101" i="7"/>
  <c r="CO101" i="7"/>
  <c r="CW101" i="7"/>
  <c r="DE101" i="7"/>
  <c r="DM101" i="7"/>
  <c r="DU101" i="7"/>
  <c r="EC101" i="7"/>
  <c r="EK101" i="7"/>
  <c r="ES101" i="7"/>
  <c r="FA101" i="7"/>
  <c r="FI101" i="7"/>
  <c r="FQ101" i="7"/>
  <c r="FY101" i="7"/>
  <c r="GG101" i="7"/>
  <c r="BB101" i="7"/>
  <c r="DF101" i="7"/>
  <c r="FB101" i="7"/>
  <c r="W101" i="7"/>
  <c r="AE101" i="7"/>
  <c r="AM101" i="7"/>
  <c r="AU101" i="7"/>
  <c r="BC101" i="7"/>
  <c r="BK101" i="7"/>
  <c r="BS101" i="7"/>
  <c r="CA101" i="7"/>
  <c r="CI101" i="7"/>
  <c r="CQ101" i="7"/>
  <c r="CY101" i="7"/>
  <c r="DG101" i="7"/>
  <c r="DO101" i="7"/>
  <c r="DW101" i="7"/>
  <c r="EE101" i="7"/>
  <c r="EM101" i="7"/>
  <c r="EU101" i="7"/>
  <c r="FC101" i="7"/>
  <c r="FK101" i="7"/>
  <c r="FS101" i="7"/>
  <c r="GA101" i="7"/>
  <c r="BR101" i="7"/>
  <c r="DV101" i="7"/>
  <c r="FZ101" i="7"/>
  <c r="V47" i="7"/>
  <c r="AD47" i="7"/>
  <c r="AL47" i="7"/>
  <c r="AT47" i="7"/>
  <c r="BB47" i="7"/>
  <c r="BJ47" i="7"/>
  <c r="BR47" i="7"/>
  <c r="BZ47" i="7"/>
  <c r="CH47" i="7"/>
  <c r="CP47" i="7"/>
  <c r="CX47" i="7"/>
  <c r="DF47" i="7"/>
  <c r="DN47" i="7"/>
  <c r="DV47" i="7"/>
  <c r="ED47" i="7"/>
  <c r="EL47" i="7"/>
  <c r="ET47" i="7"/>
  <c r="FB47" i="7"/>
  <c r="FJ47" i="7"/>
  <c r="FR47" i="7"/>
  <c r="FZ47" i="7"/>
  <c r="W47" i="7"/>
  <c r="AE47" i="7"/>
  <c r="AM47" i="7"/>
  <c r="AU47" i="7"/>
  <c r="BC47" i="7"/>
  <c r="BK47" i="7"/>
  <c r="BS47" i="7"/>
  <c r="CA47" i="7"/>
  <c r="CI47" i="7"/>
  <c r="CQ47" i="7"/>
  <c r="CY47" i="7"/>
  <c r="DG47" i="7"/>
  <c r="DO47" i="7"/>
  <c r="DW47" i="7"/>
  <c r="EE47" i="7"/>
  <c r="EM47" i="7"/>
  <c r="EU47" i="7"/>
  <c r="FC47" i="7"/>
  <c r="FK47" i="7"/>
  <c r="FS47" i="7"/>
  <c r="GA47" i="7"/>
  <c r="X47" i="7"/>
  <c r="AF47" i="7"/>
  <c r="AN47" i="7"/>
  <c r="AV47" i="7"/>
  <c r="BD47" i="7"/>
  <c r="BL47" i="7"/>
  <c r="BT47" i="7"/>
  <c r="CB47" i="7"/>
  <c r="CJ47" i="7"/>
  <c r="CR47" i="7"/>
  <c r="CZ47" i="7"/>
  <c r="DH47" i="7"/>
  <c r="DP47" i="7"/>
  <c r="DX47" i="7"/>
  <c r="EF47" i="7"/>
  <c r="EN47" i="7"/>
  <c r="EV47" i="7"/>
  <c r="FD47" i="7"/>
  <c r="FL47" i="7"/>
  <c r="FT47" i="7"/>
  <c r="GB47" i="7"/>
  <c r="Q47" i="7"/>
  <c r="Y47" i="7"/>
  <c r="AG47" i="7"/>
  <c r="AO47" i="7"/>
  <c r="AW47" i="7"/>
  <c r="BE47" i="7"/>
  <c r="BM47" i="7"/>
  <c r="BU47" i="7"/>
  <c r="CC47" i="7"/>
  <c r="CK47" i="7"/>
  <c r="CS47" i="7"/>
  <c r="DA47" i="7"/>
  <c r="DI47" i="7"/>
  <c r="DQ47" i="7"/>
  <c r="DY47" i="7"/>
  <c r="EG47" i="7"/>
  <c r="EO47" i="7"/>
  <c r="EW47" i="7"/>
  <c r="FE47" i="7"/>
  <c r="FM47" i="7"/>
  <c r="FU47" i="7"/>
  <c r="GC47" i="7"/>
  <c r="R47" i="7"/>
  <c r="Z47" i="7"/>
  <c r="AH47" i="7"/>
  <c r="AP47" i="7"/>
  <c r="AX47" i="7"/>
  <c r="BF47" i="7"/>
  <c r="BN47" i="7"/>
  <c r="BV47" i="7"/>
  <c r="CD47" i="7"/>
  <c r="CL47" i="7"/>
  <c r="CT47" i="7"/>
  <c r="DB47" i="7"/>
  <c r="DJ47" i="7"/>
  <c r="DR47" i="7"/>
  <c r="DZ47" i="7"/>
  <c r="EH47" i="7"/>
  <c r="EP47" i="7"/>
  <c r="EX47" i="7"/>
  <c r="FF47" i="7"/>
  <c r="FN47" i="7"/>
  <c r="FV47" i="7"/>
  <c r="GD47" i="7"/>
  <c r="S47" i="7"/>
  <c r="AA47" i="7"/>
  <c r="AI47" i="7"/>
  <c r="AQ47" i="7"/>
  <c r="AY47" i="7"/>
  <c r="BG47" i="7"/>
  <c r="BO47" i="7"/>
  <c r="BW47" i="7"/>
  <c r="CE47" i="7"/>
  <c r="CM47" i="7"/>
  <c r="CU47" i="7"/>
  <c r="DC47" i="7"/>
  <c r="DK47" i="7"/>
  <c r="DS47" i="7"/>
  <c r="EA47" i="7"/>
  <c r="EI47" i="7"/>
  <c r="EQ47" i="7"/>
  <c r="EY47" i="7"/>
  <c r="FG47" i="7"/>
  <c r="FO47" i="7"/>
  <c r="FW47" i="7"/>
  <c r="GE47" i="7"/>
  <c r="AC47" i="7"/>
  <c r="BI47" i="7"/>
  <c r="CO47" i="7"/>
  <c r="DU47" i="7"/>
  <c r="FA47" i="7"/>
  <c r="GG47" i="7"/>
  <c r="AJ47" i="7"/>
  <c r="BP47" i="7"/>
  <c r="CV47" i="7"/>
  <c r="EB47" i="7"/>
  <c r="FH47" i="7"/>
  <c r="AK47" i="7"/>
  <c r="BQ47" i="7"/>
  <c r="CW47" i="7"/>
  <c r="EC47" i="7"/>
  <c r="FI47" i="7"/>
  <c r="AS47" i="7"/>
  <c r="BY47" i="7"/>
  <c r="DE47" i="7"/>
  <c r="EK47" i="7"/>
  <c r="FQ47" i="7"/>
  <c r="T47" i="7"/>
  <c r="AZ47" i="7"/>
  <c r="CF47" i="7"/>
  <c r="DL47" i="7"/>
  <c r="ER47" i="7"/>
  <c r="FX47" i="7"/>
  <c r="BA47" i="7"/>
  <c r="EJ47" i="7"/>
  <c r="BH47" i="7"/>
  <c r="ES47" i="7"/>
  <c r="BX47" i="7"/>
  <c r="EZ47" i="7"/>
  <c r="CG47" i="7"/>
  <c r="FP47" i="7"/>
  <c r="CN47" i="7"/>
  <c r="FY47" i="7"/>
  <c r="U47" i="7"/>
  <c r="DD47" i="7"/>
  <c r="GF47" i="7"/>
  <c r="AB47" i="7"/>
  <c r="DM47" i="7"/>
  <c r="AR47" i="7"/>
  <c r="DT47" i="7"/>
  <c r="L101" i="7"/>
  <c r="M101" i="7"/>
  <c r="P101" i="7"/>
  <c r="O101" i="7"/>
  <c r="J101" i="7"/>
  <c r="N101" i="7"/>
  <c r="K101" i="7"/>
  <c r="P74" i="7"/>
  <c r="O74" i="7"/>
  <c r="L74" i="7"/>
  <c r="J74" i="7"/>
  <c r="N74" i="7"/>
  <c r="M74" i="7"/>
  <c r="G102" i="7"/>
  <c r="K74" i="7"/>
  <c r="M47" i="7"/>
  <c r="K47" i="7"/>
  <c r="O47" i="7"/>
  <c r="G75" i="7"/>
  <c r="L47" i="7"/>
  <c r="J47" i="7"/>
  <c r="P47" i="7"/>
  <c r="N47" i="7"/>
  <c r="G48" i="7"/>
  <c r="Q48" i="7" l="1"/>
  <c r="Q49" i="7" s="1"/>
  <c r="Q115" i="7" s="1"/>
  <c r="Y48" i="7"/>
  <c r="Y49" i="7" s="1"/>
  <c r="Y115" i="7" s="1"/>
  <c r="AG48" i="7"/>
  <c r="AG49" i="7" s="1"/>
  <c r="AG115" i="7" s="1"/>
  <c r="AO48" i="7"/>
  <c r="AO49" i="7" s="1"/>
  <c r="AO115" i="7" s="1"/>
  <c r="AW48" i="7"/>
  <c r="AW49" i="7" s="1"/>
  <c r="AW115" i="7" s="1"/>
  <c r="BE48" i="7"/>
  <c r="BE49" i="7" s="1"/>
  <c r="BE115" i="7" s="1"/>
  <c r="BM48" i="7"/>
  <c r="BM49" i="7" s="1"/>
  <c r="BM115" i="7" s="1"/>
  <c r="BU48" i="7"/>
  <c r="BU49" i="7" s="1"/>
  <c r="BU115" i="7" s="1"/>
  <c r="CC48" i="7"/>
  <c r="CC49" i="7" s="1"/>
  <c r="CC115" i="7" s="1"/>
  <c r="CK48" i="7"/>
  <c r="CK49" i="7" s="1"/>
  <c r="CK115" i="7" s="1"/>
  <c r="CS48" i="7"/>
  <c r="CS49" i="7" s="1"/>
  <c r="CS115" i="7" s="1"/>
  <c r="DA48" i="7"/>
  <c r="DA49" i="7" s="1"/>
  <c r="DA115" i="7" s="1"/>
  <c r="DI48" i="7"/>
  <c r="DI49" i="7" s="1"/>
  <c r="DI115" i="7" s="1"/>
  <c r="DQ48" i="7"/>
  <c r="DQ49" i="7" s="1"/>
  <c r="DQ115" i="7" s="1"/>
  <c r="DY48" i="7"/>
  <c r="DY49" i="7" s="1"/>
  <c r="DY115" i="7" s="1"/>
  <c r="EG48" i="7"/>
  <c r="EG49" i="7" s="1"/>
  <c r="EG115" i="7" s="1"/>
  <c r="EO48" i="7"/>
  <c r="EO49" i="7" s="1"/>
  <c r="EO115" i="7" s="1"/>
  <c r="EW48" i="7"/>
  <c r="EW49" i="7" s="1"/>
  <c r="EW115" i="7" s="1"/>
  <c r="FE48" i="7"/>
  <c r="FE49" i="7" s="1"/>
  <c r="FE115" i="7" s="1"/>
  <c r="FM48" i="7"/>
  <c r="FM49" i="7" s="1"/>
  <c r="FM115" i="7" s="1"/>
  <c r="FU48" i="7"/>
  <c r="FU49" i="7" s="1"/>
  <c r="FU115" i="7" s="1"/>
  <c r="GC48" i="7"/>
  <c r="GC49" i="7" s="1"/>
  <c r="GC115" i="7" s="1"/>
  <c r="R48" i="7"/>
  <c r="R49" i="7" s="1"/>
  <c r="R115" i="7" s="1"/>
  <c r="Z48" i="7"/>
  <c r="Z49" i="7" s="1"/>
  <c r="Z115" i="7" s="1"/>
  <c r="AH48" i="7"/>
  <c r="AH49" i="7" s="1"/>
  <c r="AH115" i="7" s="1"/>
  <c r="AP48" i="7"/>
  <c r="AP49" i="7" s="1"/>
  <c r="AP115" i="7" s="1"/>
  <c r="AX48" i="7"/>
  <c r="AX49" i="7" s="1"/>
  <c r="AX115" i="7" s="1"/>
  <c r="BF48" i="7"/>
  <c r="BF49" i="7" s="1"/>
  <c r="BF115" i="7" s="1"/>
  <c r="BN48" i="7"/>
  <c r="BN49" i="7" s="1"/>
  <c r="BN115" i="7" s="1"/>
  <c r="BV48" i="7"/>
  <c r="BV49" i="7" s="1"/>
  <c r="BV115" i="7" s="1"/>
  <c r="CD48" i="7"/>
  <c r="CD49" i="7" s="1"/>
  <c r="CD115" i="7" s="1"/>
  <c r="CL48" i="7"/>
  <c r="CL49" i="7" s="1"/>
  <c r="CL115" i="7" s="1"/>
  <c r="CT48" i="7"/>
  <c r="CT49" i="7" s="1"/>
  <c r="CT115" i="7" s="1"/>
  <c r="DB48" i="7"/>
  <c r="DB49" i="7" s="1"/>
  <c r="DB115" i="7" s="1"/>
  <c r="DJ48" i="7"/>
  <c r="DJ49" i="7" s="1"/>
  <c r="DJ115" i="7" s="1"/>
  <c r="DR48" i="7"/>
  <c r="DR49" i="7" s="1"/>
  <c r="DR115" i="7" s="1"/>
  <c r="DZ48" i="7"/>
  <c r="DZ49" i="7" s="1"/>
  <c r="DZ115" i="7" s="1"/>
  <c r="EH48" i="7"/>
  <c r="EH49" i="7" s="1"/>
  <c r="EH115" i="7" s="1"/>
  <c r="EP48" i="7"/>
  <c r="EP49" i="7" s="1"/>
  <c r="EP115" i="7" s="1"/>
  <c r="EX48" i="7"/>
  <c r="EX49" i="7" s="1"/>
  <c r="EX115" i="7" s="1"/>
  <c r="FF48" i="7"/>
  <c r="FF49" i="7" s="1"/>
  <c r="FF115" i="7" s="1"/>
  <c r="FN48" i="7"/>
  <c r="FN49" i="7" s="1"/>
  <c r="FN115" i="7" s="1"/>
  <c r="FV48" i="7"/>
  <c r="FV49" i="7" s="1"/>
  <c r="FV115" i="7" s="1"/>
  <c r="GD48" i="7"/>
  <c r="GD49" i="7" s="1"/>
  <c r="GD115" i="7" s="1"/>
  <c r="S48" i="7"/>
  <c r="S49" i="7" s="1"/>
  <c r="S115" i="7" s="1"/>
  <c r="AA48" i="7"/>
  <c r="AA49" i="7" s="1"/>
  <c r="AA115" i="7" s="1"/>
  <c r="AI48" i="7"/>
  <c r="AI49" i="7" s="1"/>
  <c r="AI115" i="7" s="1"/>
  <c r="AQ48" i="7"/>
  <c r="AQ49" i="7" s="1"/>
  <c r="AQ115" i="7" s="1"/>
  <c r="AY48" i="7"/>
  <c r="AY49" i="7" s="1"/>
  <c r="AY115" i="7" s="1"/>
  <c r="BG48" i="7"/>
  <c r="BG49" i="7" s="1"/>
  <c r="BG115" i="7" s="1"/>
  <c r="BO48" i="7"/>
  <c r="BO49" i="7" s="1"/>
  <c r="BO115" i="7" s="1"/>
  <c r="BW48" i="7"/>
  <c r="BW49" i="7" s="1"/>
  <c r="BW115" i="7" s="1"/>
  <c r="CE48" i="7"/>
  <c r="CE49" i="7" s="1"/>
  <c r="CE115" i="7" s="1"/>
  <c r="CM48" i="7"/>
  <c r="CM49" i="7" s="1"/>
  <c r="CM115" i="7" s="1"/>
  <c r="CU48" i="7"/>
  <c r="CU49" i="7" s="1"/>
  <c r="CU115" i="7" s="1"/>
  <c r="DC48" i="7"/>
  <c r="DC49" i="7" s="1"/>
  <c r="DC115" i="7" s="1"/>
  <c r="DK48" i="7"/>
  <c r="DK49" i="7" s="1"/>
  <c r="DK115" i="7" s="1"/>
  <c r="DS48" i="7"/>
  <c r="DS49" i="7" s="1"/>
  <c r="DS115" i="7" s="1"/>
  <c r="EA48" i="7"/>
  <c r="EA49" i="7" s="1"/>
  <c r="EA115" i="7" s="1"/>
  <c r="EI48" i="7"/>
  <c r="EI49" i="7" s="1"/>
  <c r="EI115" i="7" s="1"/>
  <c r="EQ48" i="7"/>
  <c r="EQ49" i="7" s="1"/>
  <c r="EQ115" i="7" s="1"/>
  <c r="EY48" i="7"/>
  <c r="EY49" i="7" s="1"/>
  <c r="EY115" i="7" s="1"/>
  <c r="FG48" i="7"/>
  <c r="FG49" i="7" s="1"/>
  <c r="FG115" i="7" s="1"/>
  <c r="FO48" i="7"/>
  <c r="FO49" i="7" s="1"/>
  <c r="FO115" i="7" s="1"/>
  <c r="FW48" i="7"/>
  <c r="FW49" i="7" s="1"/>
  <c r="FW115" i="7" s="1"/>
  <c r="GE48" i="7"/>
  <c r="GE49" i="7" s="1"/>
  <c r="GE115" i="7" s="1"/>
  <c r="T48" i="7"/>
  <c r="T49" i="7" s="1"/>
  <c r="T115" i="7" s="1"/>
  <c r="AB48" i="7"/>
  <c r="AB49" i="7" s="1"/>
  <c r="AB115" i="7" s="1"/>
  <c r="AJ48" i="7"/>
  <c r="AJ49" i="7" s="1"/>
  <c r="AJ115" i="7" s="1"/>
  <c r="AR48" i="7"/>
  <c r="AR49" i="7" s="1"/>
  <c r="AR115" i="7" s="1"/>
  <c r="AZ48" i="7"/>
  <c r="AZ49" i="7" s="1"/>
  <c r="AZ115" i="7" s="1"/>
  <c r="BH48" i="7"/>
  <c r="BH49" i="7" s="1"/>
  <c r="BH115" i="7" s="1"/>
  <c r="BP48" i="7"/>
  <c r="BP49" i="7" s="1"/>
  <c r="BP115" i="7" s="1"/>
  <c r="BX48" i="7"/>
  <c r="BX49" i="7" s="1"/>
  <c r="BX115" i="7" s="1"/>
  <c r="CF48" i="7"/>
  <c r="CF49" i="7" s="1"/>
  <c r="CF115" i="7" s="1"/>
  <c r="CN48" i="7"/>
  <c r="CN49" i="7" s="1"/>
  <c r="CN115" i="7" s="1"/>
  <c r="CV48" i="7"/>
  <c r="CV49" i="7" s="1"/>
  <c r="CV115" i="7" s="1"/>
  <c r="DD48" i="7"/>
  <c r="DD49" i="7" s="1"/>
  <c r="DD115" i="7" s="1"/>
  <c r="DL48" i="7"/>
  <c r="DL49" i="7" s="1"/>
  <c r="DL115" i="7" s="1"/>
  <c r="DT48" i="7"/>
  <c r="DT49" i="7" s="1"/>
  <c r="DT115" i="7" s="1"/>
  <c r="EB48" i="7"/>
  <c r="EB49" i="7" s="1"/>
  <c r="EB115" i="7" s="1"/>
  <c r="EJ48" i="7"/>
  <c r="EJ49" i="7" s="1"/>
  <c r="EJ115" i="7" s="1"/>
  <c r="ER48" i="7"/>
  <c r="ER49" i="7" s="1"/>
  <c r="ER115" i="7" s="1"/>
  <c r="U48" i="7"/>
  <c r="U49" i="7" s="1"/>
  <c r="U115" i="7" s="1"/>
  <c r="AC48" i="7"/>
  <c r="AC49" i="7" s="1"/>
  <c r="AC115" i="7" s="1"/>
  <c r="AK48" i="7"/>
  <c r="AK49" i="7" s="1"/>
  <c r="AK115" i="7" s="1"/>
  <c r="AS48" i="7"/>
  <c r="AS49" i="7" s="1"/>
  <c r="AS115" i="7" s="1"/>
  <c r="BA48" i="7"/>
  <c r="BA49" i="7" s="1"/>
  <c r="BA115" i="7" s="1"/>
  <c r="BI48" i="7"/>
  <c r="BI49" i="7" s="1"/>
  <c r="BI115" i="7" s="1"/>
  <c r="BQ48" i="7"/>
  <c r="BQ49" i="7" s="1"/>
  <c r="BQ115" i="7" s="1"/>
  <c r="BY48" i="7"/>
  <c r="BY49" i="7" s="1"/>
  <c r="BY115" i="7" s="1"/>
  <c r="CG48" i="7"/>
  <c r="CG49" i="7" s="1"/>
  <c r="CG115" i="7" s="1"/>
  <c r="CO48" i="7"/>
  <c r="CO49" i="7" s="1"/>
  <c r="CO115" i="7" s="1"/>
  <c r="CW48" i="7"/>
  <c r="CW49" i="7" s="1"/>
  <c r="CW115" i="7" s="1"/>
  <c r="DE48" i="7"/>
  <c r="DE49" i="7" s="1"/>
  <c r="DE115" i="7" s="1"/>
  <c r="DM48" i="7"/>
  <c r="DM49" i="7" s="1"/>
  <c r="DM115" i="7" s="1"/>
  <c r="DU48" i="7"/>
  <c r="DU49" i="7" s="1"/>
  <c r="DU115" i="7" s="1"/>
  <c r="EC48" i="7"/>
  <c r="EC49" i="7" s="1"/>
  <c r="EC115" i="7" s="1"/>
  <c r="EK48" i="7"/>
  <c r="EK49" i="7" s="1"/>
  <c r="EK115" i="7" s="1"/>
  <c r="ES48" i="7"/>
  <c r="ES49" i="7" s="1"/>
  <c r="ES115" i="7" s="1"/>
  <c r="V48" i="7"/>
  <c r="V49" i="7" s="1"/>
  <c r="V115" i="7" s="1"/>
  <c r="AD48" i="7"/>
  <c r="AD49" i="7" s="1"/>
  <c r="AD115" i="7" s="1"/>
  <c r="AL48" i="7"/>
  <c r="AL49" i="7" s="1"/>
  <c r="AL115" i="7" s="1"/>
  <c r="AT48" i="7"/>
  <c r="AT49" i="7" s="1"/>
  <c r="AT115" i="7" s="1"/>
  <c r="BB48" i="7"/>
  <c r="BB49" i="7" s="1"/>
  <c r="BB115" i="7" s="1"/>
  <c r="AV48" i="7"/>
  <c r="AV49" i="7" s="1"/>
  <c r="AV115" i="7" s="1"/>
  <c r="BT48" i="7"/>
  <c r="BT49" i="7" s="1"/>
  <c r="BT115" i="7" s="1"/>
  <c r="CQ48" i="7"/>
  <c r="CQ49" i="7" s="1"/>
  <c r="CQ115" i="7" s="1"/>
  <c r="DN48" i="7"/>
  <c r="DN49" i="7" s="1"/>
  <c r="DN115" i="7" s="1"/>
  <c r="EF48" i="7"/>
  <c r="EF49" i="7" s="1"/>
  <c r="EF115" i="7" s="1"/>
  <c r="FA48" i="7"/>
  <c r="FA49" i="7" s="1"/>
  <c r="FA115" i="7" s="1"/>
  <c r="FL48" i="7"/>
  <c r="FL49" i="7" s="1"/>
  <c r="FL115" i="7" s="1"/>
  <c r="FZ48" i="7"/>
  <c r="FZ49" i="7" s="1"/>
  <c r="FZ115" i="7" s="1"/>
  <c r="W48" i="7"/>
  <c r="W49" i="7" s="1"/>
  <c r="W115" i="7" s="1"/>
  <c r="BC48" i="7"/>
  <c r="BC49" i="7" s="1"/>
  <c r="BC115" i="7" s="1"/>
  <c r="BZ48" i="7"/>
  <c r="BZ49" i="7" s="1"/>
  <c r="BZ115" i="7" s="1"/>
  <c r="CR48" i="7"/>
  <c r="CR49" i="7" s="1"/>
  <c r="CR115" i="7" s="1"/>
  <c r="DO48" i="7"/>
  <c r="DO49" i="7" s="1"/>
  <c r="DO115" i="7" s="1"/>
  <c r="EL48" i="7"/>
  <c r="EL49" i="7" s="1"/>
  <c r="EL115" i="7" s="1"/>
  <c r="FB48" i="7"/>
  <c r="FB49" i="7" s="1"/>
  <c r="FB115" i="7" s="1"/>
  <c r="FP48" i="7"/>
  <c r="FP49" i="7" s="1"/>
  <c r="FP115" i="7" s="1"/>
  <c r="GA48" i="7"/>
  <c r="GA49" i="7" s="1"/>
  <c r="GA115" i="7" s="1"/>
  <c r="X48" i="7"/>
  <c r="X49" i="7" s="1"/>
  <c r="X115" i="7" s="1"/>
  <c r="BD48" i="7"/>
  <c r="BD49" i="7" s="1"/>
  <c r="BD115" i="7" s="1"/>
  <c r="CA48" i="7"/>
  <c r="CA49" i="7" s="1"/>
  <c r="CA115" i="7" s="1"/>
  <c r="CX48" i="7"/>
  <c r="CX49" i="7" s="1"/>
  <c r="CX115" i="7" s="1"/>
  <c r="DP48" i="7"/>
  <c r="DP49" i="7" s="1"/>
  <c r="DP115" i="7" s="1"/>
  <c r="EM48" i="7"/>
  <c r="EM49" i="7" s="1"/>
  <c r="EM115" i="7" s="1"/>
  <c r="FC48" i="7"/>
  <c r="FC49" i="7" s="1"/>
  <c r="FC115" i="7" s="1"/>
  <c r="FQ48" i="7"/>
  <c r="FQ49" i="7" s="1"/>
  <c r="FQ115" i="7" s="1"/>
  <c r="GB48" i="7"/>
  <c r="GB49" i="7" s="1"/>
  <c r="GB115" i="7" s="1"/>
  <c r="AF48" i="7"/>
  <c r="AF49" i="7" s="1"/>
  <c r="AF115" i="7" s="1"/>
  <c r="BK48" i="7"/>
  <c r="BK49" i="7" s="1"/>
  <c r="BK115" i="7" s="1"/>
  <c r="CH48" i="7"/>
  <c r="CH49" i="7" s="1"/>
  <c r="CH115" i="7" s="1"/>
  <c r="CZ48" i="7"/>
  <c r="CZ49" i="7" s="1"/>
  <c r="CZ115" i="7" s="1"/>
  <c r="DW48" i="7"/>
  <c r="DW49" i="7" s="1"/>
  <c r="DW115" i="7" s="1"/>
  <c r="ET48" i="7"/>
  <c r="ET49" i="7" s="1"/>
  <c r="ET115" i="7" s="1"/>
  <c r="FH48" i="7"/>
  <c r="FH49" i="7" s="1"/>
  <c r="FH115" i="7" s="1"/>
  <c r="FS48" i="7"/>
  <c r="FS49" i="7" s="1"/>
  <c r="FS115" i="7" s="1"/>
  <c r="GG48" i="7"/>
  <c r="GG49" i="7" s="1"/>
  <c r="GG115" i="7" s="1"/>
  <c r="AM48" i="7"/>
  <c r="AM49" i="7" s="1"/>
  <c r="AM115" i="7" s="1"/>
  <c r="BL48" i="7"/>
  <c r="BL49" i="7" s="1"/>
  <c r="BL115" i="7" s="1"/>
  <c r="CI48" i="7"/>
  <c r="CI49" i="7" s="1"/>
  <c r="CI115" i="7" s="1"/>
  <c r="DF48" i="7"/>
  <c r="DF49" i="7" s="1"/>
  <c r="DF115" i="7" s="1"/>
  <c r="DX48" i="7"/>
  <c r="DX49" i="7" s="1"/>
  <c r="DX115" i="7" s="1"/>
  <c r="EU48" i="7"/>
  <c r="EU49" i="7" s="1"/>
  <c r="EU115" i="7" s="1"/>
  <c r="FI48" i="7"/>
  <c r="FI49" i="7" s="1"/>
  <c r="FI115" i="7" s="1"/>
  <c r="FT48" i="7"/>
  <c r="FT49" i="7" s="1"/>
  <c r="FT115" i="7" s="1"/>
  <c r="AU48" i="7"/>
  <c r="AU49" i="7" s="1"/>
  <c r="AU115" i="7" s="1"/>
  <c r="DG48" i="7"/>
  <c r="DG49" i="7" s="1"/>
  <c r="DG115" i="7" s="1"/>
  <c r="FD48" i="7"/>
  <c r="FD49" i="7" s="1"/>
  <c r="FD115" i="7" s="1"/>
  <c r="BJ48" i="7"/>
  <c r="BJ49" i="7" s="1"/>
  <c r="BJ115" i="7" s="1"/>
  <c r="DH48" i="7"/>
  <c r="DH49" i="7" s="1"/>
  <c r="DH115" i="7" s="1"/>
  <c r="FJ48" i="7"/>
  <c r="FJ49" i="7" s="1"/>
  <c r="FJ115" i="7" s="1"/>
  <c r="BR48" i="7"/>
  <c r="BR49" i="7" s="1"/>
  <c r="BR115" i="7" s="1"/>
  <c r="DV48" i="7"/>
  <c r="DV49" i="7" s="1"/>
  <c r="DV115" i="7" s="1"/>
  <c r="FK48" i="7"/>
  <c r="FK49" i="7" s="1"/>
  <c r="FK115" i="7" s="1"/>
  <c r="BS48" i="7"/>
  <c r="BS49" i="7" s="1"/>
  <c r="BS115" i="7" s="1"/>
  <c r="ED48" i="7"/>
  <c r="ED49" i="7" s="1"/>
  <c r="ED115" i="7" s="1"/>
  <c r="FR48" i="7"/>
  <c r="FR49" i="7" s="1"/>
  <c r="FR115" i="7" s="1"/>
  <c r="CB48" i="7"/>
  <c r="CB49" i="7" s="1"/>
  <c r="CB115" i="7" s="1"/>
  <c r="EE48" i="7"/>
  <c r="EE49" i="7" s="1"/>
  <c r="EE115" i="7" s="1"/>
  <c r="FX48" i="7"/>
  <c r="FX49" i="7" s="1"/>
  <c r="FX115" i="7" s="1"/>
  <c r="CJ48" i="7"/>
  <c r="CJ49" i="7" s="1"/>
  <c r="CJ115" i="7" s="1"/>
  <c r="EN48" i="7"/>
  <c r="EN49" i="7" s="1"/>
  <c r="EN115" i="7" s="1"/>
  <c r="FY48" i="7"/>
  <c r="FY49" i="7" s="1"/>
  <c r="FY115" i="7" s="1"/>
  <c r="AE48" i="7"/>
  <c r="AE49" i="7" s="1"/>
  <c r="AE115" i="7" s="1"/>
  <c r="CP48" i="7"/>
  <c r="CP49" i="7" s="1"/>
  <c r="CP115" i="7" s="1"/>
  <c r="EV48" i="7"/>
  <c r="EV49" i="7" s="1"/>
  <c r="EV115" i="7" s="1"/>
  <c r="GF48" i="7"/>
  <c r="GF49" i="7" s="1"/>
  <c r="GF115" i="7" s="1"/>
  <c r="AN48" i="7"/>
  <c r="AN49" i="7" s="1"/>
  <c r="AN115" i="7" s="1"/>
  <c r="CY48" i="7"/>
  <c r="CY49" i="7" s="1"/>
  <c r="CY115" i="7" s="1"/>
  <c r="EZ48" i="7"/>
  <c r="EZ49" i="7" s="1"/>
  <c r="EZ115" i="7" s="1"/>
  <c r="T75" i="7"/>
  <c r="AB75" i="7"/>
  <c r="AJ75" i="7"/>
  <c r="AR75" i="7"/>
  <c r="AZ75" i="7"/>
  <c r="BH75" i="7"/>
  <c r="BP75" i="7"/>
  <c r="BX75" i="7"/>
  <c r="CF75" i="7"/>
  <c r="CN75" i="7"/>
  <c r="CV75" i="7"/>
  <c r="DD75" i="7"/>
  <c r="DL75" i="7"/>
  <c r="DT75" i="7"/>
  <c r="EB75" i="7"/>
  <c r="EJ75" i="7"/>
  <c r="ER75" i="7"/>
  <c r="EZ75" i="7"/>
  <c r="FH75" i="7"/>
  <c r="FP75" i="7"/>
  <c r="FX75" i="7"/>
  <c r="GF75" i="7"/>
  <c r="U75" i="7"/>
  <c r="AC75" i="7"/>
  <c r="AK75" i="7"/>
  <c r="AS75" i="7"/>
  <c r="BA75" i="7"/>
  <c r="BI75" i="7"/>
  <c r="BQ75" i="7"/>
  <c r="BY75" i="7"/>
  <c r="CG75" i="7"/>
  <c r="CO75" i="7"/>
  <c r="CW75" i="7"/>
  <c r="DE75" i="7"/>
  <c r="DM75" i="7"/>
  <c r="DU75" i="7"/>
  <c r="EC75" i="7"/>
  <c r="EK75" i="7"/>
  <c r="ES75" i="7"/>
  <c r="FA75" i="7"/>
  <c r="FI75" i="7"/>
  <c r="FQ75" i="7"/>
  <c r="FY75" i="7"/>
  <c r="GG75" i="7"/>
  <c r="V75" i="7"/>
  <c r="AD75" i="7"/>
  <c r="AL75" i="7"/>
  <c r="AT75" i="7"/>
  <c r="BB75" i="7"/>
  <c r="BJ75" i="7"/>
  <c r="BR75" i="7"/>
  <c r="BZ75" i="7"/>
  <c r="CH75" i="7"/>
  <c r="CP75" i="7"/>
  <c r="CX75" i="7"/>
  <c r="DF75" i="7"/>
  <c r="DN75" i="7"/>
  <c r="DV75" i="7"/>
  <c r="ED75" i="7"/>
  <c r="EL75" i="7"/>
  <c r="ET75" i="7"/>
  <c r="FB75" i="7"/>
  <c r="FJ75" i="7"/>
  <c r="FR75" i="7"/>
  <c r="FZ75" i="7"/>
  <c r="W75" i="7"/>
  <c r="AE75" i="7"/>
  <c r="AM75" i="7"/>
  <c r="AU75" i="7"/>
  <c r="BC75" i="7"/>
  <c r="BK75" i="7"/>
  <c r="BS75" i="7"/>
  <c r="CA75" i="7"/>
  <c r="CI75" i="7"/>
  <c r="CQ75" i="7"/>
  <c r="CY75" i="7"/>
  <c r="DG75" i="7"/>
  <c r="DO75" i="7"/>
  <c r="DW75" i="7"/>
  <c r="EE75" i="7"/>
  <c r="EM75" i="7"/>
  <c r="EU75" i="7"/>
  <c r="FC75" i="7"/>
  <c r="FK75" i="7"/>
  <c r="FS75" i="7"/>
  <c r="GA75" i="7"/>
  <c r="X75" i="7"/>
  <c r="AF75" i="7"/>
  <c r="AN75" i="7"/>
  <c r="AV75" i="7"/>
  <c r="BD75" i="7"/>
  <c r="BL75" i="7"/>
  <c r="BT75" i="7"/>
  <c r="CB75" i="7"/>
  <c r="CJ75" i="7"/>
  <c r="CR75" i="7"/>
  <c r="CZ75" i="7"/>
  <c r="DH75" i="7"/>
  <c r="DP75" i="7"/>
  <c r="DX75" i="7"/>
  <c r="EF75" i="7"/>
  <c r="EN75" i="7"/>
  <c r="EV75" i="7"/>
  <c r="FD75" i="7"/>
  <c r="FL75" i="7"/>
  <c r="FT75" i="7"/>
  <c r="GB75" i="7"/>
  <c r="Q75" i="7"/>
  <c r="Y75" i="7"/>
  <c r="AG75" i="7"/>
  <c r="AO75" i="7"/>
  <c r="AW75" i="7"/>
  <c r="BE75" i="7"/>
  <c r="BM75" i="7"/>
  <c r="BU75" i="7"/>
  <c r="CC75" i="7"/>
  <c r="CK75" i="7"/>
  <c r="CS75" i="7"/>
  <c r="DA75" i="7"/>
  <c r="DI75" i="7"/>
  <c r="DQ75" i="7"/>
  <c r="DY75" i="7"/>
  <c r="EG75" i="7"/>
  <c r="EO75" i="7"/>
  <c r="EW75" i="7"/>
  <c r="FE75" i="7"/>
  <c r="FM75" i="7"/>
  <c r="FU75" i="7"/>
  <c r="GC75" i="7"/>
  <c r="S75" i="7"/>
  <c r="AA75" i="7"/>
  <c r="AI75" i="7"/>
  <c r="AQ75" i="7"/>
  <c r="AY75" i="7"/>
  <c r="BG75" i="7"/>
  <c r="BO75" i="7"/>
  <c r="BW75" i="7"/>
  <c r="CE75" i="7"/>
  <c r="CM75" i="7"/>
  <c r="CU75" i="7"/>
  <c r="DC75" i="7"/>
  <c r="DK75" i="7"/>
  <c r="DS75" i="7"/>
  <c r="EA75" i="7"/>
  <c r="EI75" i="7"/>
  <c r="EQ75" i="7"/>
  <c r="EY75" i="7"/>
  <c r="FG75" i="7"/>
  <c r="FO75" i="7"/>
  <c r="FW75" i="7"/>
  <c r="GE75" i="7"/>
  <c r="R75" i="7"/>
  <c r="CD75" i="7"/>
  <c r="EP75" i="7"/>
  <c r="Z75" i="7"/>
  <c r="CL75" i="7"/>
  <c r="EX75" i="7"/>
  <c r="AH75" i="7"/>
  <c r="CT75" i="7"/>
  <c r="FF75" i="7"/>
  <c r="AP75" i="7"/>
  <c r="DB75" i="7"/>
  <c r="FN75" i="7"/>
  <c r="AX75" i="7"/>
  <c r="DJ75" i="7"/>
  <c r="FV75" i="7"/>
  <c r="BF75" i="7"/>
  <c r="DR75" i="7"/>
  <c r="GD75" i="7"/>
  <c r="BV75" i="7"/>
  <c r="EH75" i="7"/>
  <c r="BN75" i="7"/>
  <c r="DZ75" i="7"/>
  <c r="S102" i="7"/>
  <c r="AA102" i="7"/>
  <c r="AI102" i="7"/>
  <c r="AQ102" i="7"/>
  <c r="AY102" i="7"/>
  <c r="BG102" i="7"/>
  <c r="BO102" i="7"/>
  <c r="BW102" i="7"/>
  <c r="CE102" i="7"/>
  <c r="CM102" i="7"/>
  <c r="CU102" i="7"/>
  <c r="DC102" i="7"/>
  <c r="DK102" i="7"/>
  <c r="DS102" i="7"/>
  <c r="EA102" i="7"/>
  <c r="EI102" i="7"/>
  <c r="EQ102" i="7"/>
  <c r="EY102" i="7"/>
  <c r="FG102" i="7"/>
  <c r="FO102" i="7"/>
  <c r="FW102" i="7"/>
  <c r="GE102" i="7"/>
  <c r="Q102" i="7"/>
  <c r="CC102" i="7"/>
  <c r="EG102" i="7"/>
  <c r="T102" i="7"/>
  <c r="AB102" i="7"/>
  <c r="AJ102" i="7"/>
  <c r="AR102" i="7"/>
  <c r="AZ102" i="7"/>
  <c r="BH102" i="7"/>
  <c r="BP102" i="7"/>
  <c r="BX102" i="7"/>
  <c r="CF102" i="7"/>
  <c r="CN102" i="7"/>
  <c r="CV102" i="7"/>
  <c r="DD102" i="7"/>
  <c r="DL102" i="7"/>
  <c r="DT102" i="7"/>
  <c r="EB102" i="7"/>
  <c r="EJ102" i="7"/>
  <c r="ER102" i="7"/>
  <c r="EZ102" i="7"/>
  <c r="FH102" i="7"/>
  <c r="FP102" i="7"/>
  <c r="FX102" i="7"/>
  <c r="GF102" i="7"/>
  <c r="AO102" i="7"/>
  <c r="CS102" i="7"/>
  <c r="EO102" i="7"/>
  <c r="U102" i="7"/>
  <c r="AC102" i="7"/>
  <c r="AK102" i="7"/>
  <c r="AS102" i="7"/>
  <c r="BA102" i="7"/>
  <c r="BI102" i="7"/>
  <c r="BQ102" i="7"/>
  <c r="BY102" i="7"/>
  <c r="CG102" i="7"/>
  <c r="CO102" i="7"/>
  <c r="CW102" i="7"/>
  <c r="DE102" i="7"/>
  <c r="DM102" i="7"/>
  <c r="DU102" i="7"/>
  <c r="EC102" i="7"/>
  <c r="EK102" i="7"/>
  <c r="ES102" i="7"/>
  <c r="FA102" i="7"/>
  <c r="FI102" i="7"/>
  <c r="FQ102" i="7"/>
  <c r="FY102" i="7"/>
  <c r="GG102" i="7"/>
  <c r="BM102" i="7"/>
  <c r="DI102" i="7"/>
  <c r="FU102" i="7"/>
  <c r="V102" i="7"/>
  <c r="AD102" i="7"/>
  <c r="AL102" i="7"/>
  <c r="AT102" i="7"/>
  <c r="BB102" i="7"/>
  <c r="BJ102" i="7"/>
  <c r="BR102" i="7"/>
  <c r="BZ102" i="7"/>
  <c r="CH102" i="7"/>
  <c r="CP102" i="7"/>
  <c r="CX102" i="7"/>
  <c r="DF102" i="7"/>
  <c r="DN102" i="7"/>
  <c r="DV102" i="7"/>
  <c r="ED102" i="7"/>
  <c r="EL102" i="7"/>
  <c r="ET102" i="7"/>
  <c r="FB102" i="7"/>
  <c r="FJ102" i="7"/>
  <c r="FR102" i="7"/>
  <c r="FZ102" i="7"/>
  <c r="AG102" i="7"/>
  <c r="CK102" i="7"/>
  <c r="EW102" i="7"/>
  <c r="W102" i="7"/>
  <c r="AE102" i="7"/>
  <c r="AM102" i="7"/>
  <c r="AU102" i="7"/>
  <c r="BC102" i="7"/>
  <c r="BK102" i="7"/>
  <c r="BS102" i="7"/>
  <c r="CA102" i="7"/>
  <c r="CI102" i="7"/>
  <c r="CQ102" i="7"/>
  <c r="CY102" i="7"/>
  <c r="DG102" i="7"/>
  <c r="DO102" i="7"/>
  <c r="DW102" i="7"/>
  <c r="EE102" i="7"/>
  <c r="EM102" i="7"/>
  <c r="EU102" i="7"/>
  <c r="FC102" i="7"/>
  <c r="FK102" i="7"/>
  <c r="FS102" i="7"/>
  <c r="GA102" i="7"/>
  <c r="AW102" i="7"/>
  <c r="DA102" i="7"/>
  <c r="FE102" i="7"/>
  <c r="X102" i="7"/>
  <c r="AF102" i="7"/>
  <c r="AN102" i="7"/>
  <c r="AV102" i="7"/>
  <c r="BD102" i="7"/>
  <c r="BL102" i="7"/>
  <c r="BT102" i="7"/>
  <c r="CB102" i="7"/>
  <c r="CJ102" i="7"/>
  <c r="CR102" i="7"/>
  <c r="CZ102" i="7"/>
  <c r="DH102" i="7"/>
  <c r="DP102" i="7"/>
  <c r="DX102" i="7"/>
  <c r="EF102" i="7"/>
  <c r="EN102" i="7"/>
  <c r="EV102" i="7"/>
  <c r="FD102" i="7"/>
  <c r="FL102" i="7"/>
  <c r="FT102" i="7"/>
  <c r="GB102" i="7"/>
  <c r="Y102" i="7"/>
  <c r="BU102" i="7"/>
  <c r="DY102" i="7"/>
  <c r="GC102" i="7"/>
  <c r="R102" i="7"/>
  <c r="Z102" i="7"/>
  <c r="AH102" i="7"/>
  <c r="AP102" i="7"/>
  <c r="AX102" i="7"/>
  <c r="BF102" i="7"/>
  <c r="BN102" i="7"/>
  <c r="BV102" i="7"/>
  <c r="CD102" i="7"/>
  <c r="CL102" i="7"/>
  <c r="CT102" i="7"/>
  <c r="DB102" i="7"/>
  <c r="DJ102" i="7"/>
  <c r="DR102" i="7"/>
  <c r="DZ102" i="7"/>
  <c r="EH102" i="7"/>
  <c r="EP102" i="7"/>
  <c r="EX102" i="7"/>
  <c r="FF102" i="7"/>
  <c r="FN102" i="7"/>
  <c r="FV102" i="7"/>
  <c r="GD102" i="7"/>
  <c r="BE102" i="7"/>
  <c r="DQ102" i="7"/>
  <c r="FM102" i="7"/>
  <c r="K75" i="7"/>
  <c r="L75" i="7"/>
  <c r="P75" i="7"/>
  <c r="M75" i="7"/>
  <c r="J75" i="7"/>
  <c r="O75" i="7"/>
  <c r="N75" i="7"/>
  <c r="G103" i="7"/>
  <c r="L102" i="7"/>
  <c r="K102" i="7"/>
  <c r="O102" i="7"/>
  <c r="P102" i="7"/>
  <c r="N102" i="7"/>
  <c r="J102" i="7"/>
  <c r="M102" i="7"/>
  <c r="K48" i="7"/>
  <c r="K49" i="7" s="1"/>
  <c r="K115" i="7" s="1"/>
  <c r="O48" i="7"/>
  <c r="O49" i="7" s="1"/>
  <c r="O115" i="7" s="1"/>
  <c r="N48" i="7"/>
  <c r="N49" i="7" s="1"/>
  <c r="N115" i="7" s="1"/>
  <c r="M48" i="7"/>
  <c r="M49" i="7" s="1"/>
  <c r="M115" i="7" s="1"/>
  <c r="J48" i="7"/>
  <c r="J49" i="7" s="1"/>
  <c r="J115" i="7" s="1"/>
  <c r="P48" i="7"/>
  <c r="P49" i="7" s="1"/>
  <c r="P115" i="7" s="1"/>
  <c r="G76" i="7"/>
  <c r="L48" i="7"/>
  <c r="L49" i="7" s="1"/>
  <c r="L115" i="7" s="1"/>
  <c r="E42" i="9" l="1"/>
  <c r="E30" i="13" s="1"/>
  <c r="W76" i="7"/>
  <c r="W77" i="7" s="1"/>
  <c r="AE76" i="7"/>
  <c r="AE77" i="7" s="1"/>
  <c r="AM76" i="7"/>
  <c r="AM77" i="7" s="1"/>
  <c r="AU76" i="7"/>
  <c r="AU77" i="7" s="1"/>
  <c r="BC76" i="7"/>
  <c r="BC77" i="7" s="1"/>
  <c r="BK76" i="7"/>
  <c r="BK77" i="7" s="1"/>
  <c r="BS76" i="7"/>
  <c r="BS77" i="7" s="1"/>
  <c r="CA76" i="7"/>
  <c r="CA77" i="7" s="1"/>
  <c r="CI76" i="7"/>
  <c r="CI77" i="7" s="1"/>
  <c r="CQ76" i="7"/>
  <c r="CQ77" i="7" s="1"/>
  <c r="CY76" i="7"/>
  <c r="CY77" i="7" s="1"/>
  <c r="DG76" i="7"/>
  <c r="DG77" i="7" s="1"/>
  <c r="DO76" i="7"/>
  <c r="DO77" i="7" s="1"/>
  <c r="DW76" i="7"/>
  <c r="DW77" i="7" s="1"/>
  <c r="EE76" i="7"/>
  <c r="EE77" i="7" s="1"/>
  <c r="EM76" i="7"/>
  <c r="EM77" i="7" s="1"/>
  <c r="EU76" i="7"/>
  <c r="EU77" i="7" s="1"/>
  <c r="FC76" i="7"/>
  <c r="FC77" i="7" s="1"/>
  <c r="FK76" i="7"/>
  <c r="FK77" i="7" s="1"/>
  <c r="FS76" i="7"/>
  <c r="FS77" i="7" s="1"/>
  <c r="GA76" i="7"/>
  <c r="GA77" i="7" s="1"/>
  <c r="X76" i="7"/>
  <c r="X77" i="7" s="1"/>
  <c r="AF76" i="7"/>
  <c r="AF77" i="7" s="1"/>
  <c r="AN76" i="7"/>
  <c r="AN77" i="7" s="1"/>
  <c r="AV76" i="7"/>
  <c r="AV77" i="7" s="1"/>
  <c r="BD76" i="7"/>
  <c r="BD77" i="7" s="1"/>
  <c r="BL76" i="7"/>
  <c r="BL77" i="7" s="1"/>
  <c r="BT76" i="7"/>
  <c r="BT77" i="7" s="1"/>
  <c r="CB76" i="7"/>
  <c r="CB77" i="7" s="1"/>
  <c r="CJ76" i="7"/>
  <c r="CJ77" i="7" s="1"/>
  <c r="CR76" i="7"/>
  <c r="CR77" i="7" s="1"/>
  <c r="CZ76" i="7"/>
  <c r="CZ77" i="7" s="1"/>
  <c r="DH76" i="7"/>
  <c r="DH77" i="7" s="1"/>
  <c r="DP76" i="7"/>
  <c r="DP77" i="7" s="1"/>
  <c r="DX76" i="7"/>
  <c r="DX77" i="7" s="1"/>
  <c r="EF76" i="7"/>
  <c r="EF77" i="7" s="1"/>
  <c r="EN76" i="7"/>
  <c r="EN77" i="7" s="1"/>
  <c r="EV76" i="7"/>
  <c r="EV77" i="7" s="1"/>
  <c r="FD76" i="7"/>
  <c r="FD77" i="7" s="1"/>
  <c r="FL76" i="7"/>
  <c r="FL77" i="7" s="1"/>
  <c r="FT76" i="7"/>
  <c r="FT77" i="7" s="1"/>
  <c r="GB76" i="7"/>
  <c r="GB77" i="7" s="1"/>
  <c r="Q76" i="7"/>
  <c r="Q77" i="7" s="1"/>
  <c r="Y76" i="7"/>
  <c r="Y77" i="7" s="1"/>
  <c r="AG76" i="7"/>
  <c r="AG77" i="7" s="1"/>
  <c r="AO76" i="7"/>
  <c r="AO77" i="7" s="1"/>
  <c r="AW76" i="7"/>
  <c r="AW77" i="7" s="1"/>
  <c r="BE76" i="7"/>
  <c r="BE77" i="7" s="1"/>
  <c r="BM76" i="7"/>
  <c r="BM77" i="7" s="1"/>
  <c r="BU76" i="7"/>
  <c r="BU77" i="7" s="1"/>
  <c r="CC76" i="7"/>
  <c r="CC77" i="7" s="1"/>
  <c r="CK76" i="7"/>
  <c r="CK77" i="7" s="1"/>
  <c r="CS76" i="7"/>
  <c r="CS77" i="7" s="1"/>
  <c r="DA76" i="7"/>
  <c r="DA77" i="7" s="1"/>
  <c r="DI76" i="7"/>
  <c r="DI77" i="7" s="1"/>
  <c r="DQ76" i="7"/>
  <c r="DQ77" i="7" s="1"/>
  <c r="DY76" i="7"/>
  <c r="DY77" i="7" s="1"/>
  <c r="EG76" i="7"/>
  <c r="EG77" i="7" s="1"/>
  <c r="EO76" i="7"/>
  <c r="EO77" i="7" s="1"/>
  <c r="EW76" i="7"/>
  <c r="EW77" i="7" s="1"/>
  <c r="FE76" i="7"/>
  <c r="FE77" i="7" s="1"/>
  <c r="FM76" i="7"/>
  <c r="FM77" i="7" s="1"/>
  <c r="FU76" i="7"/>
  <c r="FU77" i="7" s="1"/>
  <c r="GC76" i="7"/>
  <c r="GC77" i="7" s="1"/>
  <c r="R76" i="7"/>
  <c r="R77" i="7" s="1"/>
  <c r="Z76" i="7"/>
  <c r="Z77" i="7" s="1"/>
  <c r="AH76" i="7"/>
  <c r="AH77" i="7" s="1"/>
  <c r="AP76" i="7"/>
  <c r="AP77" i="7" s="1"/>
  <c r="AX76" i="7"/>
  <c r="AX77" i="7" s="1"/>
  <c r="BF76" i="7"/>
  <c r="BF77" i="7" s="1"/>
  <c r="BN76" i="7"/>
  <c r="BN77" i="7" s="1"/>
  <c r="BV76" i="7"/>
  <c r="BV77" i="7" s="1"/>
  <c r="CD76" i="7"/>
  <c r="CD77" i="7" s="1"/>
  <c r="CL76" i="7"/>
  <c r="CL77" i="7" s="1"/>
  <c r="CT76" i="7"/>
  <c r="CT77" i="7" s="1"/>
  <c r="DB76" i="7"/>
  <c r="DB77" i="7" s="1"/>
  <c r="DJ76" i="7"/>
  <c r="DJ77" i="7" s="1"/>
  <c r="DR76" i="7"/>
  <c r="DR77" i="7" s="1"/>
  <c r="DZ76" i="7"/>
  <c r="DZ77" i="7" s="1"/>
  <c r="EH76" i="7"/>
  <c r="EH77" i="7" s="1"/>
  <c r="EP76" i="7"/>
  <c r="EP77" i="7" s="1"/>
  <c r="EX76" i="7"/>
  <c r="EX77" i="7" s="1"/>
  <c r="FF76" i="7"/>
  <c r="FF77" i="7" s="1"/>
  <c r="FN76" i="7"/>
  <c r="FN77" i="7" s="1"/>
  <c r="FV76" i="7"/>
  <c r="FV77" i="7" s="1"/>
  <c r="GD76" i="7"/>
  <c r="GD77" i="7" s="1"/>
  <c r="S76" i="7"/>
  <c r="S77" i="7" s="1"/>
  <c r="AA76" i="7"/>
  <c r="AA77" i="7" s="1"/>
  <c r="AI76" i="7"/>
  <c r="AI77" i="7" s="1"/>
  <c r="AQ76" i="7"/>
  <c r="AQ77" i="7" s="1"/>
  <c r="AY76" i="7"/>
  <c r="AY77" i="7" s="1"/>
  <c r="BG76" i="7"/>
  <c r="BG77" i="7" s="1"/>
  <c r="BO76" i="7"/>
  <c r="BO77" i="7" s="1"/>
  <c r="BW76" i="7"/>
  <c r="BW77" i="7" s="1"/>
  <c r="CE76" i="7"/>
  <c r="CE77" i="7" s="1"/>
  <c r="CM76" i="7"/>
  <c r="CM77" i="7" s="1"/>
  <c r="CU76" i="7"/>
  <c r="CU77" i="7" s="1"/>
  <c r="DC76" i="7"/>
  <c r="DC77" i="7" s="1"/>
  <c r="DK76" i="7"/>
  <c r="DK77" i="7" s="1"/>
  <c r="DS76" i="7"/>
  <c r="DS77" i="7" s="1"/>
  <c r="EA76" i="7"/>
  <c r="EA77" i="7" s="1"/>
  <c r="EI76" i="7"/>
  <c r="EI77" i="7" s="1"/>
  <c r="EQ76" i="7"/>
  <c r="EQ77" i="7" s="1"/>
  <c r="EY76" i="7"/>
  <c r="EY77" i="7" s="1"/>
  <c r="FG76" i="7"/>
  <c r="FG77" i="7" s="1"/>
  <c r="FO76" i="7"/>
  <c r="FO77" i="7" s="1"/>
  <c r="FW76" i="7"/>
  <c r="FW77" i="7" s="1"/>
  <c r="GE76" i="7"/>
  <c r="GE77" i="7" s="1"/>
  <c r="T76" i="7"/>
  <c r="T77" i="7" s="1"/>
  <c r="AB76" i="7"/>
  <c r="AB77" i="7" s="1"/>
  <c r="AJ76" i="7"/>
  <c r="AJ77" i="7" s="1"/>
  <c r="AR76" i="7"/>
  <c r="AR77" i="7" s="1"/>
  <c r="AZ76" i="7"/>
  <c r="AZ77" i="7" s="1"/>
  <c r="BH76" i="7"/>
  <c r="BH77" i="7" s="1"/>
  <c r="BP76" i="7"/>
  <c r="BP77" i="7" s="1"/>
  <c r="BX76" i="7"/>
  <c r="BX77" i="7" s="1"/>
  <c r="CF76" i="7"/>
  <c r="CF77" i="7" s="1"/>
  <c r="CN76" i="7"/>
  <c r="CN77" i="7" s="1"/>
  <c r="CV76" i="7"/>
  <c r="CV77" i="7" s="1"/>
  <c r="DD76" i="7"/>
  <c r="DD77" i="7" s="1"/>
  <c r="DL76" i="7"/>
  <c r="DL77" i="7" s="1"/>
  <c r="DT76" i="7"/>
  <c r="DT77" i="7" s="1"/>
  <c r="EB76" i="7"/>
  <c r="EB77" i="7" s="1"/>
  <c r="EJ76" i="7"/>
  <c r="EJ77" i="7" s="1"/>
  <c r="ER76" i="7"/>
  <c r="ER77" i="7" s="1"/>
  <c r="EZ76" i="7"/>
  <c r="EZ77" i="7" s="1"/>
  <c r="FH76" i="7"/>
  <c r="FH77" i="7" s="1"/>
  <c r="FP76" i="7"/>
  <c r="FP77" i="7" s="1"/>
  <c r="FX76" i="7"/>
  <c r="FX77" i="7" s="1"/>
  <c r="GF76" i="7"/>
  <c r="GF77" i="7" s="1"/>
  <c r="V76" i="7"/>
  <c r="V77" i="7" s="1"/>
  <c r="AD76" i="7"/>
  <c r="AD77" i="7" s="1"/>
  <c r="AL76" i="7"/>
  <c r="AL77" i="7" s="1"/>
  <c r="AT76" i="7"/>
  <c r="AT77" i="7" s="1"/>
  <c r="BB76" i="7"/>
  <c r="BB77" i="7" s="1"/>
  <c r="BJ76" i="7"/>
  <c r="BJ77" i="7" s="1"/>
  <c r="BR76" i="7"/>
  <c r="BR77" i="7" s="1"/>
  <c r="BZ76" i="7"/>
  <c r="BZ77" i="7" s="1"/>
  <c r="CH76" i="7"/>
  <c r="CH77" i="7" s="1"/>
  <c r="CP76" i="7"/>
  <c r="CP77" i="7" s="1"/>
  <c r="CX76" i="7"/>
  <c r="CX77" i="7" s="1"/>
  <c r="DF76" i="7"/>
  <c r="DF77" i="7" s="1"/>
  <c r="DN76" i="7"/>
  <c r="DN77" i="7" s="1"/>
  <c r="DV76" i="7"/>
  <c r="DV77" i="7" s="1"/>
  <c r="ED76" i="7"/>
  <c r="ED77" i="7" s="1"/>
  <c r="EL76" i="7"/>
  <c r="EL77" i="7" s="1"/>
  <c r="ET76" i="7"/>
  <c r="ET77" i="7" s="1"/>
  <c r="FB76" i="7"/>
  <c r="FB77" i="7" s="1"/>
  <c r="FJ76" i="7"/>
  <c r="FJ77" i="7" s="1"/>
  <c r="FR76" i="7"/>
  <c r="FR77" i="7" s="1"/>
  <c r="FZ76" i="7"/>
  <c r="FZ77" i="7" s="1"/>
  <c r="AK76" i="7"/>
  <c r="AK77" i="7" s="1"/>
  <c r="CW76" i="7"/>
  <c r="CW77" i="7" s="1"/>
  <c r="FI76" i="7"/>
  <c r="FI77" i="7" s="1"/>
  <c r="AS76" i="7"/>
  <c r="AS77" i="7" s="1"/>
  <c r="DE76" i="7"/>
  <c r="DE77" i="7" s="1"/>
  <c r="FQ76" i="7"/>
  <c r="FQ77" i="7" s="1"/>
  <c r="BA76" i="7"/>
  <c r="BA77" i="7" s="1"/>
  <c r="DM76" i="7"/>
  <c r="DM77" i="7" s="1"/>
  <c r="FY76" i="7"/>
  <c r="FY77" i="7" s="1"/>
  <c r="BI76" i="7"/>
  <c r="BI77" i="7" s="1"/>
  <c r="DU76" i="7"/>
  <c r="DU77" i="7" s="1"/>
  <c r="GG76" i="7"/>
  <c r="GG77" i="7" s="1"/>
  <c r="GG3" i="7" s="1"/>
  <c r="BQ76" i="7"/>
  <c r="BQ77" i="7" s="1"/>
  <c r="EC76" i="7"/>
  <c r="EC77" i="7" s="1"/>
  <c r="BY76" i="7"/>
  <c r="BY77" i="7" s="1"/>
  <c r="EK76" i="7"/>
  <c r="EK77" i="7" s="1"/>
  <c r="AC76" i="7"/>
  <c r="AC77" i="7" s="1"/>
  <c r="CO76" i="7"/>
  <c r="CO77" i="7" s="1"/>
  <c r="FA76" i="7"/>
  <c r="FA77" i="7" s="1"/>
  <c r="U76" i="7"/>
  <c r="U77" i="7" s="1"/>
  <c r="CG76" i="7"/>
  <c r="CG77" i="7" s="1"/>
  <c r="ES76" i="7"/>
  <c r="ES77" i="7" s="1"/>
  <c r="V103" i="7"/>
  <c r="AD103" i="7"/>
  <c r="AL103" i="7"/>
  <c r="AT103" i="7"/>
  <c r="BB103" i="7"/>
  <c r="BJ103" i="7"/>
  <c r="BR103" i="7"/>
  <c r="BZ103" i="7"/>
  <c r="CH103" i="7"/>
  <c r="CP103" i="7"/>
  <c r="CX103" i="7"/>
  <c r="DF103" i="7"/>
  <c r="DN103" i="7"/>
  <c r="DV103" i="7"/>
  <c r="ED103" i="7"/>
  <c r="EL103" i="7"/>
  <c r="ET103" i="7"/>
  <c r="FB103" i="7"/>
  <c r="FJ103" i="7"/>
  <c r="FR103" i="7"/>
  <c r="FZ103" i="7"/>
  <c r="AB103" i="7"/>
  <c r="CN103" i="7"/>
  <c r="ER103" i="7"/>
  <c r="W103" i="7"/>
  <c r="AE103" i="7"/>
  <c r="AM103" i="7"/>
  <c r="AU103" i="7"/>
  <c r="BC103" i="7"/>
  <c r="BK103" i="7"/>
  <c r="BS103" i="7"/>
  <c r="CA103" i="7"/>
  <c r="CI103" i="7"/>
  <c r="CQ103" i="7"/>
  <c r="CY103" i="7"/>
  <c r="DG103" i="7"/>
  <c r="DO103" i="7"/>
  <c r="DW103" i="7"/>
  <c r="EE103" i="7"/>
  <c r="EM103" i="7"/>
  <c r="EU103" i="7"/>
  <c r="FC103" i="7"/>
  <c r="FK103" i="7"/>
  <c r="FS103" i="7"/>
  <c r="GA103" i="7"/>
  <c r="T103" i="7"/>
  <c r="BP103" i="7"/>
  <c r="DT103" i="7"/>
  <c r="FX103" i="7"/>
  <c r="X103" i="7"/>
  <c r="AF103" i="7"/>
  <c r="AN103" i="7"/>
  <c r="AV103" i="7"/>
  <c r="BD103" i="7"/>
  <c r="BL103" i="7"/>
  <c r="BT103" i="7"/>
  <c r="CB103" i="7"/>
  <c r="CJ103" i="7"/>
  <c r="CR103" i="7"/>
  <c r="CZ103" i="7"/>
  <c r="DH103" i="7"/>
  <c r="DP103" i="7"/>
  <c r="DX103" i="7"/>
  <c r="EF103" i="7"/>
  <c r="EN103" i="7"/>
  <c r="EV103" i="7"/>
  <c r="FD103" i="7"/>
  <c r="FL103" i="7"/>
  <c r="FT103" i="7"/>
  <c r="GB103" i="7"/>
  <c r="BH103" i="7"/>
  <c r="DL103" i="7"/>
  <c r="FP103" i="7"/>
  <c r="Q103" i="7"/>
  <c r="Y103" i="7"/>
  <c r="AG103" i="7"/>
  <c r="AO103" i="7"/>
  <c r="AW103" i="7"/>
  <c r="BE103" i="7"/>
  <c r="BM103" i="7"/>
  <c r="BU103" i="7"/>
  <c r="CC103" i="7"/>
  <c r="CK103" i="7"/>
  <c r="CS103" i="7"/>
  <c r="DA103" i="7"/>
  <c r="DI103" i="7"/>
  <c r="DQ103" i="7"/>
  <c r="DY103" i="7"/>
  <c r="EG103" i="7"/>
  <c r="EO103" i="7"/>
  <c r="EW103" i="7"/>
  <c r="FE103" i="7"/>
  <c r="FM103" i="7"/>
  <c r="FU103" i="7"/>
  <c r="GC103" i="7"/>
  <c r="AR103" i="7"/>
  <c r="CV103" i="7"/>
  <c r="EZ103" i="7"/>
  <c r="R103" i="7"/>
  <c r="Z103" i="7"/>
  <c r="AH103" i="7"/>
  <c r="AP103" i="7"/>
  <c r="AX103" i="7"/>
  <c r="BF103" i="7"/>
  <c r="BN103" i="7"/>
  <c r="BV103" i="7"/>
  <c r="CD103" i="7"/>
  <c r="CL103" i="7"/>
  <c r="CT103" i="7"/>
  <c r="DB103" i="7"/>
  <c r="DJ103" i="7"/>
  <c r="DR103" i="7"/>
  <c r="DZ103" i="7"/>
  <c r="EH103" i="7"/>
  <c r="EP103" i="7"/>
  <c r="EX103" i="7"/>
  <c r="FF103" i="7"/>
  <c r="FN103" i="7"/>
  <c r="FV103" i="7"/>
  <c r="GD103" i="7"/>
  <c r="AJ103" i="7"/>
  <c r="CF103" i="7"/>
  <c r="EB103" i="7"/>
  <c r="GF103" i="7"/>
  <c r="S103" i="7"/>
  <c r="AA103" i="7"/>
  <c r="AI103" i="7"/>
  <c r="AQ103" i="7"/>
  <c r="AY103" i="7"/>
  <c r="BG103" i="7"/>
  <c r="BO103" i="7"/>
  <c r="BW103" i="7"/>
  <c r="CE103" i="7"/>
  <c r="CM103" i="7"/>
  <c r="CU103" i="7"/>
  <c r="DC103" i="7"/>
  <c r="DK103" i="7"/>
  <c r="DS103" i="7"/>
  <c r="EA103" i="7"/>
  <c r="EI103" i="7"/>
  <c r="EQ103" i="7"/>
  <c r="EY103" i="7"/>
  <c r="FG103" i="7"/>
  <c r="FO103" i="7"/>
  <c r="FW103" i="7"/>
  <c r="GE103" i="7"/>
  <c r="BX103" i="7"/>
  <c r="EJ103" i="7"/>
  <c r="U103" i="7"/>
  <c r="AC103" i="7"/>
  <c r="AK103" i="7"/>
  <c r="AS103" i="7"/>
  <c r="BA103" i="7"/>
  <c r="BI103" i="7"/>
  <c r="BQ103" i="7"/>
  <c r="BY103" i="7"/>
  <c r="CG103" i="7"/>
  <c r="CO103" i="7"/>
  <c r="CW103" i="7"/>
  <c r="DE103" i="7"/>
  <c r="DM103" i="7"/>
  <c r="DU103" i="7"/>
  <c r="EC103" i="7"/>
  <c r="EK103" i="7"/>
  <c r="ES103" i="7"/>
  <c r="FA103" i="7"/>
  <c r="FI103" i="7"/>
  <c r="FQ103" i="7"/>
  <c r="FY103" i="7"/>
  <c r="GG103" i="7"/>
  <c r="AZ103" i="7"/>
  <c r="DD103" i="7"/>
  <c r="FH103" i="7"/>
  <c r="N76" i="7"/>
  <c r="N77" i="7" s="1"/>
  <c r="M76" i="7"/>
  <c r="M77" i="7" s="1"/>
  <c r="P76" i="7"/>
  <c r="P77" i="7" s="1"/>
  <c r="K76" i="7"/>
  <c r="K77" i="7" s="1"/>
  <c r="L76" i="7"/>
  <c r="L77" i="7" s="1"/>
  <c r="O76" i="7"/>
  <c r="O77" i="7" s="1"/>
  <c r="G104" i="7"/>
  <c r="J76" i="7"/>
  <c r="J77" i="7" s="1"/>
  <c r="J103" i="7"/>
  <c r="M103" i="7"/>
  <c r="L103" i="7"/>
  <c r="K103" i="7"/>
  <c r="N103" i="7"/>
  <c r="O103" i="7"/>
  <c r="P103" i="7"/>
  <c r="G30" i="13" l="1"/>
  <c r="J3" i="7"/>
  <c r="GG4" i="7"/>
  <c r="GG120" i="7"/>
  <c r="Q225" i="7"/>
  <c r="Y225" i="7"/>
  <c r="AG225" i="7"/>
  <c r="AO225" i="7"/>
  <c r="AW225" i="7"/>
  <c r="BE225" i="7"/>
  <c r="BM225" i="7"/>
  <c r="BU225" i="7"/>
  <c r="CC225" i="7"/>
  <c r="CK225" i="7"/>
  <c r="CS225" i="7"/>
  <c r="DA225" i="7"/>
  <c r="DI225" i="7"/>
  <c r="DQ225" i="7"/>
  <c r="DY225" i="7"/>
  <c r="EG225" i="7"/>
  <c r="EO225" i="7"/>
  <c r="EW225" i="7"/>
  <c r="FE225" i="7"/>
  <c r="FM225" i="7"/>
  <c r="FU225" i="7"/>
  <c r="GC225" i="7"/>
  <c r="DP225" i="7"/>
  <c r="EV225" i="7"/>
  <c r="GB225" i="7"/>
  <c r="R225" i="7"/>
  <c r="Z225" i="7"/>
  <c r="AH225" i="7"/>
  <c r="AP225" i="7"/>
  <c r="AX225" i="7"/>
  <c r="BF225" i="7"/>
  <c r="BN225" i="7"/>
  <c r="BV225" i="7"/>
  <c r="CD225" i="7"/>
  <c r="CL225" i="7"/>
  <c r="CT225" i="7"/>
  <c r="DB225" i="7"/>
  <c r="DJ225" i="7"/>
  <c r="DR225" i="7"/>
  <c r="DZ225" i="7"/>
  <c r="EH225" i="7"/>
  <c r="EP225" i="7"/>
  <c r="EX225" i="7"/>
  <c r="FF225" i="7"/>
  <c r="FN225" i="7"/>
  <c r="FV225" i="7"/>
  <c r="GD225" i="7"/>
  <c r="CG225" i="7"/>
  <c r="DM225" i="7"/>
  <c r="FA225" i="7"/>
  <c r="GG225" i="7"/>
  <c r="V225" i="7"/>
  <c r="AT225" i="7"/>
  <c r="BR225" i="7"/>
  <c r="CP225" i="7"/>
  <c r="EL225" i="7"/>
  <c r="FJ225" i="7"/>
  <c r="J225" i="7"/>
  <c r="AU225" i="7"/>
  <c r="CA225" i="7"/>
  <c r="CQ225" i="7"/>
  <c r="DW225" i="7"/>
  <c r="EU225" i="7"/>
  <c r="GA225" i="7"/>
  <c r="X225" i="7"/>
  <c r="AF225" i="7"/>
  <c r="AV225" i="7"/>
  <c r="BT225" i="7"/>
  <c r="CJ225" i="7"/>
  <c r="CR225" i="7"/>
  <c r="DX225" i="7"/>
  <c r="FL225" i="7"/>
  <c r="K225" i="7"/>
  <c r="S225" i="7"/>
  <c r="AA225" i="7"/>
  <c r="AI225" i="7"/>
  <c r="AQ225" i="7"/>
  <c r="AY225" i="7"/>
  <c r="BG225" i="7"/>
  <c r="BO225" i="7"/>
  <c r="BW225" i="7"/>
  <c r="CE225" i="7"/>
  <c r="CM225" i="7"/>
  <c r="CU225" i="7"/>
  <c r="DC225" i="7"/>
  <c r="DK225" i="7"/>
  <c r="DS225" i="7"/>
  <c r="EA225" i="7"/>
  <c r="EI225" i="7"/>
  <c r="EQ225" i="7"/>
  <c r="EY225" i="7"/>
  <c r="FG225" i="7"/>
  <c r="FO225" i="7"/>
  <c r="FW225" i="7"/>
  <c r="GE225" i="7"/>
  <c r="BY225" i="7"/>
  <c r="EC225" i="7"/>
  <c r="FI225" i="7"/>
  <c r="AL225" i="7"/>
  <c r="L225" i="7"/>
  <c r="T225" i="7"/>
  <c r="AB225" i="7"/>
  <c r="AJ225" i="7"/>
  <c r="AR225" i="7"/>
  <c r="AZ225" i="7"/>
  <c r="BH225" i="7"/>
  <c r="BP225" i="7"/>
  <c r="BX225" i="7"/>
  <c r="CF225" i="7"/>
  <c r="CN225" i="7"/>
  <c r="CV225" i="7"/>
  <c r="DD225" i="7"/>
  <c r="DL225" i="7"/>
  <c r="DT225" i="7"/>
  <c r="EB225" i="7"/>
  <c r="EJ225" i="7"/>
  <c r="ER225" i="7"/>
  <c r="EZ225" i="7"/>
  <c r="FH225" i="7"/>
  <c r="FP225" i="7"/>
  <c r="FX225" i="7"/>
  <c r="GF225" i="7"/>
  <c r="CW225" i="7"/>
  <c r="DU225" i="7"/>
  <c r="ES225" i="7"/>
  <c r="FY225" i="7"/>
  <c r="N225" i="7"/>
  <c r="BB225" i="7"/>
  <c r="CH225" i="7"/>
  <c r="DF225" i="7"/>
  <c r="DN225" i="7"/>
  <c r="DV225" i="7"/>
  <c r="ET225" i="7"/>
  <c r="FR225" i="7"/>
  <c r="O225" i="7"/>
  <c r="AE225" i="7"/>
  <c r="BC225" i="7"/>
  <c r="BS225" i="7"/>
  <c r="CY225" i="7"/>
  <c r="EE225" i="7"/>
  <c r="FC225" i="7"/>
  <c r="FS225" i="7"/>
  <c r="P225" i="7"/>
  <c r="AN225" i="7"/>
  <c r="BD225" i="7"/>
  <c r="CB225" i="7"/>
  <c r="CZ225" i="7"/>
  <c r="EF225" i="7"/>
  <c r="FD225" i="7"/>
  <c r="M225" i="7"/>
  <c r="U225" i="7"/>
  <c r="AC225" i="7"/>
  <c r="AK225" i="7"/>
  <c r="AS225" i="7"/>
  <c r="BA225" i="7"/>
  <c r="BI225" i="7"/>
  <c r="BQ225" i="7"/>
  <c r="CO225" i="7"/>
  <c r="DE225" i="7"/>
  <c r="EK225" i="7"/>
  <c r="FQ225" i="7"/>
  <c r="AD225" i="7"/>
  <c r="BJ225" i="7"/>
  <c r="BZ225" i="7"/>
  <c r="CX225" i="7"/>
  <c r="ED225" i="7"/>
  <c r="FB225" i="7"/>
  <c r="FZ225" i="7"/>
  <c r="W225" i="7"/>
  <c r="AM225" i="7"/>
  <c r="BK225" i="7"/>
  <c r="CI225" i="7"/>
  <c r="DG225" i="7"/>
  <c r="DO225" i="7"/>
  <c r="EM225" i="7"/>
  <c r="FK225" i="7"/>
  <c r="BL225" i="7"/>
  <c r="DH225" i="7"/>
  <c r="EN225" i="7"/>
  <c r="FT225" i="7"/>
  <c r="P3" i="7"/>
  <c r="ES3" i="7"/>
  <c r="FQ3" i="7"/>
  <c r="FA3" i="7"/>
  <c r="EC3" i="7"/>
  <c r="FJ3" i="7"/>
  <c r="CX3" i="7"/>
  <c r="AL3" i="7"/>
  <c r="ER3" i="7"/>
  <c r="CF3" i="7"/>
  <c r="T3" i="7"/>
  <c r="EA3" i="7"/>
  <c r="BO3" i="7"/>
  <c r="FV3" i="7"/>
  <c r="DJ3" i="7"/>
  <c r="AX3" i="7"/>
  <c r="FE3" i="7"/>
  <c r="CS3" i="7"/>
  <c r="AG3" i="7"/>
  <c r="EN3" i="7"/>
  <c r="CB3" i="7"/>
  <c r="GA3" i="7"/>
  <c r="DO3" i="7"/>
  <c r="BC3" i="7"/>
  <c r="CG3" i="7"/>
  <c r="BQ3" i="7"/>
  <c r="DE3" i="7"/>
  <c r="FB3" i="7"/>
  <c r="CP3" i="7"/>
  <c r="AD3" i="7"/>
  <c r="EJ3" i="7"/>
  <c r="BX3" i="7"/>
  <c r="GE3" i="7"/>
  <c r="DS3" i="7"/>
  <c r="BG3" i="7"/>
  <c r="FN3" i="7"/>
  <c r="DB3" i="7"/>
  <c r="AP3" i="7"/>
  <c r="EW3" i="7"/>
  <c r="CK3" i="7"/>
  <c r="Y3" i="7"/>
  <c r="EF3" i="7"/>
  <c r="BT3" i="7"/>
  <c r="FS3" i="7"/>
  <c r="DG3" i="7"/>
  <c r="AU3" i="7"/>
  <c r="U3" i="7"/>
  <c r="AS3" i="7"/>
  <c r="ET3" i="7"/>
  <c r="CH3" i="7"/>
  <c r="V3" i="7"/>
  <c r="EB3" i="7"/>
  <c r="BP3" i="7"/>
  <c r="FW3" i="7"/>
  <c r="DK3" i="7"/>
  <c r="AY3" i="7"/>
  <c r="FF3" i="7"/>
  <c r="CT3" i="7"/>
  <c r="AH3" i="7"/>
  <c r="EO3" i="7"/>
  <c r="CC3" i="7"/>
  <c r="Q3" i="7"/>
  <c r="DX3" i="7"/>
  <c r="BL3" i="7"/>
  <c r="FK3" i="7"/>
  <c r="CY3" i="7"/>
  <c r="AM3" i="7"/>
  <c r="DU3" i="7"/>
  <c r="FI3" i="7"/>
  <c r="EL3" i="7"/>
  <c r="BZ3" i="7"/>
  <c r="GF3" i="7"/>
  <c r="DT3" i="7"/>
  <c r="BH3" i="7"/>
  <c r="FO3" i="7"/>
  <c r="DC3" i="7"/>
  <c r="AQ3" i="7"/>
  <c r="EX3" i="7"/>
  <c r="CL3" i="7"/>
  <c r="Z3" i="7"/>
  <c r="EG3" i="7"/>
  <c r="BU3" i="7"/>
  <c r="GB3" i="7"/>
  <c r="DP3" i="7"/>
  <c r="BD3" i="7"/>
  <c r="FC3" i="7"/>
  <c r="CQ3" i="7"/>
  <c r="AE3" i="7"/>
  <c r="N3" i="7"/>
  <c r="CO3" i="7"/>
  <c r="BI3" i="7"/>
  <c r="CW3" i="7"/>
  <c r="ED3" i="7"/>
  <c r="BR3" i="7"/>
  <c r="FX3" i="7"/>
  <c r="DL3" i="7"/>
  <c r="AZ3" i="7"/>
  <c r="FG3" i="7"/>
  <c r="CU3" i="7"/>
  <c r="AI3" i="7"/>
  <c r="EP3" i="7"/>
  <c r="CD3" i="7"/>
  <c r="R3" i="7"/>
  <c r="DY3" i="7"/>
  <c r="BM3" i="7"/>
  <c r="FT3" i="7"/>
  <c r="DH3" i="7"/>
  <c r="AV3" i="7"/>
  <c r="EU3" i="7"/>
  <c r="CI3" i="7"/>
  <c r="W3" i="7"/>
  <c r="AC3" i="7"/>
  <c r="FY3" i="7"/>
  <c r="AK3" i="7"/>
  <c r="DV3" i="7"/>
  <c r="BJ3" i="7"/>
  <c r="FP3" i="7"/>
  <c r="DD3" i="7"/>
  <c r="AR3" i="7"/>
  <c r="EY3" i="7"/>
  <c r="CM3" i="7"/>
  <c r="AA3" i="7"/>
  <c r="EH3" i="7"/>
  <c r="BV3" i="7"/>
  <c r="GC3" i="7"/>
  <c r="DQ3" i="7"/>
  <c r="BE3" i="7"/>
  <c r="FL3" i="7"/>
  <c r="CZ3" i="7"/>
  <c r="AN3" i="7"/>
  <c r="EM3" i="7"/>
  <c r="CA3" i="7"/>
  <c r="Q104" i="7"/>
  <c r="Q105" i="7" s="1"/>
  <c r="Y104" i="7"/>
  <c r="Y105" i="7" s="1"/>
  <c r="AG104" i="7"/>
  <c r="AG105" i="7" s="1"/>
  <c r="AO104" i="7"/>
  <c r="AO105" i="7" s="1"/>
  <c r="AW104" i="7"/>
  <c r="AW105" i="7" s="1"/>
  <c r="BE104" i="7"/>
  <c r="BE105" i="7" s="1"/>
  <c r="BM104" i="7"/>
  <c r="BM105" i="7" s="1"/>
  <c r="BU104" i="7"/>
  <c r="BU105" i="7" s="1"/>
  <c r="CC104" i="7"/>
  <c r="CC105" i="7" s="1"/>
  <c r="CK104" i="7"/>
  <c r="CK105" i="7" s="1"/>
  <c r="CS104" i="7"/>
  <c r="CS105" i="7" s="1"/>
  <c r="DA104" i="7"/>
  <c r="DA105" i="7" s="1"/>
  <c r="DI104" i="7"/>
  <c r="DI105" i="7" s="1"/>
  <c r="DQ104" i="7"/>
  <c r="DQ105" i="7" s="1"/>
  <c r="DY104" i="7"/>
  <c r="DY105" i="7" s="1"/>
  <c r="EG104" i="7"/>
  <c r="EG105" i="7" s="1"/>
  <c r="EO104" i="7"/>
  <c r="EO105" i="7" s="1"/>
  <c r="EW104" i="7"/>
  <c r="EW105" i="7" s="1"/>
  <c r="FE104" i="7"/>
  <c r="FE105" i="7" s="1"/>
  <c r="FM104" i="7"/>
  <c r="FM105" i="7" s="1"/>
  <c r="FU104" i="7"/>
  <c r="FU105" i="7" s="1"/>
  <c r="GC104" i="7"/>
  <c r="GC105" i="7" s="1"/>
  <c r="AM104" i="7"/>
  <c r="AM105" i="7" s="1"/>
  <c r="CI104" i="7"/>
  <c r="CI105" i="7" s="1"/>
  <c r="EM104" i="7"/>
  <c r="EM105" i="7" s="1"/>
  <c r="R104" i="7"/>
  <c r="R105" i="7" s="1"/>
  <c r="Z104" i="7"/>
  <c r="Z105" i="7" s="1"/>
  <c r="AH104" i="7"/>
  <c r="AH105" i="7" s="1"/>
  <c r="AP104" i="7"/>
  <c r="AP105" i="7" s="1"/>
  <c r="AX104" i="7"/>
  <c r="AX105" i="7" s="1"/>
  <c r="BF104" i="7"/>
  <c r="BF105" i="7" s="1"/>
  <c r="BN104" i="7"/>
  <c r="BN105" i="7" s="1"/>
  <c r="BV104" i="7"/>
  <c r="BV105" i="7" s="1"/>
  <c r="CD104" i="7"/>
  <c r="CD105" i="7" s="1"/>
  <c r="CL104" i="7"/>
  <c r="CL105" i="7" s="1"/>
  <c r="CT104" i="7"/>
  <c r="CT105" i="7" s="1"/>
  <c r="DB104" i="7"/>
  <c r="DB105" i="7" s="1"/>
  <c r="DJ104" i="7"/>
  <c r="DJ105" i="7" s="1"/>
  <c r="DR104" i="7"/>
  <c r="DR105" i="7" s="1"/>
  <c r="DZ104" i="7"/>
  <c r="DZ105" i="7" s="1"/>
  <c r="EH104" i="7"/>
  <c r="EH105" i="7" s="1"/>
  <c r="EP104" i="7"/>
  <c r="EP105" i="7" s="1"/>
  <c r="EX104" i="7"/>
  <c r="EX105" i="7" s="1"/>
  <c r="FF104" i="7"/>
  <c r="FF105" i="7" s="1"/>
  <c r="FN104" i="7"/>
  <c r="FN105" i="7" s="1"/>
  <c r="FV104" i="7"/>
  <c r="FV105" i="7" s="1"/>
  <c r="GD104" i="7"/>
  <c r="GD105" i="7" s="1"/>
  <c r="BS104" i="7"/>
  <c r="BS105" i="7" s="1"/>
  <c r="EE104" i="7"/>
  <c r="EE105" i="7" s="1"/>
  <c r="S104" i="7"/>
  <c r="S105" i="7" s="1"/>
  <c r="AA104" i="7"/>
  <c r="AA105" i="7" s="1"/>
  <c r="AI104" i="7"/>
  <c r="AI105" i="7" s="1"/>
  <c r="AQ104" i="7"/>
  <c r="AQ105" i="7" s="1"/>
  <c r="AY104" i="7"/>
  <c r="AY105" i="7" s="1"/>
  <c r="BG104" i="7"/>
  <c r="BG105" i="7" s="1"/>
  <c r="BO104" i="7"/>
  <c r="BO105" i="7" s="1"/>
  <c r="BW104" i="7"/>
  <c r="BW105" i="7" s="1"/>
  <c r="CE104" i="7"/>
  <c r="CE105" i="7" s="1"/>
  <c r="CM104" i="7"/>
  <c r="CM105" i="7" s="1"/>
  <c r="CU104" i="7"/>
  <c r="CU105" i="7" s="1"/>
  <c r="DC104" i="7"/>
  <c r="DC105" i="7" s="1"/>
  <c r="DK104" i="7"/>
  <c r="DK105" i="7" s="1"/>
  <c r="DS104" i="7"/>
  <c r="DS105" i="7" s="1"/>
  <c r="EA104" i="7"/>
  <c r="EA105" i="7" s="1"/>
  <c r="EI104" i="7"/>
  <c r="EI105" i="7" s="1"/>
  <c r="EQ104" i="7"/>
  <c r="EQ105" i="7" s="1"/>
  <c r="EY104" i="7"/>
  <c r="EY105" i="7" s="1"/>
  <c r="FG104" i="7"/>
  <c r="FG105" i="7" s="1"/>
  <c r="FO104" i="7"/>
  <c r="FO105" i="7" s="1"/>
  <c r="FW104" i="7"/>
  <c r="FW105" i="7" s="1"/>
  <c r="GE104" i="7"/>
  <c r="GE105" i="7" s="1"/>
  <c r="BC104" i="7"/>
  <c r="BC105" i="7" s="1"/>
  <c r="DG104" i="7"/>
  <c r="DG105" i="7" s="1"/>
  <c r="FK104" i="7"/>
  <c r="FK105" i="7" s="1"/>
  <c r="T104" i="7"/>
  <c r="T105" i="7" s="1"/>
  <c r="AB104" i="7"/>
  <c r="AB105" i="7" s="1"/>
  <c r="AJ104" i="7"/>
  <c r="AJ105" i="7" s="1"/>
  <c r="AR104" i="7"/>
  <c r="AR105" i="7" s="1"/>
  <c r="AZ104" i="7"/>
  <c r="AZ105" i="7" s="1"/>
  <c r="BH104" i="7"/>
  <c r="BH105" i="7" s="1"/>
  <c r="BP104" i="7"/>
  <c r="BP105" i="7" s="1"/>
  <c r="BX104" i="7"/>
  <c r="BX105" i="7" s="1"/>
  <c r="CF104" i="7"/>
  <c r="CF105" i="7" s="1"/>
  <c r="CN104" i="7"/>
  <c r="CN105" i="7" s="1"/>
  <c r="CV104" i="7"/>
  <c r="CV105" i="7" s="1"/>
  <c r="DD104" i="7"/>
  <c r="DD105" i="7" s="1"/>
  <c r="DL104" i="7"/>
  <c r="DL105" i="7" s="1"/>
  <c r="DT104" i="7"/>
  <c r="DT105" i="7" s="1"/>
  <c r="EB104" i="7"/>
  <c r="EB105" i="7" s="1"/>
  <c r="EJ104" i="7"/>
  <c r="EJ105" i="7" s="1"/>
  <c r="ER104" i="7"/>
  <c r="ER105" i="7" s="1"/>
  <c r="EZ104" i="7"/>
  <c r="EZ105" i="7" s="1"/>
  <c r="FH104" i="7"/>
  <c r="FH105" i="7" s="1"/>
  <c r="FP104" i="7"/>
  <c r="FP105" i="7" s="1"/>
  <c r="FX104" i="7"/>
  <c r="FX105" i="7" s="1"/>
  <c r="GF104" i="7"/>
  <c r="GF105" i="7" s="1"/>
  <c r="AE104" i="7"/>
  <c r="AE105" i="7" s="1"/>
  <c r="CY104" i="7"/>
  <c r="CY105" i="7" s="1"/>
  <c r="FC104" i="7"/>
  <c r="FC105" i="7" s="1"/>
  <c r="U104" i="7"/>
  <c r="U105" i="7" s="1"/>
  <c r="AC104" i="7"/>
  <c r="AC105" i="7" s="1"/>
  <c r="AK104" i="7"/>
  <c r="AK105" i="7" s="1"/>
  <c r="AS104" i="7"/>
  <c r="AS105" i="7" s="1"/>
  <c r="BA104" i="7"/>
  <c r="BA105" i="7" s="1"/>
  <c r="BI104" i="7"/>
  <c r="BI105" i="7" s="1"/>
  <c r="BQ104" i="7"/>
  <c r="BQ105" i="7" s="1"/>
  <c r="BY104" i="7"/>
  <c r="BY105" i="7" s="1"/>
  <c r="CG104" i="7"/>
  <c r="CG105" i="7" s="1"/>
  <c r="CO104" i="7"/>
  <c r="CO105" i="7" s="1"/>
  <c r="CW104" i="7"/>
  <c r="CW105" i="7" s="1"/>
  <c r="DE104" i="7"/>
  <c r="DE105" i="7" s="1"/>
  <c r="DM104" i="7"/>
  <c r="DM105" i="7" s="1"/>
  <c r="DU104" i="7"/>
  <c r="DU105" i="7" s="1"/>
  <c r="EC104" i="7"/>
  <c r="EC105" i="7" s="1"/>
  <c r="EK104" i="7"/>
  <c r="EK105" i="7" s="1"/>
  <c r="ES104" i="7"/>
  <c r="ES105" i="7" s="1"/>
  <c r="FA104" i="7"/>
  <c r="FA105" i="7" s="1"/>
  <c r="FI104" i="7"/>
  <c r="FI105" i="7" s="1"/>
  <c r="FQ104" i="7"/>
  <c r="FQ105" i="7" s="1"/>
  <c r="FY104" i="7"/>
  <c r="FY105" i="7" s="1"/>
  <c r="GG104" i="7"/>
  <c r="GG105" i="7" s="1"/>
  <c r="BK104" i="7"/>
  <c r="BK105" i="7" s="1"/>
  <c r="DO104" i="7"/>
  <c r="DO105" i="7" s="1"/>
  <c r="GA104" i="7"/>
  <c r="GA105" i="7" s="1"/>
  <c r="V104" i="7"/>
  <c r="V105" i="7" s="1"/>
  <c r="AD104" i="7"/>
  <c r="AD105" i="7" s="1"/>
  <c r="AL104" i="7"/>
  <c r="AL105" i="7" s="1"/>
  <c r="AT104" i="7"/>
  <c r="AT105" i="7" s="1"/>
  <c r="BB104" i="7"/>
  <c r="BB105" i="7" s="1"/>
  <c r="BJ104" i="7"/>
  <c r="BJ105" i="7" s="1"/>
  <c r="BR104" i="7"/>
  <c r="BR105" i="7" s="1"/>
  <c r="BZ104" i="7"/>
  <c r="BZ105" i="7" s="1"/>
  <c r="CH104" i="7"/>
  <c r="CH105" i="7" s="1"/>
  <c r="CP104" i="7"/>
  <c r="CP105" i="7" s="1"/>
  <c r="CX104" i="7"/>
  <c r="CX105" i="7" s="1"/>
  <c r="DF104" i="7"/>
  <c r="DF105" i="7" s="1"/>
  <c r="DN104" i="7"/>
  <c r="DN105" i="7" s="1"/>
  <c r="DV104" i="7"/>
  <c r="DV105" i="7" s="1"/>
  <c r="ED104" i="7"/>
  <c r="ED105" i="7" s="1"/>
  <c r="EL104" i="7"/>
  <c r="EL105" i="7" s="1"/>
  <c r="ET104" i="7"/>
  <c r="ET105" i="7" s="1"/>
  <c r="FB104" i="7"/>
  <c r="FB105" i="7" s="1"/>
  <c r="FJ104" i="7"/>
  <c r="FJ105" i="7" s="1"/>
  <c r="FR104" i="7"/>
  <c r="FR105" i="7" s="1"/>
  <c r="FZ104" i="7"/>
  <c r="FZ105" i="7" s="1"/>
  <c r="W104" i="7"/>
  <c r="W105" i="7" s="1"/>
  <c r="CA104" i="7"/>
  <c r="CA105" i="7" s="1"/>
  <c r="DW104" i="7"/>
  <c r="DW105" i="7" s="1"/>
  <c r="FS104" i="7"/>
  <c r="FS105" i="7" s="1"/>
  <c r="X104" i="7"/>
  <c r="X105" i="7" s="1"/>
  <c r="AF104" i="7"/>
  <c r="AF105" i="7" s="1"/>
  <c r="AN104" i="7"/>
  <c r="AN105" i="7" s="1"/>
  <c r="AV104" i="7"/>
  <c r="AV105" i="7" s="1"/>
  <c r="BD104" i="7"/>
  <c r="BD105" i="7" s="1"/>
  <c r="BL104" i="7"/>
  <c r="BL105" i="7" s="1"/>
  <c r="BT104" i="7"/>
  <c r="BT105" i="7" s="1"/>
  <c r="CB104" i="7"/>
  <c r="CB105" i="7" s="1"/>
  <c r="CJ104" i="7"/>
  <c r="CJ105" i="7" s="1"/>
  <c r="CR104" i="7"/>
  <c r="CR105" i="7" s="1"/>
  <c r="CZ104" i="7"/>
  <c r="CZ105" i="7" s="1"/>
  <c r="DH104" i="7"/>
  <c r="DH105" i="7" s="1"/>
  <c r="DP104" i="7"/>
  <c r="DP105" i="7" s="1"/>
  <c r="DX104" i="7"/>
  <c r="DX105" i="7" s="1"/>
  <c r="EF104" i="7"/>
  <c r="EF105" i="7" s="1"/>
  <c r="EN104" i="7"/>
  <c r="EN105" i="7" s="1"/>
  <c r="EV104" i="7"/>
  <c r="EV105" i="7" s="1"/>
  <c r="FD104" i="7"/>
  <c r="FD105" i="7" s="1"/>
  <c r="FL104" i="7"/>
  <c r="FL105" i="7" s="1"/>
  <c r="FT104" i="7"/>
  <c r="FT105" i="7" s="1"/>
  <c r="GB104" i="7"/>
  <c r="GB105" i="7" s="1"/>
  <c r="AU104" i="7"/>
  <c r="AU105" i="7" s="1"/>
  <c r="CQ104" i="7"/>
  <c r="CQ105" i="7" s="1"/>
  <c r="EU104" i="7"/>
  <c r="EU105" i="7" s="1"/>
  <c r="EK3" i="7"/>
  <c r="DM3" i="7"/>
  <c r="FZ3" i="7"/>
  <c r="DN3" i="7"/>
  <c r="BB3" i="7"/>
  <c r="FH3" i="7"/>
  <c r="CV3" i="7"/>
  <c r="AJ3" i="7"/>
  <c r="EQ3" i="7"/>
  <c r="CE3" i="7"/>
  <c r="S3" i="7"/>
  <c r="DZ3" i="7"/>
  <c r="BN3" i="7"/>
  <c r="FU3" i="7"/>
  <c r="DI3" i="7"/>
  <c r="AW3" i="7"/>
  <c r="FD3" i="7"/>
  <c r="CR3" i="7"/>
  <c r="AF3" i="7"/>
  <c r="EE3" i="7"/>
  <c r="BS3" i="7"/>
  <c r="O3" i="7"/>
  <c r="BY3" i="7"/>
  <c r="BA3" i="7"/>
  <c r="FR3" i="7"/>
  <c r="DF3" i="7"/>
  <c r="AT3" i="7"/>
  <c r="EZ3" i="7"/>
  <c r="CN3" i="7"/>
  <c r="AB3" i="7"/>
  <c r="EI3" i="7"/>
  <c r="BW3" i="7"/>
  <c r="GD3" i="7"/>
  <c r="DR3" i="7"/>
  <c r="BF3" i="7"/>
  <c r="FM3" i="7"/>
  <c r="DA3" i="7"/>
  <c r="AO3" i="7"/>
  <c r="EV3" i="7"/>
  <c r="CJ3" i="7"/>
  <c r="X3" i="7"/>
  <c r="DW3" i="7"/>
  <c r="BK3" i="7"/>
  <c r="L3" i="7"/>
  <c r="M3" i="7"/>
  <c r="K3" i="7"/>
  <c r="N104" i="7"/>
  <c r="N105" i="7" s="1"/>
  <c r="K104" i="7"/>
  <c r="K105" i="7" s="1"/>
  <c r="P104" i="7"/>
  <c r="P105" i="7" s="1"/>
  <c r="L104" i="7"/>
  <c r="L105" i="7" s="1"/>
  <c r="O104" i="7"/>
  <c r="O105" i="7" s="1"/>
  <c r="J104" i="7"/>
  <c r="J105" i="7" s="1"/>
  <c r="M104" i="7"/>
  <c r="M105" i="7" s="1"/>
  <c r="J148" i="7" l="1"/>
  <c r="J149" i="7" s="1"/>
  <c r="K145" i="7" s="1"/>
  <c r="EV4" i="7"/>
  <c r="EV120" i="7"/>
  <c r="EI4" i="7"/>
  <c r="EI120" i="7"/>
  <c r="BY4" i="7"/>
  <c r="BY120" i="7"/>
  <c r="DI4" i="7"/>
  <c r="DI120" i="7"/>
  <c r="CV4" i="7"/>
  <c r="CV120" i="7"/>
  <c r="FL4" i="7"/>
  <c r="FL120" i="7"/>
  <c r="EY4" i="7"/>
  <c r="EY120" i="7"/>
  <c r="AC4" i="7"/>
  <c r="AC120" i="7"/>
  <c r="DY4" i="7"/>
  <c r="DY120" i="7"/>
  <c r="DL4" i="7"/>
  <c r="DL120" i="7"/>
  <c r="AE4" i="7"/>
  <c r="AE120" i="7"/>
  <c r="Z4" i="7"/>
  <c r="Z120" i="7"/>
  <c r="GF4" i="7"/>
  <c r="GF120" i="7"/>
  <c r="BL4" i="7"/>
  <c r="BL120" i="7"/>
  <c r="AY4" i="7"/>
  <c r="AY120" i="7"/>
  <c r="AS4" i="7"/>
  <c r="AS120" i="7"/>
  <c r="EF4" i="7"/>
  <c r="EF120" i="7"/>
  <c r="DS4" i="7"/>
  <c r="DS120" i="7"/>
  <c r="BQ4" i="7"/>
  <c r="BQ120" i="7"/>
  <c r="CS4" i="7"/>
  <c r="CS120" i="7"/>
  <c r="CF4" i="7"/>
  <c r="CF120" i="7"/>
  <c r="ES4" i="7"/>
  <c r="ES120" i="7"/>
  <c r="O4" i="7"/>
  <c r="O120" i="7"/>
  <c r="BE4" i="7"/>
  <c r="BE120" i="7"/>
  <c r="AR4" i="7"/>
  <c r="AR120" i="7"/>
  <c r="W4" i="7"/>
  <c r="W120" i="7"/>
  <c r="R4" i="7"/>
  <c r="R120" i="7"/>
  <c r="FX4" i="7"/>
  <c r="FX120" i="7"/>
  <c r="CQ4" i="7"/>
  <c r="CQ120" i="7"/>
  <c r="CL4" i="7"/>
  <c r="CL120" i="7"/>
  <c r="BZ4" i="7"/>
  <c r="BZ120" i="7"/>
  <c r="DX4" i="7"/>
  <c r="DX120" i="7"/>
  <c r="DK4" i="7"/>
  <c r="DK120" i="7"/>
  <c r="Y4" i="7"/>
  <c r="Y120" i="7"/>
  <c r="GE4" i="7"/>
  <c r="GE120" i="7"/>
  <c r="CG4" i="7"/>
  <c r="CG120" i="7"/>
  <c r="FE4" i="7"/>
  <c r="FE120" i="7"/>
  <c r="ER4" i="7"/>
  <c r="ER120" i="7"/>
  <c r="P4" i="7"/>
  <c r="P120" i="7"/>
  <c r="K4" i="7"/>
  <c r="K120" i="7"/>
  <c r="DA4" i="7"/>
  <c r="DA120" i="7"/>
  <c r="CN4" i="7"/>
  <c r="CN120" i="7"/>
  <c r="BN4" i="7"/>
  <c r="BN120" i="7"/>
  <c r="BB4" i="7"/>
  <c r="BB120" i="7"/>
  <c r="DQ4" i="7"/>
  <c r="DQ120" i="7"/>
  <c r="DD4" i="7"/>
  <c r="DD120" i="7"/>
  <c r="CI4" i="7"/>
  <c r="CI120" i="7"/>
  <c r="CD4" i="7"/>
  <c r="CD120" i="7"/>
  <c r="BR4" i="7"/>
  <c r="BR120" i="7"/>
  <c r="FC4" i="7"/>
  <c r="FC120" i="7"/>
  <c r="EX4" i="7"/>
  <c r="EX120" i="7"/>
  <c r="EL4" i="7"/>
  <c r="EL120" i="7"/>
  <c r="Q4" i="7"/>
  <c r="Q120" i="7"/>
  <c r="FW4" i="7"/>
  <c r="FW120" i="7"/>
  <c r="CK4" i="7"/>
  <c r="CK120" i="7"/>
  <c r="BX4" i="7"/>
  <c r="BX120" i="7"/>
  <c r="BC4" i="7"/>
  <c r="BC120" i="7"/>
  <c r="AX4" i="7"/>
  <c r="AX120" i="7"/>
  <c r="AL4" i="7"/>
  <c r="AL120" i="7"/>
  <c r="AB4" i="7"/>
  <c r="AB120" i="7"/>
  <c r="M4" i="7"/>
  <c r="M120" i="7"/>
  <c r="BS4" i="7"/>
  <c r="BS120" i="7"/>
  <c r="L4" i="7"/>
  <c r="L120" i="7"/>
  <c r="FM4" i="7"/>
  <c r="FM120" i="7"/>
  <c r="EZ4" i="7"/>
  <c r="EZ120" i="7"/>
  <c r="EE4" i="7"/>
  <c r="EE120" i="7"/>
  <c r="DZ4" i="7"/>
  <c r="DZ120" i="7"/>
  <c r="DN4" i="7"/>
  <c r="DN120" i="7"/>
  <c r="GC4" i="7"/>
  <c r="GC120" i="7"/>
  <c r="FP4" i="7"/>
  <c r="FP120" i="7"/>
  <c r="EU4" i="7"/>
  <c r="EU120" i="7"/>
  <c r="EP4" i="7"/>
  <c r="EP120" i="7"/>
  <c r="ED4" i="7"/>
  <c r="ED120" i="7"/>
  <c r="BD4" i="7"/>
  <c r="BD120" i="7"/>
  <c r="AQ4" i="7"/>
  <c r="AQ120" i="7"/>
  <c r="FI4" i="7"/>
  <c r="FI120" i="7"/>
  <c r="CC4" i="7"/>
  <c r="CC120" i="7"/>
  <c r="BP4" i="7"/>
  <c r="BP120" i="7"/>
  <c r="U4" i="7"/>
  <c r="U120" i="7"/>
  <c r="EW4" i="7"/>
  <c r="EW120" i="7"/>
  <c r="EJ4" i="7"/>
  <c r="EJ120" i="7"/>
  <c r="DO4" i="7"/>
  <c r="DO120" i="7"/>
  <c r="DJ4" i="7"/>
  <c r="DJ120" i="7"/>
  <c r="CX4" i="7"/>
  <c r="CX120" i="7"/>
  <c r="J120" i="7"/>
  <c r="FH4" i="7"/>
  <c r="FH120" i="7"/>
  <c r="BK4" i="7"/>
  <c r="BK120" i="7"/>
  <c r="BF4" i="7"/>
  <c r="BF120" i="7"/>
  <c r="AT4" i="7"/>
  <c r="AT120" i="7"/>
  <c r="AF4" i="7"/>
  <c r="AF120" i="7"/>
  <c r="S4" i="7"/>
  <c r="S120" i="7"/>
  <c r="FZ4" i="7"/>
  <c r="FZ120" i="7"/>
  <c r="CA4" i="7"/>
  <c r="CA120" i="7"/>
  <c r="BV4" i="7"/>
  <c r="BV120" i="7"/>
  <c r="BJ4" i="7"/>
  <c r="BJ120" i="7"/>
  <c r="AV4" i="7"/>
  <c r="AV120" i="7"/>
  <c r="AI4" i="7"/>
  <c r="AI120" i="7"/>
  <c r="CW4" i="7"/>
  <c r="CW120" i="7"/>
  <c r="DP4" i="7"/>
  <c r="DP120" i="7"/>
  <c r="DC4" i="7"/>
  <c r="DC120" i="7"/>
  <c r="DU4" i="7"/>
  <c r="DU120" i="7"/>
  <c r="EO4" i="7"/>
  <c r="EO120" i="7"/>
  <c r="EB4" i="7"/>
  <c r="EB120" i="7"/>
  <c r="AU4" i="7"/>
  <c r="AU120" i="7"/>
  <c r="AP4" i="7"/>
  <c r="AP120" i="7"/>
  <c r="AD4" i="7"/>
  <c r="AD120" i="7"/>
  <c r="GA4" i="7"/>
  <c r="GA120" i="7"/>
  <c r="FV4" i="7"/>
  <c r="FV120" i="7"/>
  <c r="FJ4" i="7"/>
  <c r="FJ120" i="7"/>
  <c r="DW4" i="7"/>
  <c r="DW120" i="7"/>
  <c r="DR4" i="7"/>
  <c r="DR120" i="7"/>
  <c r="DF4" i="7"/>
  <c r="DF120" i="7"/>
  <c r="CR4" i="7"/>
  <c r="CR120" i="7"/>
  <c r="CE4" i="7"/>
  <c r="CE120" i="7"/>
  <c r="DM4" i="7"/>
  <c r="DM120" i="7"/>
  <c r="EM4" i="7"/>
  <c r="EM120" i="7"/>
  <c r="EH4" i="7"/>
  <c r="EH120" i="7"/>
  <c r="DV4" i="7"/>
  <c r="DV120" i="7"/>
  <c r="DH4" i="7"/>
  <c r="DH120" i="7"/>
  <c r="CU4" i="7"/>
  <c r="CU120" i="7"/>
  <c r="BI4" i="7"/>
  <c r="BI120" i="7"/>
  <c r="GB4" i="7"/>
  <c r="GB120" i="7"/>
  <c r="FO4" i="7"/>
  <c r="FO120" i="7"/>
  <c r="AM4" i="7"/>
  <c r="AM120" i="7"/>
  <c r="AH4" i="7"/>
  <c r="AH120" i="7"/>
  <c r="V4" i="7"/>
  <c r="V120" i="7"/>
  <c r="DG4" i="7"/>
  <c r="DG120" i="7"/>
  <c r="DB4" i="7"/>
  <c r="DB120" i="7"/>
  <c r="CP4" i="7"/>
  <c r="CP120" i="7"/>
  <c r="CB4" i="7"/>
  <c r="CB120" i="7"/>
  <c r="BO4" i="7"/>
  <c r="BO120" i="7"/>
  <c r="EC4" i="7"/>
  <c r="EC120" i="7"/>
  <c r="AO4" i="7"/>
  <c r="AO120" i="7"/>
  <c r="FU4" i="7"/>
  <c r="FU120" i="7"/>
  <c r="X4" i="7"/>
  <c r="X120" i="7"/>
  <c r="GD4" i="7"/>
  <c r="GD120" i="7"/>
  <c r="FR4" i="7"/>
  <c r="FR120" i="7"/>
  <c r="FD4" i="7"/>
  <c r="FD120" i="7"/>
  <c r="EQ4" i="7"/>
  <c r="EQ120" i="7"/>
  <c r="EK4" i="7"/>
  <c r="EK120" i="7"/>
  <c r="AN4" i="7"/>
  <c r="AN120" i="7"/>
  <c r="AA4" i="7"/>
  <c r="AA120" i="7"/>
  <c r="AK4" i="7"/>
  <c r="AK120" i="7"/>
  <c r="FT4" i="7"/>
  <c r="FT120" i="7"/>
  <c r="FG4" i="7"/>
  <c r="FG120" i="7"/>
  <c r="CO4" i="7"/>
  <c r="CO120" i="7"/>
  <c r="BU4" i="7"/>
  <c r="BU120" i="7"/>
  <c r="BH4" i="7"/>
  <c r="BH120" i="7"/>
  <c r="CY4" i="7"/>
  <c r="CY120" i="7"/>
  <c r="CT4" i="7"/>
  <c r="CT120" i="7"/>
  <c r="CH4" i="7"/>
  <c r="CH120" i="7"/>
  <c r="FS4" i="7"/>
  <c r="FS120" i="7"/>
  <c r="FN4" i="7"/>
  <c r="FN120" i="7"/>
  <c r="FB4" i="7"/>
  <c r="FB120" i="7"/>
  <c r="EN4" i="7"/>
  <c r="EN120" i="7"/>
  <c r="EA4" i="7"/>
  <c r="EA120" i="7"/>
  <c r="FA4" i="7"/>
  <c r="FA120" i="7"/>
  <c r="CJ4" i="7"/>
  <c r="CJ120" i="7"/>
  <c r="BW4" i="7"/>
  <c r="BW120" i="7"/>
  <c r="BA4" i="7"/>
  <c r="BA120" i="7"/>
  <c r="AW4" i="7"/>
  <c r="AW120" i="7"/>
  <c r="AJ4" i="7"/>
  <c r="AJ120" i="7"/>
  <c r="CZ4" i="7"/>
  <c r="CZ120" i="7"/>
  <c r="CM4" i="7"/>
  <c r="CM120" i="7"/>
  <c r="FY4" i="7"/>
  <c r="FY120" i="7"/>
  <c r="BM4" i="7"/>
  <c r="BM120" i="7"/>
  <c r="AZ4" i="7"/>
  <c r="AZ120" i="7"/>
  <c r="N4" i="7"/>
  <c r="N120" i="7"/>
  <c r="EG4" i="7"/>
  <c r="EG120" i="7"/>
  <c r="DT4" i="7"/>
  <c r="DT120" i="7"/>
  <c r="FK4" i="7"/>
  <c r="FK120" i="7"/>
  <c r="FF4" i="7"/>
  <c r="FF120" i="7"/>
  <c r="ET4" i="7"/>
  <c r="ET120" i="7"/>
  <c r="BT4" i="7"/>
  <c r="BT120" i="7"/>
  <c r="BG4" i="7"/>
  <c r="BG120" i="7"/>
  <c r="DE4" i="7"/>
  <c r="DE120" i="7"/>
  <c r="AG4" i="7"/>
  <c r="AG120" i="7"/>
  <c r="T4" i="7"/>
  <c r="T120" i="7"/>
  <c r="FQ4" i="7"/>
  <c r="FQ120" i="7"/>
  <c r="GC117" i="7"/>
  <c r="EJ117" i="7"/>
  <c r="CN117" i="7"/>
  <c r="GD117" i="7"/>
  <c r="BE117" i="7"/>
  <c r="GG117" i="7"/>
  <c r="DQ117" i="7"/>
  <c r="GF117" i="7"/>
  <c r="AY117" i="7"/>
  <c r="AE117" i="7"/>
  <c r="EF117" i="7"/>
  <c r="FQ117" i="7"/>
  <c r="CP117" i="7"/>
  <c r="AK117" i="7"/>
  <c r="CA117" i="7"/>
  <c r="DT117" i="7"/>
  <c r="AQ117" i="7"/>
  <c r="BI117" i="7"/>
  <c r="DE117" i="7"/>
  <c r="AI117" i="7"/>
  <c r="FE117" i="7"/>
  <c r="CK117" i="7"/>
  <c r="CS117" i="7"/>
  <c r="CE117" i="7"/>
  <c r="BN117" i="7"/>
  <c r="DV117" i="7"/>
  <c r="EK117" i="7"/>
  <c r="EZ117" i="7"/>
  <c r="T117" i="7"/>
  <c r="DZ117" i="7"/>
  <c r="W117" i="7"/>
  <c r="EG117" i="7"/>
  <c r="FS117" i="7"/>
  <c r="FT117" i="7"/>
  <c r="CO117" i="7"/>
  <c r="AD117" i="7"/>
  <c r="EP117" i="7"/>
  <c r="EV117" i="7"/>
  <c r="AL117" i="7"/>
  <c r="Z117" i="7"/>
  <c r="EI117" i="7"/>
  <c r="DR117" i="7"/>
  <c r="BD117" i="7"/>
  <c r="U117" i="7"/>
  <c r="CJ117" i="7"/>
  <c r="Y117" i="7"/>
  <c r="AW117" i="7"/>
  <c r="CH117" i="7"/>
  <c r="CL117" i="7"/>
  <c r="DF117" i="7"/>
  <c r="ER117" i="7"/>
  <c r="GE117" i="7"/>
  <c r="BV117" i="7"/>
  <c r="BF117" i="7"/>
  <c r="AA117" i="7"/>
  <c r="BO117" i="7"/>
  <c r="FL117" i="7"/>
  <c r="CR117" i="7"/>
  <c r="FY117" i="7"/>
  <c r="AV117" i="7"/>
  <c r="AF117" i="7"/>
  <c r="BB117" i="7"/>
  <c r="EH117" i="7"/>
  <c r="BU117" i="7"/>
  <c r="CF117" i="7"/>
  <c r="EO117" i="7"/>
  <c r="EU117" i="7"/>
  <c r="EM117" i="7"/>
  <c r="FX117" i="7"/>
  <c r="FU117" i="7"/>
  <c r="DI117" i="7"/>
  <c r="FG117" i="7"/>
  <c r="BS117" i="7"/>
  <c r="AZ117" i="7"/>
  <c r="EC117" i="7"/>
  <c r="BQ117" i="7"/>
  <c r="EQ117" i="7"/>
  <c r="ED117" i="7"/>
  <c r="ET117" i="7"/>
  <c r="CQ117" i="7"/>
  <c r="BL117" i="7"/>
  <c r="FI117" i="7"/>
  <c r="BJ117" i="7"/>
  <c r="FK117" i="7"/>
  <c r="DC117" i="7"/>
  <c r="DY117" i="7"/>
  <c r="FW117" i="7"/>
  <c r="BG117" i="7"/>
  <c r="FD117" i="7"/>
  <c r="CV117" i="7"/>
  <c r="EW117" i="7"/>
  <c r="DM117" i="7"/>
  <c r="BH117" i="7"/>
  <c r="EE117" i="7"/>
  <c r="BW117" i="7"/>
  <c r="AN117" i="7"/>
  <c r="EB117" i="7"/>
  <c r="AO117" i="7"/>
  <c r="ES117" i="7"/>
  <c r="DA117" i="7"/>
  <c r="EA117" i="7"/>
  <c r="BK117" i="7"/>
  <c r="DJ117" i="7"/>
  <c r="DW117" i="7"/>
  <c r="AM117" i="7"/>
  <c r="V117" i="7"/>
  <c r="AG117" i="7"/>
  <c r="DX117" i="7"/>
  <c r="AU117" i="7"/>
  <c r="CB117" i="7"/>
  <c r="FJ117" i="7"/>
  <c r="EX117" i="7"/>
  <c r="BT117" i="7"/>
  <c r="BM117" i="7"/>
  <c r="DO117" i="7"/>
  <c r="FP117" i="7"/>
  <c r="BR117" i="7"/>
  <c r="CC117" i="7"/>
  <c r="FR117" i="7"/>
  <c r="CZ117" i="7"/>
  <c r="DD117" i="7"/>
  <c r="CW117" i="7"/>
  <c r="CY117" i="7"/>
  <c r="FZ117" i="7"/>
  <c r="CX117" i="7"/>
  <c r="AC117" i="7"/>
  <c r="FN117" i="7"/>
  <c r="FF117" i="7"/>
  <c r="AB117" i="7"/>
  <c r="CD117" i="7"/>
  <c r="BZ117" i="7"/>
  <c r="DL117" i="7"/>
  <c r="FV117" i="7"/>
  <c r="DU117" i="7"/>
  <c r="AS117" i="7"/>
  <c r="CI117" i="7"/>
  <c r="BX117" i="7"/>
  <c r="FA117" i="7"/>
  <c r="R117" i="7"/>
  <c r="AT117" i="7"/>
  <c r="AR117" i="7"/>
  <c r="DG117" i="7"/>
  <c r="DK117" i="7"/>
  <c r="FO117" i="7"/>
  <c r="EN117" i="7"/>
  <c r="GA117" i="7"/>
  <c r="FB117" i="7"/>
  <c r="DS117" i="7"/>
  <c r="BP117" i="7"/>
  <c r="BY117" i="7"/>
  <c r="DB117" i="7"/>
  <c r="DH117" i="7"/>
  <c r="CG117" i="7"/>
  <c r="FH117" i="7"/>
  <c r="FM117" i="7"/>
  <c r="X117" i="7"/>
  <c r="AP117" i="7"/>
  <c r="AH117" i="7"/>
  <c r="GB117" i="7"/>
  <c r="BC117" i="7"/>
  <c r="FC117" i="7"/>
  <c r="S117" i="7"/>
  <c r="DP117" i="7"/>
  <c r="BA117" i="7"/>
  <c r="DN117" i="7"/>
  <c r="EL117" i="7"/>
  <c r="CU117" i="7"/>
  <c r="Q117" i="7"/>
  <c r="AX117" i="7"/>
  <c r="AJ117" i="7"/>
  <c r="CM117" i="7"/>
  <c r="CT117" i="7"/>
  <c r="EY117" i="7"/>
  <c r="N117" i="7"/>
  <c r="P117" i="7"/>
  <c r="P118" i="7" s="1"/>
  <c r="M117" i="7"/>
  <c r="M118" i="7" s="1"/>
  <c r="L117" i="7"/>
  <c r="L118" i="7" s="1"/>
  <c r="O117" i="7"/>
  <c r="O118" i="7" s="1"/>
  <c r="J4" i="7"/>
  <c r="J117" i="7"/>
  <c r="J118" i="7" s="1"/>
  <c r="K117" i="7"/>
  <c r="K118" i="7" s="1"/>
  <c r="J122" i="7" l="1"/>
  <c r="N118" i="7"/>
  <c r="DG5" i="7"/>
  <c r="EB5" i="7"/>
  <c r="BX5" i="7"/>
  <c r="EH5" i="7"/>
  <c r="EX5" i="7"/>
  <c r="FB5" i="7"/>
  <c r="CC5" i="7"/>
  <c r="CN5" i="7"/>
  <c r="CJ5" i="7"/>
  <c r="CE5" i="7"/>
  <c r="BE5" i="7"/>
  <c r="FE5" i="7"/>
  <c r="FP5" i="7"/>
  <c r="FL5" i="7"/>
  <c r="FG5" i="7"/>
  <c r="AN5" i="7"/>
  <c r="AQ5" i="7"/>
  <c r="AS5" i="7"/>
  <c r="BY5" i="7"/>
  <c r="DU5" i="7"/>
  <c r="DW5" i="7"/>
  <c r="AM5" i="7"/>
  <c r="U5" i="7"/>
  <c r="P5" i="7"/>
  <c r="DY5" i="7"/>
  <c r="EJ5" i="7"/>
  <c r="BL5" i="7"/>
  <c r="BO5" i="7"/>
  <c r="AV5" i="7"/>
  <c r="EO5" i="7"/>
  <c r="EZ5" i="7"/>
  <c r="EV5" i="7"/>
  <c r="EQ5" i="7"/>
  <c r="FW5" i="7"/>
  <c r="AH5" i="7"/>
  <c r="BB5" i="7"/>
  <c r="AO5" i="7"/>
  <c r="AZ5" i="7"/>
  <c r="DH5" i="7"/>
  <c r="DC5" i="7"/>
  <c r="CY5" i="7"/>
  <c r="FK5" i="7"/>
  <c r="CO5" i="7"/>
  <c r="GA5" i="7"/>
  <c r="M5" i="7"/>
  <c r="FS5" i="7"/>
  <c r="EP5" i="7"/>
  <c r="V5" i="7"/>
  <c r="EF5" i="7"/>
  <c r="EA5" i="7"/>
  <c r="DR5" i="7"/>
  <c r="R5" i="7"/>
  <c r="AL5" i="7"/>
  <c r="Y5" i="7"/>
  <c r="AJ5" i="7"/>
  <c r="BD5" i="7"/>
  <c r="CT5" i="7"/>
  <c r="DN5" i="7"/>
  <c r="DA5" i="7"/>
  <c r="DL5" i="7"/>
  <c r="FT5" i="7"/>
  <c r="FO5" i="7"/>
  <c r="CW5" i="7"/>
  <c r="L5" i="7"/>
  <c r="BI5" i="7"/>
  <c r="EU5" i="7"/>
  <c r="EE5" i="7"/>
  <c r="EM5" i="7"/>
  <c r="GD5" i="7"/>
  <c r="BN5" i="7"/>
  <c r="CH5" i="7"/>
  <c r="FF5" i="7"/>
  <c r="T5" i="7"/>
  <c r="BZ5" i="7"/>
  <c r="CD5" i="7"/>
  <c r="CX5" i="7"/>
  <c r="CK5" i="7"/>
  <c r="CV5" i="7"/>
  <c r="X5" i="7"/>
  <c r="AA5" i="7"/>
  <c r="FZ5" i="7"/>
  <c r="FM5" i="7"/>
  <c r="FX5" i="7"/>
  <c r="AW5" i="7"/>
  <c r="BH5" i="7"/>
  <c r="K5" i="7"/>
  <c r="EC5" i="7"/>
  <c r="AC5" i="7"/>
  <c r="DO5" i="7"/>
  <c r="FY5" i="7"/>
  <c r="P6" i="7"/>
  <c r="P162" i="7" s="1" a="1"/>
  <c r="P162" i="7" s="1"/>
  <c r="X6" i="7"/>
  <c r="X162" i="7" s="1" a="1"/>
  <c r="X162" i="7" s="1"/>
  <c r="AF6" i="7"/>
  <c r="AF162" i="7" s="1" a="1"/>
  <c r="AF162" i="7" s="1"/>
  <c r="AN6" i="7"/>
  <c r="AN162" i="7" s="1" a="1"/>
  <c r="AN162" i="7" s="1"/>
  <c r="AV6" i="7"/>
  <c r="AV162" i="7" s="1" a="1"/>
  <c r="AV162" i="7" s="1"/>
  <c r="BD6" i="7"/>
  <c r="BD162" i="7" s="1" a="1"/>
  <c r="BD162" i="7" s="1"/>
  <c r="BL6" i="7"/>
  <c r="BT6" i="7"/>
  <c r="CB6" i="7"/>
  <c r="CJ6" i="7"/>
  <c r="CJ162" i="7" s="1" a="1"/>
  <c r="CJ162" i="7" s="1"/>
  <c r="CR6" i="7"/>
  <c r="CR162" i="7" s="1" a="1"/>
  <c r="CR162" i="7" s="1"/>
  <c r="CZ6" i="7"/>
  <c r="CZ162" i="7" s="1" a="1"/>
  <c r="CZ162" i="7" s="1"/>
  <c r="DH6" i="7"/>
  <c r="DH162" i="7" s="1" a="1"/>
  <c r="DH162" i="7" s="1"/>
  <c r="DP6" i="7"/>
  <c r="DP162" i="7" s="1" a="1"/>
  <c r="DP162" i="7" s="1"/>
  <c r="DX6" i="7"/>
  <c r="DX162" i="7" s="1" a="1"/>
  <c r="DX162" i="7" s="1"/>
  <c r="EF6" i="7"/>
  <c r="EF162" i="7" s="1" a="1"/>
  <c r="EF162" i="7" s="1"/>
  <c r="EN6" i="7"/>
  <c r="EN162" i="7" s="1" a="1"/>
  <c r="EN162" i="7" s="1"/>
  <c r="EV6" i="7"/>
  <c r="EV162" i="7" s="1" a="1"/>
  <c r="EV162" i="7" s="1"/>
  <c r="FD6" i="7"/>
  <c r="FD162" i="7" s="1" a="1"/>
  <c r="FD162" i="7" s="1"/>
  <c r="FL6" i="7"/>
  <c r="FL162" i="7" s="1" a="1"/>
  <c r="FL162" i="7" s="1"/>
  <c r="FT6" i="7"/>
  <c r="FT162" i="7" s="1" a="1"/>
  <c r="FT162" i="7" s="1"/>
  <c r="GB6" i="7"/>
  <c r="GB162" i="7" s="1" a="1"/>
  <c r="GB162" i="7" s="1"/>
  <c r="Q6" i="7"/>
  <c r="Q162" i="7" s="1" a="1"/>
  <c r="Q162" i="7" s="1"/>
  <c r="Y6" i="7"/>
  <c r="Y162" i="7" s="1" a="1"/>
  <c r="Y162" i="7" s="1"/>
  <c r="AG6" i="7"/>
  <c r="AG162" i="7" s="1" a="1"/>
  <c r="AG162" i="7" s="1"/>
  <c r="AO6" i="7"/>
  <c r="AO162" i="7" s="1" a="1"/>
  <c r="AO162" i="7" s="1"/>
  <c r="AW6" i="7"/>
  <c r="AW162" i="7" s="1" a="1"/>
  <c r="AW162" i="7" s="1"/>
  <c r="BE6" i="7"/>
  <c r="BE162" i="7" s="1" a="1"/>
  <c r="BE162" i="7" s="1"/>
  <c r="BM6" i="7"/>
  <c r="BM162" i="7" s="1" a="1"/>
  <c r="BM162" i="7" s="1"/>
  <c r="BU6" i="7"/>
  <c r="BU162" i="7" s="1" a="1"/>
  <c r="BU162" i="7" s="1"/>
  <c r="CC6" i="7"/>
  <c r="CC162" i="7" s="1" a="1"/>
  <c r="CC162" i="7" s="1"/>
  <c r="CK6" i="7"/>
  <c r="CK162" i="7" s="1" a="1"/>
  <c r="CK162" i="7" s="1"/>
  <c r="CS6" i="7"/>
  <c r="CS162" i="7" s="1" a="1"/>
  <c r="CS162" i="7" s="1"/>
  <c r="DA6" i="7"/>
  <c r="DA162" i="7" s="1" a="1"/>
  <c r="DA162" i="7" s="1"/>
  <c r="DI6" i="7"/>
  <c r="DI162" i="7" s="1" a="1"/>
  <c r="DI162" i="7" s="1"/>
  <c r="DQ6" i="7"/>
  <c r="DQ162" i="7" s="1" a="1"/>
  <c r="DQ162" i="7" s="1"/>
  <c r="DY6" i="7"/>
  <c r="DY162" i="7" s="1" a="1"/>
  <c r="DY162" i="7" s="1"/>
  <c r="EG6" i="7"/>
  <c r="EO6" i="7"/>
  <c r="EO162" i="7" s="1" a="1"/>
  <c r="EO162" i="7" s="1"/>
  <c r="EW6" i="7"/>
  <c r="EW162" i="7" s="1" a="1"/>
  <c r="EW162" i="7" s="1"/>
  <c r="FE6" i="7"/>
  <c r="FE162" i="7" s="1" a="1"/>
  <c r="FE162" i="7" s="1"/>
  <c r="FM6" i="7"/>
  <c r="FM162" i="7" s="1" a="1"/>
  <c r="FM162" i="7" s="1"/>
  <c r="FU6" i="7"/>
  <c r="FU162" i="7" s="1" a="1"/>
  <c r="FU162" i="7" s="1"/>
  <c r="GC6" i="7"/>
  <c r="GC162" i="7" s="1" a="1"/>
  <c r="GC162" i="7" s="1"/>
  <c r="R6" i="7"/>
  <c r="R162" i="7" s="1" a="1"/>
  <c r="R162" i="7" s="1"/>
  <c r="Z6" i="7"/>
  <c r="Z162" i="7" s="1" a="1"/>
  <c r="Z162" i="7" s="1"/>
  <c r="AH6" i="7"/>
  <c r="AH162" i="7" s="1" a="1"/>
  <c r="AH162" i="7" s="1"/>
  <c r="AP6" i="7"/>
  <c r="AP162" i="7" s="1" a="1"/>
  <c r="AP162" i="7" s="1"/>
  <c r="AX6" i="7"/>
  <c r="AX162" i="7" s="1" a="1"/>
  <c r="AX162" i="7" s="1"/>
  <c r="BF6" i="7"/>
  <c r="BF162" i="7" s="1" a="1"/>
  <c r="BF162" i="7" s="1"/>
  <c r="BN6" i="7"/>
  <c r="BN162" i="7" s="1" a="1"/>
  <c r="BN162" i="7" s="1"/>
  <c r="BV6" i="7"/>
  <c r="BV162" i="7" s="1" a="1"/>
  <c r="BV162" i="7" s="1"/>
  <c r="CD6" i="7"/>
  <c r="CD162" i="7" s="1" a="1"/>
  <c r="CD162" i="7" s="1"/>
  <c r="CL6" i="7"/>
  <c r="CL162" i="7" s="1" a="1"/>
  <c r="CL162" i="7" s="1"/>
  <c r="CT6" i="7"/>
  <c r="CT162" i="7" s="1" a="1"/>
  <c r="CT162" i="7" s="1"/>
  <c r="DB6" i="7"/>
  <c r="DB162" i="7" s="1" a="1"/>
  <c r="DB162" i="7" s="1"/>
  <c r="DJ6" i="7"/>
  <c r="DJ162" i="7" s="1" a="1"/>
  <c r="DJ162" i="7" s="1"/>
  <c r="DR6" i="7"/>
  <c r="DR162" i="7" s="1" a="1"/>
  <c r="DR162" i="7" s="1"/>
  <c r="DZ6" i="7"/>
  <c r="DZ162" i="7" s="1" a="1"/>
  <c r="DZ162" i="7" s="1"/>
  <c r="EH6" i="7"/>
  <c r="EH162" i="7" s="1" a="1"/>
  <c r="EH162" i="7" s="1"/>
  <c r="EP6" i="7"/>
  <c r="EP162" i="7" s="1" a="1"/>
  <c r="EP162" i="7" s="1"/>
  <c r="EX6" i="7"/>
  <c r="EX162" i="7" s="1" a="1"/>
  <c r="EX162" i="7" s="1"/>
  <c r="FF6" i="7"/>
  <c r="FF162" i="7" s="1" a="1"/>
  <c r="FF162" i="7" s="1"/>
  <c r="FN6" i="7"/>
  <c r="FN162" i="7" s="1" a="1"/>
  <c r="FN162" i="7" s="1"/>
  <c r="FV6" i="7"/>
  <c r="FV162" i="7" s="1" a="1"/>
  <c r="FV162" i="7" s="1"/>
  <c r="GD6" i="7"/>
  <c r="GD162" i="7" s="1" a="1"/>
  <c r="GD162" i="7" s="1"/>
  <c r="K6" i="7"/>
  <c r="K162" i="7" s="1" a="1"/>
  <c r="K162" i="7" s="1"/>
  <c r="S6" i="7"/>
  <c r="S162" i="7" s="1" a="1"/>
  <c r="S162" i="7" s="1"/>
  <c r="AA6" i="7"/>
  <c r="AA162" i="7" s="1" a="1"/>
  <c r="AA162" i="7" s="1"/>
  <c r="AI6" i="7"/>
  <c r="AI162" i="7" s="1" a="1"/>
  <c r="AI162" i="7" s="1"/>
  <c r="AQ6" i="7"/>
  <c r="AQ162" i="7" s="1" a="1"/>
  <c r="AQ162" i="7" s="1"/>
  <c r="AY6" i="7"/>
  <c r="AY162" i="7" s="1" a="1"/>
  <c r="AY162" i="7" s="1"/>
  <c r="BG6" i="7"/>
  <c r="BG162" i="7" s="1" a="1"/>
  <c r="BG162" i="7" s="1"/>
  <c r="BO6" i="7"/>
  <c r="BO162" i="7" s="1" a="1"/>
  <c r="BO162" i="7" s="1"/>
  <c r="BW6" i="7"/>
  <c r="BW162" i="7" s="1" a="1"/>
  <c r="BW162" i="7" s="1"/>
  <c r="CE6" i="7"/>
  <c r="CM6" i="7"/>
  <c r="CM162" i="7" s="1" a="1"/>
  <c r="CM162" i="7" s="1"/>
  <c r="CU6" i="7"/>
  <c r="CU162" i="7" s="1" a="1"/>
  <c r="CU162" i="7" s="1"/>
  <c r="DC6" i="7"/>
  <c r="DC162" i="7" s="1" a="1"/>
  <c r="DC162" i="7" s="1"/>
  <c r="DK6" i="7"/>
  <c r="DK162" i="7" s="1" a="1"/>
  <c r="DK162" i="7" s="1"/>
  <c r="DS6" i="7"/>
  <c r="DS162" i="7" s="1" a="1"/>
  <c r="DS162" i="7" s="1"/>
  <c r="EA6" i="7"/>
  <c r="EA162" i="7" s="1" a="1"/>
  <c r="EA162" i="7" s="1"/>
  <c r="EI6" i="7"/>
  <c r="EI162" i="7" s="1" a="1"/>
  <c r="EI162" i="7" s="1"/>
  <c r="EQ6" i="7"/>
  <c r="EQ162" i="7" s="1" a="1"/>
  <c r="EQ162" i="7" s="1"/>
  <c r="EY6" i="7"/>
  <c r="EY162" i="7" s="1" a="1"/>
  <c r="EY162" i="7" s="1"/>
  <c r="FG6" i="7"/>
  <c r="FG162" i="7" s="1" a="1"/>
  <c r="FG162" i="7" s="1"/>
  <c r="FO6" i="7"/>
  <c r="FO162" i="7" s="1" a="1"/>
  <c r="FO162" i="7" s="1"/>
  <c r="FW6" i="7"/>
  <c r="FW162" i="7" s="1" a="1"/>
  <c r="FW162" i="7" s="1"/>
  <c r="GE6" i="7"/>
  <c r="GE162" i="7" s="1" a="1"/>
  <c r="GE162" i="7" s="1"/>
  <c r="L6" i="7"/>
  <c r="L162" i="7" s="1" a="1"/>
  <c r="L162" i="7" s="1"/>
  <c r="T6" i="7"/>
  <c r="T162" i="7" s="1" a="1"/>
  <c r="T162" i="7" s="1"/>
  <c r="AB6" i="7"/>
  <c r="AB162" i="7" s="1" a="1"/>
  <c r="AB162" i="7" s="1"/>
  <c r="AJ6" i="7"/>
  <c r="AJ162" i="7" s="1" a="1"/>
  <c r="AJ162" i="7" s="1"/>
  <c r="AR6" i="7"/>
  <c r="AR162" i="7" s="1" a="1"/>
  <c r="AR162" i="7" s="1"/>
  <c r="AZ6" i="7"/>
  <c r="AZ162" i="7" s="1" a="1"/>
  <c r="AZ162" i="7" s="1"/>
  <c r="BH6" i="7"/>
  <c r="BH162" i="7" s="1" a="1"/>
  <c r="BH162" i="7" s="1"/>
  <c r="BP6" i="7"/>
  <c r="BP162" i="7" s="1" a="1"/>
  <c r="BP162" i="7" s="1"/>
  <c r="BX6" i="7"/>
  <c r="BX162" i="7" s="1" a="1"/>
  <c r="BX162" i="7" s="1"/>
  <c r="CF6" i="7"/>
  <c r="CF162" i="7" s="1" a="1"/>
  <c r="CF162" i="7" s="1"/>
  <c r="CN6" i="7"/>
  <c r="CN162" i="7" s="1" a="1"/>
  <c r="CN162" i="7" s="1"/>
  <c r="CV6" i="7"/>
  <c r="CV162" i="7" s="1" a="1"/>
  <c r="CV162" i="7" s="1"/>
  <c r="DD6" i="7"/>
  <c r="DD162" i="7" s="1" a="1"/>
  <c r="DD162" i="7" s="1"/>
  <c r="DL6" i="7"/>
  <c r="DL162" i="7" s="1" a="1"/>
  <c r="DL162" i="7" s="1"/>
  <c r="DT6" i="7"/>
  <c r="DT162" i="7" s="1" a="1"/>
  <c r="DT162" i="7" s="1"/>
  <c r="EB6" i="7"/>
  <c r="EB162" i="7" s="1" a="1"/>
  <c r="EB162" i="7" s="1"/>
  <c r="EJ6" i="7"/>
  <c r="EJ162" i="7" s="1" a="1"/>
  <c r="EJ162" i="7" s="1"/>
  <c r="ER6" i="7"/>
  <c r="ER162" i="7" s="1" a="1"/>
  <c r="ER162" i="7" s="1"/>
  <c r="EZ6" i="7"/>
  <c r="EZ162" i="7" s="1" a="1"/>
  <c r="EZ162" i="7" s="1"/>
  <c r="FH6" i="7"/>
  <c r="FH162" i="7" s="1" a="1"/>
  <c r="FH162" i="7" s="1"/>
  <c r="FP6" i="7"/>
  <c r="FP162" i="7" s="1" a="1"/>
  <c r="FP162" i="7" s="1"/>
  <c r="FX6" i="7"/>
  <c r="GF6" i="7"/>
  <c r="GF162" i="7" s="1" a="1"/>
  <c r="GF162" i="7" s="1"/>
  <c r="N6" i="7"/>
  <c r="N162" i="7" s="1" a="1"/>
  <c r="N162" i="7" s="1"/>
  <c r="V6" i="7"/>
  <c r="V162" i="7" s="1" a="1"/>
  <c r="V162" i="7" s="1"/>
  <c r="AD6" i="7"/>
  <c r="AD162" i="7" s="1" a="1"/>
  <c r="AD162" i="7" s="1"/>
  <c r="AL6" i="7"/>
  <c r="AL162" i="7" s="1" a="1"/>
  <c r="AL162" i="7" s="1"/>
  <c r="AT6" i="7"/>
  <c r="AT162" i="7" s="1" a="1"/>
  <c r="AT162" i="7" s="1"/>
  <c r="BB6" i="7"/>
  <c r="BB162" i="7" s="1" a="1"/>
  <c r="BB162" i="7" s="1"/>
  <c r="BJ6" i="7"/>
  <c r="BJ162" i="7" s="1" a="1"/>
  <c r="BJ162" i="7" s="1"/>
  <c r="BR6" i="7"/>
  <c r="BR162" i="7" s="1" a="1"/>
  <c r="BR162" i="7" s="1"/>
  <c r="BZ6" i="7"/>
  <c r="BZ162" i="7" s="1" a="1"/>
  <c r="BZ162" i="7" s="1"/>
  <c r="CH6" i="7"/>
  <c r="CH162" i="7" s="1" a="1"/>
  <c r="CH162" i="7" s="1"/>
  <c r="CP6" i="7"/>
  <c r="CP162" i="7" s="1" a="1"/>
  <c r="CP162" i="7" s="1"/>
  <c r="CX6" i="7"/>
  <c r="CX162" i="7" s="1" a="1"/>
  <c r="CX162" i="7" s="1"/>
  <c r="DF6" i="7"/>
  <c r="DF162" i="7" s="1" a="1"/>
  <c r="DF162" i="7" s="1"/>
  <c r="DN6" i="7"/>
  <c r="DN162" i="7" s="1" a="1"/>
  <c r="DN162" i="7" s="1"/>
  <c r="DV6" i="7"/>
  <c r="DV162" i="7" s="1" a="1"/>
  <c r="DV162" i="7" s="1"/>
  <c r="ED6" i="7"/>
  <c r="ED162" i="7" s="1" a="1"/>
  <c r="ED162" i="7" s="1"/>
  <c r="EL6" i="7"/>
  <c r="EL162" i="7" s="1" a="1"/>
  <c r="EL162" i="7" s="1"/>
  <c r="ET6" i="7"/>
  <c r="ET162" i="7" s="1" a="1"/>
  <c r="ET162" i="7" s="1"/>
  <c r="FB6" i="7"/>
  <c r="FB162" i="7" s="1" a="1"/>
  <c r="FB162" i="7" s="1"/>
  <c r="FJ6" i="7"/>
  <c r="FJ162" i="7" s="1" a="1"/>
  <c r="FJ162" i="7" s="1"/>
  <c r="FR6" i="7"/>
  <c r="FR162" i="7" s="1" a="1"/>
  <c r="FR162" i="7" s="1"/>
  <c r="FZ6" i="7"/>
  <c r="FZ162" i="7" s="1" a="1"/>
  <c r="FZ162" i="7" s="1"/>
  <c r="AC6" i="7"/>
  <c r="AC162" i="7" s="1" a="1"/>
  <c r="AC162" i="7" s="1"/>
  <c r="BI6" i="7"/>
  <c r="BI162" i="7" s="1" a="1"/>
  <c r="BI162" i="7" s="1"/>
  <c r="CO6" i="7"/>
  <c r="CO162" i="7" s="1" a="1"/>
  <c r="CO162" i="7" s="1"/>
  <c r="DU6" i="7"/>
  <c r="DU162" i="7" s="1" a="1"/>
  <c r="DU162" i="7" s="1"/>
  <c r="AE6" i="7"/>
  <c r="AE162" i="7" s="1" a="1"/>
  <c r="AE162" i="7" s="1"/>
  <c r="BK6" i="7"/>
  <c r="BK162" i="7" s="1" a="1"/>
  <c r="BK162" i="7" s="1"/>
  <c r="CQ6" i="7"/>
  <c r="CQ162" i="7" s="1" a="1"/>
  <c r="CQ162" i="7" s="1"/>
  <c r="DW6" i="7"/>
  <c r="DW162" i="7" s="1" a="1"/>
  <c r="DW162" i="7" s="1"/>
  <c r="FC6" i="7"/>
  <c r="AK6" i="7"/>
  <c r="AK162" i="7" s="1" a="1"/>
  <c r="AK162" i="7" s="1"/>
  <c r="BQ6" i="7"/>
  <c r="BQ162" i="7" s="1" a="1"/>
  <c r="BQ162" i="7" s="1"/>
  <c r="CW6" i="7"/>
  <c r="CW162" i="7" s="1" a="1"/>
  <c r="CW162" i="7" s="1"/>
  <c r="EC6" i="7"/>
  <c r="EC162" i="7" s="1" a="1"/>
  <c r="EC162" i="7" s="1"/>
  <c r="FI6" i="7"/>
  <c r="FI162" i="7" s="1" a="1"/>
  <c r="FI162" i="7" s="1"/>
  <c r="FA6" i="7"/>
  <c r="FA162" i="7" s="1" a="1"/>
  <c r="FA162" i="7" s="1"/>
  <c r="AM6" i="7"/>
  <c r="AM162" i="7" s="1" a="1"/>
  <c r="AM162" i="7" s="1"/>
  <c r="BS6" i="7"/>
  <c r="BS162" i="7" s="1" a="1"/>
  <c r="BS162" i="7" s="1"/>
  <c r="CY6" i="7"/>
  <c r="CY162" i="7" s="1" a="1"/>
  <c r="CY162" i="7" s="1"/>
  <c r="EE6" i="7"/>
  <c r="EE162" i="7" s="1" a="1"/>
  <c r="EE162" i="7" s="1"/>
  <c r="FK6" i="7"/>
  <c r="FK162" i="7" s="1" a="1"/>
  <c r="FK162" i="7" s="1"/>
  <c r="U6" i="7"/>
  <c r="U162" i="7" s="1" a="1"/>
  <c r="U162" i="7" s="1"/>
  <c r="BA6" i="7"/>
  <c r="BA162" i="7" s="1" a="1"/>
  <c r="BA162" i="7" s="1"/>
  <c r="DM6" i="7"/>
  <c r="DM162" i="7" s="1" a="1"/>
  <c r="DM162" i="7" s="1"/>
  <c r="BC6" i="7"/>
  <c r="BC162" i="7" s="1" a="1"/>
  <c r="BC162" i="7" s="1"/>
  <c r="DO6" i="7"/>
  <c r="DO162" i="7" s="1" a="1"/>
  <c r="DO162" i="7" s="1"/>
  <c r="M6" i="7"/>
  <c r="M162" i="7" s="1" a="1"/>
  <c r="M162" i="7" s="1"/>
  <c r="AS6" i="7"/>
  <c r="AS162" i="7" s="1" a="1"/>
  <c r="AS162" i="7" s="1"/>
  <c r="BY6" i="7"/>
  <c r="BY162" i="7" s="1" a="1"/>
  <c r="BY162" i="7" s="1"/>
  <c r="DE6" i="7"/>
  <c r="DE162" i="7" s="1" a="1"/>
  <c r="DE162" i="7" s="1"/>
  <c r="EK6" i="7"/>
  <c r="EK162" i="7" s="1" a="1"/>
  <c r="EK162" i="7" s="1"/>
  <c r="FQ6" i="7"/>
  <c r="FQ162" i="7" s="1" a="1"/>
  <c r="FQ162" i="7" s="1"/>
  <c r="CG6" i="7"/>
  <c r="CG162" i="7" s="1" a="1"/>
  <c r="CG162" i="7" s="1"/>
  <c r="ES6" i="7"/>
  <c r="ES162" i="7" s="1" a="1"/>
  <c r="ES162" i="7" s="1"/>
  <c r="W6" i="7"/>
  <c r="W162" i="7" s="1" a="1"/>
  <c r="W162" i="7" s="1"/>
  <c r="CI6" i="7"/>
  <c r="CI162" i="7" s="1" a="1"/>
  <c r="CI162" i="7" s="1"/>
  <c r="GA6" i="7"/>
  <c r="GA162" i="7" s="1" a="1"/>
  <c r="GA162" i="7" s="1"/>
  <c r="O6" i="7"/>
  <c r="O162" i="7" s="1" a="1"/>
  <c r="O162" i="7" s="1"/>
  <c r="AU6" i="7"/>
  <c r="AU162" i="7" s="1" a="1"/>
  <c r="AU162" i="7" s="1"/>
  <c r="CA6" i="7"/>
  <c r="CA162" i="7" s="1" a="1"/>
  <c r="CA162" i="7" s="1"/>
  <c r="DG6" i="7"/>
  <c r="DG162" i="7" s="1" a="1"/>
  <c r="DG162" i="7" s="1"/>
  <c r="EM6" i="7"/>
  <c r="EM162" i="7" s="1" a="1"/>
  <c r="EM162" i="7" s="1"/>
  <c r="FS6" i="7"/>
  <c r="FS162" i="7" s="1" a="1"/>
  <c r="FS162" i="7" s="1"/>
  <c r="FY6" i="7"/>
  <c r="FY162" i="7" s="1" a="1"/>
  <c r="FY162" i="7" s="1"/>
  <c r="EU6" i="7"/>
  <c r="EU162" i="7" s="1" a="1"/>
  <c r="EU162" i="7" s="1"/>
  <c r="GG6" i="7"/>
  <c r="GG162" i="7" s="1" a="1"/>
  <c r="GG162" i="7" s="1"/>
  <c r="DZ5" i="7"/>
  <c r="ET5" i="7"/>
  <c r="BU5" i="7"/>
  <c r="CF5" i="7"/>
  <c r="DX5" i="7"/>
  <c r="FV5" i="7"/>
  <c r="FJ5" i="7"/>
  <c r="EW5" i="7"/>
  <c r="FH5" i="7"/>
  <c r="CR5" i="7"/>
  <c r="CM5" i="7"/>
  <c r="GB5" i="7"/>
  <c r="AP5" i="7"/>
  <c r="BJ5" i="7"/>
  <c r="DI5" i="7"/>
  <c r="DT5" i="7"/>
  <c r="J5" i="7"/>
  <c r="AK5" i="7"/>
  <c r="EK5" i="7"/>
  <c r="CI5" i="7"/>
  <c r="ES5" i="7"/>
  <c r="CA5" i="7"/>
  <c r="BG5" i="7"/>
  <c r="DP5" i="7"/>
  <c r="EG5" i="7"/>
  <c r="ER5" i="7"/>
  <c r="BT5" i="7"/>
  <c r="BW5" i="7"/>
  <c r="DQ5" i="7"/>
  <c r="Z5" i="7"/>
  <c r="AT5" i="7"/>
  <c r="FD5" i="7"/>
  <c r="EY5" i="7"/>
  <c r="DK5" i="7"/>
  <c r="DB5" i="7"/>
  <c r="DV5" i="7"/>
  <c r="FU5" i="7"/>
  <c r="GF5" i="7"/>
  <c r="CQ5" i="7"/>
  <c r="FC5" i="7"/>
  <c r="BS5" i="7"/>
  <c r="BC5" i="7"/>
  <c r="DM5" i="7"/>
  <c r="AU5" i="7"/>
  <c r="CB5" i="7"/>
  <c r="DS5" i="7"/>
  <c r="AY5" i="7"/>
  <c r="FN5" i="7"/>
  <c r="AD5" i="7"/>
  <c r="EN5" i="7"/>
  <c r="EI5" i="7"/>
  <c r="BP5" i="7"/>
  <c r="CL5" i="7"/>
  <c r="DF5" i="7"/>
  <c r="AG5" i="7"/>
  <c r="AR5" i="7"/>
  <c r="AF5" i="7"/>
  <c r="AI5" i="7"/>
  <c r="BF5" i="7"/>
  <c r="AX5" i="7"/>
  <c r="BR5" i="7"/>
  <c r="BK5" i="7"/>
  <c r="GG5" i="7"/>
  <c r="FI5" i="7"/>
  <c r="W5" i="7"/>
  <c r="CG5" i="7"/>
  <c r="O5" i="7"/>
  <c r="GC5" i="7"/>
  <c r="GE5" i="7"/>
  <c r="EL5" i="7"/>
  <c r="BV5" i="7"/>
  <c r="CP5" i="7"/>
  <c r="Q5" i="7"/>
  <c r="AB5" i="7"/>
  <c r="BM5" i="7"/>
  <c r="S5" i="7"/>
  <c r="FR5" i="7"/>
  <c r="CS5" i="7"/>
  <c r="DD5" i="7"/>
  <c r="CZ5" i="7"/>
  <c r="CU5" i="7"/>
  <c r="N5" i="7"/>
  <c r="DJ5" i="7"/>
  <c r="ED5" i="7"/>
  <c r="AE5" i="7"/>
  <c r="FA5" i="7"/>
  <c r="BQ5" i="7"/>
  <c r="FQ5" i="7"/>
  <c r="BA5" i="7"/>
  <c r="DE5" i="7"/>
  <c r="E47" i="9"/>
  <c r="J180" i="7"/>
  <c r="E44" i="9"/>
  <c r="E32" i="13" s="1"/>
  <c r="G32" i="13" s="1"/>
  <c r="FX162" i="7" a="1"/>
  <c r="FX162" i="7" s="1"/>
  <c r="J6" i="7"/>
  <c r="FC162" i="7" a="1"/>
  <c r="FC162" i="7" s="1"/>
  <c r="EG162" i="7" a="1"/>
  <c r="EG162" i="7" s="1"/>
  <c r="BL162" i="7" a="1"/>
  <c r="BL162" i="7" s="1"/>
  <c r="BT162" i="7" a="1"/>
  <c r="BT162" i="7" s="1"/>
  <c r="CB162" i="7" a="1"/>
  <c r="CB162" i="7" s="1"/>
  <c r="AJ118" i="7"/>
  <c r="S118" i="7"/>
  <c r="FH118" i="7"/>
  <c r="GA118" i="7"/>
  <c r="FA118" i="7"/>
  <c r="CD118" i="7"/>
  <c r="CW118" i="7"/>
  <c r="BM118" i="7"/>
  <c r="V118" i="7"/>
  <c r="AO118" i="7"/>
  <c r="CV118" i="7"/>
  <c r="FI118" i="7"/>
  <c r="AZ118" i="7"/>
  <c r="EO118" i="7"/>
  <c r="CR118" i="7"/>
  <c r="DF118" i="7"/>
  <c r="DR118" i="7"/>
  <c r="FT118" i="7"/>
  <c r="DV118" i="7"/>
  <c r="BI118" i="7"/>
  <c r="AE118" i="7"/>
  <c r="EJ118" i="7"/>
  <c r="AX118" i="7"/>
  <c r="FC118" i="7"/>
  <c r="CG118" i="7"/>
  <c r="EN118" i="7"/>
  <c r="BX118" i="7"/>
  <c r="AB118" i="7"/>
  <c r="DD118" i="7"/>
  <c r="BT118" i="7"/>
  <c r="AM118" i="7"/>
  <c r="EB118" i="7"/>
  <c r="FD118" i="7"/>
  <c r="BL118" i="7"/>
  <c r="BS118" i="7"/>
  <c r="CF118" i="7"/>
  <c r="FL118" i="7"/>
  <c r="CL118" i="7"/>
  <c r="EI118" i="7"/>
  <c r="FS118" i="7"/>
  <c r="BN118" i="7"/>
  <c r="AQ118" i="7"/>
  <c r="AY118" i="7"/>
  <c r="GC118" i="7"/>
  <c r="Q118" i="7"/>
  <c r="BC118" i="7"/>
  <c r="DH118" i="7"/>
  <c r="FO118" i="7"/>
  <c r="CI118" i="7"/>
  <c r="FF118" i="7"/>
  <c r="CZ118" i="7"/>
  <c r="EX118" i="7"/>
  <c r="DW118" i="7"/>
  <c r="AN118" i="7"/>
  <c r="BG118" i="7"/>
  <c r="CQ118" i="7"/>
  <c r="FG118" i="7"/>
  <c r="BU118" i="7"/>
  <c r="BO118" i="7"/>
  <c r="CH118" i="7"/>
  <c r="Z118" i="7"/>
  <c r="EG118" i="7"/>
  <c r="CE118" i="7"/>
  <c r="DT118" i="7"/>
  <c r="GF118" i="7"/>
  <c r="CU118" i="7"/>
  <c r="GB118" i="7"/>
  <c r="DB118" i="7"/>
  <c r="DK118" i="7"/>
  <c r="AS118" i="7"/>
  <c r="FN118" i="7"/>
  <c r="FR118" i="7"/>
  <c r="FJ118" i="7"/>
  <c r="DJ118" i="7"/>
  <c r="BW118" i="7"/>
  <c r="FW118" i="7"/>
  <c r="ET118" i="7"/>
  <c r="DI118" i="7"/>
  <c r="EH118" i="7"/>
  <c r="AA118" i="7"/>
  <c r="AW118" i="7"/>
  <c r="AL118" i="7"/>
  <c r="W118" i="7"/>
  <c r="CS118" i="7"/>
  <c r="CA118" i="7"/>
  <c r="DQ118" i="7"/>
  <c r="EL118" i="7"/>
  <c r="AH118" i="7"/>
  <c r="BY118" i="7"/>
  <c r="DG118" i="7"/>
  <c r="DU118" i="7"/>
  <c r="AC118" i="7"/>
  <c r="CC118" i="7"/>
  <c r="CB118" i="7"/>
  <c r="BK118" i="7"/>
  <c r="EE118" i="7"/>
  <c r="DY118" i="7"/>
  <c r="ED118" i="7"/>
  <c r="FU118" i="7"/>
  <c r="BB118" i="7"/>
  <c r="BF118" i="7"/>
  <c r="Y118" i="7"/>
  <c r="EV118" i="7"/>
  <c r="DZ118" i="7"/>
  <c r="CK118" i="7"/>
  <c r="AK118" i="7"/>
  <c r="GG118" i="7"/>
  <c r="EY118" i="7"/>
  <c r="DN118" i="7"/>
  <c r="AP118" i="7"/>
  <c r="BP118" i="7"/>
  <c r="AR118" i="7"/>
  <c r="FV118" i="7"/>
  <c r="CX118" i="7"/>
  <c r="BR118" i="7"/>
  <c r="AU118" i="7"/>
  <c r="EA118" i="7"/>
  <c r="BH118" i="7"/>
  <c r="DC118" i="7"/>
  <c r="EQ118" i="7"/>
  <c r="FX118" i="7"/>
  <c r="AF118" i="7"/>
  <c r="BV118" i="7"/>
  <c r="CJ118" i="7"/>
  <c r="EP118" i="7"/>
  <c r="T118" i="7"/>
  <c r="FE118" i="7"/>
  <c r="CP118" i="7"/>
  <c r="BE118" i="7"/>
  <c r="CT118" i="7"/>
  <c r="BA118" i="7"/>
  <c r="X118" i="7"/>
  <c r="DS118" i="7"/>
  <c r="AT118" i="7"/>
  <c r="DL118" i="7"/>
  <c r="FZ118" i="7"/>
  <c r="FP118" i="7"/>
  <c r="DX118" i="7"/>
  <c r="DA118" i="7"/>
  <c r="DM118" i="7"/>
  <c r="FK118" i="7"/>
  <c r="BQ118" i="7"/>
  <c r="EM118" i="7"/>
  <c r="AV118" i="7"/>
  <c r="GE118" i="7"/>
  <c r="U118" i="7"/>
  <c r="AD118" i="7"/>
  <c r="EZ118" i="7"/>
  <c r="AI118" i="7"/>
  <c r="FQ118" i="7"/>
  <c r="GD118" i="7"/>
  <c r="CM118" i="7"/>
  <c r="DP118" i="7"/>
  <c r="FM118" i="7"/>
  <c r="FB118" i="7"/>
  <c r="R118" i="7"/>
  <c r="BZ118" i="7"/>
  <c r="CY118" i="7"/>
  <c r="DO118" i="7"/>
  <c r="AG118" i="7"/>
  <c r="ES118" i="7"/>
  <c r="EW118" i="7"/>
  <c r="BJ118" i="7"/>
  <c r="EC118" i="7"/>
  <c r="EU118" i="7"/>
  <c r="FY118" i="7"/>
  <c r="ER118" i="7"/>
  <c r="BD118" i="7"/>
  <c r="CO118" i="7"/>
  <c r="EK118" i="7"/>
  <c r="DE118" i="7"/>
  <c r="EF118" i="7"/>
  <c r="CN118" i="7"/>
  <c r="E45" i="9" l="1"/>
  <c r="J162" i="7" a="1"/>
  <c r="J162" i="7" s="1"/>
  <c r="G73" i="9" l="1"/>
  <c r="O19" i="10" s="1"/>
  <c r="T19" i="11" l="1"/>
  <c r="O19" i="11"/>
  <c r="T19" i="10"/>
  <c r="G78" i="9" l="1"/>
  <c r="T24" i="10" l="1"/>
  <c r="O24" i="10"/>
  <c r="O24" i="11"/>
  <c r="T24" i="11"/>
  <c r="G74" i="9" l="1"/>
  <c r="T20" i="11" s="1"/>
  <c r="F12" i="9"/>
  <c r="F10" i="5" l="1"/>
  <c r="E119" i="7" s="1"/>
  <c r="O20" i="11"/>
  <c r="T20" i="10"/>
  <c r="O20" i="10"/>
  <c r="F9" i="5"/>
  <c r="E13" i="9"/>
  <c r="F13" i="9" s="1"/>
  <c r="E111" i="7" l="1"/>
  <c r="K111" i="7" s="1"/>
  <c r="CC119" i="7"/>
  <c r="FR119" i="7"/>
  <c r="EY119" i="7"/>
  <c r="CI119" i="7"/>
  <c r="BC119" i="7"/>
  <c r="FF119" i="7"/>
  <c r="GB119" i="7"/>
  <c r="BU119" i="7"/>
  <c r="AJ119" i="7"/>
  <c r="BD119" i="7"/>
  <c r="FA119" i="7"/>
  <c r="DG119" i="7"/>
  <c r="BP119" i="7"/>
  <c r="EJ119" i="7"/>
  <c r="FX119" i="7"/>
  <c r="EC119" i="7"/>
  <c r="AL119" i="7"/>
  <c r="BO119" i="7"/>
  <c r="BI119" i="7"/>
  <c r="DY119" i="7"/>
  <c r="EN119" i="7"/>
  <c r="DS119" i="7"/>
  <c r="BL119" i="7"/>
  <c r="FO119" i="7"/>
  <c r="BR119" i="7"/>
  <c r="P119" i="7"/>
  <c r="CP119" i="7"/>
  <c r="DA119" i="7"/>
  <c r="FH119" i="7"/>
  <c r="AH119" i="7"/>
  <c r="EA119" i="7"/>
  <c r="W119" i="7"/>
  <c r="BQ119" i="7"/>
  <c r="FN119" i="7"/>
  <c r="CE119" i="7"/>
  <c r="GF119" i="7"/>
  <c r="BA119" i="7"/>
  <c r="EI119" i="7"/>
  <c r="FT119" i="7"/>
  <c r="EV119" i="7"/>
  <c r="AI119" i="7"/>
  <c r="DB119" i="7"/>
  <c r="AE119" i="7"/>
  <c r="DX119" i="7"/>
  <c r="DZ119" i="7"/>
  <c r="GE119" i="7"/>
  <c r="DW119" i="7"/>
  <c r="CT119" i="7"/>
  <c r="EQ119" i="7"/>
  <c r="FZ119" i="7"/>
  <c r="EP119" i="7"/>
  <c r="DI119" i="7"/>
  <c r="EF119" i="7"/>
  <c r="BF119" i="7"/>
  <c r="CY119" i="7"/>
  <c r="CV119" i="7"/>
  <c r="DF119" i="7"/>
  <c r="GG119" i="7"/>
  <c r="EX119" i="7"/>
  <c r="FV119" i="7"/>
  <c r="Z119" i="7"/>
  <c r="FY119" i="7"/>
  <c r="AD119" i="7"/>
  <c r="DJ119" i="7"/>
  <c r="FC119" i="7"/>
  <c r="DK119" i="7"/>
  <c r="AZ119" i="7"/>
  <c r="CB119" i="7"/>
  <c r="AS119" i="7"/>
  <c r="O119" i="7"/>
  <c r="EG119" i="7"/>
  <c r="AY119" i="7"/>
  <c r="L119" i="7"/>
  <c r="DM119" i="7"/>
  <c r="AN119" i="7"/>
  <c r="FJ119" i="7"/>
  <c r="GC119" i="7"/>
  <c r="R119" i="7"/>
  <c r="BY119" i="7"/>
  <c r="DU119" i="7"/>
  <c r="DO119" i="7"/>
  <c r="BM119" i="7"/>
  <c r="AM119" i="7"/>
  <c r="DR119" i="7"/>
  <c r="AC119" i="7"/>
  <c r="DN119" i="7"/>
  <c r="BN119" i="7"/>
  <c r="EK119" i="7"/>
  <c r="CL119" i="7"/>
  <c r="BE119" i="7"/>
  <c r="X119" i="7"/>
  <c r="U119" i="7"/>
  <c r="AW119" i="7"/>
  <c r="CA119" i="7"/>
  <c r="CK119" i="7"/>
  <c r="CM119" i="7"/>
  <c r="DH119" i="7"/>
  <c r="BX119" i="7"/>
  <c r="AB119" i="7"/>
  <c r="EB119" i="7"/>
  <c r="BT119" i="7"/>
  <c r="FL119" i="7"/>
  <c r="Q119" i="7"/>
  <c r="CR119" i="7"/>
  <c r="EE119" i="7"/>
  <c r="FU119" i="7"/>
  <c r="M119" i="7"/>
  <c r="AU119" i="7"/>
  <c r="ET119" i="7"/>
  <c r="DC119" i="7"/>
  <c r="DT119" i="7"/>
  <c r="ER119" i="7"/>
  <c r="FD119" i="7"/>
  <c r="DL119" i="7"/>
  <c r="DV119" i="7"/>
  <c r="AR119" i="7"/>
  <c r="GD119" i="7"/>
  <c r="BW119" i="7"/>
  <c r="ED119" i="7"/>
  <c r="Y119" i="7"/>
  <c r="CG119" i="7"/>
  <c r="AV119" i="7"/>
  <c r="CW119" i="7"/>
  <c r="DP119" i="7"/>
  <c r="BS119" i="7"/>
  <c r="BJ119" i="7"/>
  <c r="ES119" i="7"/>
  <c r="AK119" i="7"/>
  <c r="CZ119" i="7"/>
  <c r="FK119" i="7"/>
  <c r="BG119" i="7"/>
  <c r="CJ119" i="7"/>
  <c r="EZ119" i="7"/>
  <c r="BZ119" i="7"/>
  <c r="J119" i="7"/>
  <c r="BB119" i="7"/>
  <c r="BH119" i="7"/>
  <c r="AP119" i="7"/>
  <c r="CU119" i="7"/>
  <c r="AF119" i="7"/>
  <c r="AT119" i="7"/>
  <c r="FQ119" i="7"/>
  <c r="AX119" i="7"/>
  <c r="AA119" i="7"/>
  <c r="BV119" i="7"/>
  <c r="DE119" i="7"/>
  <c r="V119" i="7"/>
  <c r="K119" i="7"/>
  <c r="CF119" i="7"/>
  <c r="GA119" i="7"/>
  <c r="CO119" i="7"/>
  <c r="FW119" i="7"/>
  <c r="CX119" i="7"/>
  <c r="N119" i="7"/>
  <c r="EU119" i="7"/>
  <c r="EH119" i="7"/>
  <c r="S119" i="7"/>
  <c r="T119" i="7"/>
  <c r="CH119" i="7"/>
  <c r="FS119" i="7"/>
  <c r="EW119" i="7"/>
  <c r="AO119" i="7"/>
  <c r="CS119" i="7"/>
  <c r="FB119" i="7"/>
  <c r="CN119" i="7"/>
  <c r="CD119" i="7"/>
  <c r="EL119" i="7"/>
  <c r="AG119" i="7"/>
  <c r="EO119" i="7"/>
  <c r="CQ119" i="7"/>
  <c r="DQ119" i="7"/>
  <c r="FP119" i="7"/>
  <c r="AQ119" i="7"/>
  <c r="FG119" i="7"/>
  <c r="FM119" i="7"/>
  <c r="FE119" i="7"/>
  <c r="FI119" i="7"/>
  <c r="DD119" i="7"/>
  <c r="BK119" i="7"/>
  <c r="EM119" i="7"/>
  <c r="EH111" i="7" l="1"/>
  <c r="ES111" i="7"/>
  <c r="GG111" i="7"/>
  <c r="FA111" i="7"/>
  <c r="EP111" i="7"/>
  <c r="EI111" i="7"/>
  <c r="CZ111" i="7"/>
  <c r="FK111" i="7"/>
  <c r="FR111" i="7"/>
  <c r="DB111" i="7"/>
  <c r="FL111" i="7"/>
  <c r="DO111" i="7"/>
  <c r="FV111" i="7"/>
  <c r="DL111" i="7"/>
  <c r="AY111" i="7"/>
  <c r="BG111" i="7"/>
  <c r="BE111" i="7"/>
  <c r="AK111" i="7"/>
  <c r="FF111" i="7"/>
  <c r="EC111" i="7"/>
  <c r="DA111" i="7"/>
  <c r="CM111" i="7"/>
  <c r="AU111" i="7"/>
  <c r="BL111" i="7"/>
  <c r="BA111" i="7"/>
  <c r="AH111" i="7"/>
  <c r="FY111" i="7"/>
  <c r="FZ111" i="7"/>
  <c r="GE111" i="7"/>
  <c r="FT111" i="7"/>
  <c r="EG111" i="7"/>
  <c r="EA111" i="7"/>
  <c r="EF111" i="7"/>
  <c r="EK111" i="7"/>
  <c r="FC111" i="7"/>
  <c r="CK111" i="7"/>
  <c r="CR111" i="7"/>
  <c r="DP111" i="7"/>
  <c r="CG111" i="7"/>
  <c r="CB111" i="7"/>
  <c r="BQ111" i="7"/>
  <c r="BS111" i="7"/>
  <c r="BC111" i="7"/>
  <c r="AW111" i="7"/>
  <c r="BI111" i="7"/>
  <c r="AJ111" i="7"/>
  <c r="AF111" i="7"/>
  <c r="Z111" i="7"/>
  <c r="BY111" i="7"/>
  <c r="BW111" i="7"/>
  <c r="AM111" i="7"/>
  <c r="ER111" i="7"/>
  <c r="EO111" i="7"/>
  <c r="FE111" i="7"/>
  <c r="U111" i="7"/>
  <c r="FN111" i="7"/>
  <c r="FS111" i="7"/>
  <c r="GB111" i="7"/>
  <c r="FI111" i="7"/>
  <c r="DW111" i="7"/>
  <c r="CY111" i="7"/>
  <c r="EE111" i="7"/>
  <c r="DX111" i="7"/>
  <c r="EZ111" i="7"/>
  <c r="DT111" i="7"/>
  <c r="DV111" i="7"/>
  <c r="DJ111" i="7"/>
  <c r="CP111" i="7"/>
  <c r="CT111" i="7"/>
  <c r="BN111" i="7"/>
  <c r="BF111" i="7"/>
  <c r="BB111" i="7"/>
  <c r="AR111" i="7"/>
  <c r="AO111" i="7"/>
  <c r="AG111" i="7"/>
  <c r="AA111" i="7"/>
  <c r="Y111" i="7"/>
  <c r="FJ111" i="7"/>
  <c r="EV111" i="7"/>
  <c r="DK111" i="7"/>
  <c r="CJ111" i="7"/>
  <c r="AL111" i="7"/>
  <c r="J111" i="7"/>
  <c r="EW111" i="7"/>
  <c r="FQ111" i="7"/>
  <c r="EJ111" i="7"/>
  <c r="CS111" i="7"/>
  <c r="EU111" i="7"/>
  <c r="CW111" i="7"/>
  <c r="DM111" i="7"/>
  <c r="EX111" i="7"/>
  <c r="EY111" i="7"/>
  <c r="DQ111" i="7"/>
  <c r="DH111" i="7"/>
  <c r="CU111" i="7"/>
  <c r="CI111" i="7"/>
  <c r="CH111" i="7"/>
  <c r="BV111" i="7"/>
  <c r="BO111" i="7"/>
  <c r="AV111" i="7"/>
  <c r="AI111" i="7"/>
  <c r="T111" i="7"/>
  <c r="AB111" i="7"/>
  <c r="S111" i="7"/>
  <c r="R111" i="7"/>
  <c r="CL111" i="7"/>
  <c r="AS111" i="7"/>
  <c r="W111" i="7"/>
  <c r="FU111" i="7"/>
  <c r="EM111" i="7"/>
  <c r="DE111" i="7"/>
  <c r="BR111" i="7"/>
  <c r="BD111" i="7"/>
  <c r="FO111" i="7"/>
  <c r="FH111" i="7"/>
  <c r="GF111" i="7"/>
  <c r="CV111" i="7"/>
  <c r="FG111" i="7"/>
  <c r="ED111" i="7"/>
  <c r="CO111" i="7"/>
  <c r="DF111" i="7"/>
  <c r="EQ111" i="7"/>
  <c r="EL111" i="7"/>
  <c r="CX111" i="7"/>
  <c r="DG111" i="7"/>
  <c r="CN111" i="7"/>
  <c r="CD111" i="7"/>
  <c r="CC111" i="7"/>
  <c r="BU111" i="7"/>
  <c r="BX111" i="7"/>
  <c r="AP111" i="7"/>
  <c r="AZ111" i="7"/>
  <c r="AE111" i="7"/>
  <c r="X111" i="7"/>
  <c r="N111" i="7"/>
  <c r="M111" i="7"/>
  <c r="GA111" i="7"/>
  <c r="GC111" i="7"/>
  <c r="GD111" i="7"/>
  <c r="DY111" i="7"/>
  <c r="FD111" i="7"/>
  <c r="DD111" i="7"/>
  <c r="EB111" i="7"/>
  <c r="DN111" i="7"/>
  <c r="BZ111" i="7"/>
  <c r="DU111" i="7"/>
  <c r="BT111" i="7"/>
  <c r="CE111" i="7"/>
  <c r="BM111" i="7"/>
  <c r="BP111" i="7"/>
  <c r="BK111" i="7"/>
  <c r="AD111" i="7"/>
  <c r="AX111" i="7"/>
  <c r="AC111" i="7"/>
  <c r="V111" i="7"/>
  <c r="Q111" i="7"/>
  <c r="L111" i="7"/>
  <c r="FM111" i="7"/>
  <c r="DC111" i="7"/>
  <c r="FW111" i="7"/>
  <c r="FX111" i="7"/>
  <c r="FP111" i="7"/>
  <c r="EN111" i="7"/>
  <c r="FB111" i="7"/>
  <c r="ET111" i="7"/>
  <c r="DZ111" i="7"/>
  <c r="DI111" i="7"/>
  <c r="DR111" i="7"/>
  <c r="DS111" i="7"/>
  <c r="CF111" i="7"/>
  <c r="CQ111" i="7"/>
  <c r="CA111" i="7"/>
  <c r="BH111" i="7"/>
  <c r="BJ111" i="7"/>
  <c r="AT111" i="7"/>
  <c r="AQ111" i="7"/>
  <c r="P111" i="7"/>
  <c r="AN111" i="7"/>
  <c r="O111" i="7"/>
  <c r="E46" i="9"/>
  <c r="E33" i="13" s="1"/>
  <c r="G33" i="13" l="1"/>
  <c r="E38" i="9"/>
  <c r="E15" i="9"/>
  <c r="E14" i="5" s="1"/>
  <c r="E15" i="5" s="1"/>
  <c r="E171" i="7" l="1"/>
  <c r="E112" i="7"/>
  <c r="E16" i="9"/>
  <c r="E5" i="9"/>
  <c r="E26" i="2"/>
  <c r="E28" i="2" s="1"/>
  <c r="H26" i="2"/>
  <c r="J62" i="9" s="1"/>
  <c r="GG112" i="7" l="1"/>
  <c r="W112" i="7"/>
  <c r="BR112" i="7"/>
  <c r="FF112" i="7"/>
  <c r="BV112" i="7"/>
  <c r="CN112" i="7"/>
  <c r="BI112" i="7"/>
  <c r="FD112" i="7"/>
  <c r="CS112" i="7"/>
  <c r="BM112" i="7"/>
  <c r="BY112" i="7"/>
  <c r="BC112" i="7"/>
  <c r="M112" i="7"/>
  <c r="EQ112" i="7"/>
  <c r="CL112" i="7"/>
  <c r="FB112" i="7"/>
  <c r="DK112" i="7"/>
  <c r="CD112" i="7"/>
  <c r="EY112" i="7"/>
  <c r="FJ112" i="7"/>
  <c r="DH112" i="7"/>
  <c r="EA112" i="7"/>
  <c r="EI112" i="7"/>
  <c r="R112" i="7"/>
  <c r="CH112" i="7"/>
  <c r="ET112" i="7"/>
  <c r="BJ112" i="7"/>
  <c r="DD112" i="7"/>
  <c r="GB112" i="7"/>
  <c r="CF112" i="7"/>
  <c r="AZ112" i="7"/>
  <c r="DI112" i="7"/>
  <c r="AX112" i="7"/>
  <c r="EW112" i="7"/>
  <c r="FX112" i="7"/>
  <c r="FM112" i="7"/>
  <c r="FS112" i="7"/>
  <c r="AV112" i="7"/>
  <c r="CY112" i="7"/>
  <c r="FO112" i="7"/>
  <c r="EK112" i="7"/>
  <c r="EC112" i="7"/>
  <c r="EG112" i="7"/>
  <c r="CV112" i="7"/>
  <c r="AL112" i="7"/>
  <c r="CQ112" i="7"/>
  <c r="EZ112" i="7"/>
  <c r="FN112" i="7"/>
  <c r="AI112" i="7"/>
  <c r="GA112" i="7"/>
  <c r="DX112" i="7"/>
  <c r="BB112" i="7"/>
  <c r="DT112" i="7"/>
  <c r="FL112" i="7"/>
  <c r="EE112" i="7"/>
  <c r="BF112" i="7"/>
  <c r="AA112" i="7"/>
  <c r="CC112" i="7"/>
  <c r="N112" i="7"/>
  <c r="CX112" i="7"/>
  <c r="EN112" i="7"/>
  <c r="GE112" i="7"/>
  <c r="FK112" i="7"/>
  <c r="FY112" i="7"/>
  <c r="AN112" i="7"/>
  <c r="CW112" i="7"/>
  <c r="BZ112" i="7"/>
  <c r="DZ112" i="7"/>
  <c r="CB112" i="7"/>
  <c r="DP112" i="7"/>
  <c r="DW112" i="7"/>
  <c r="EF112" i="7"/>
  <c r="AK112" i="7"/>
  <c r="EL112" i="7"/>
  <c r="BP112" i="7"/>
  <c r="AC112" i="7"/>
  <c r="FA112" i="7"/>
  <c r="AM112" i="7"/>
  <c r="DN112" i="7"/>
  <c r="BO112" i="7"/>
  <c r="DC112" i="7"/>
  <c r="DR112" i="7"/>
  <c r="DS112" i="7"/>
  <c r="FT112" i="7"/>
  <c r="DG112" i="7"/>
  <c r="CK112" i="7"/>
  <c r="DY112" i="7"/>
  <c r="ES112" i="7"/>
  <c r="AH112" i="7"/>
  <c r="GC112" i="7"/>
  <c r="DA112" i="7"/>
  <c r="DU112" i="7"/>
  <c r="DF112" i="7"/>
  <c r="BQ112" i="7"/>
  <c r="FG112" i="7"/>
  <c r="FV112" i="7"/>
  <c r="BX112" i="7"/>
  <c r="DL112" i="7"/>
  <c r="O112" i="7"/>
  <c r="V112" i="7"/>
  <c r="FP112" i="7"/>
  <c r="DQ112" i="7"/>
  <c r="BL112" i="7"/>
  <c r="CR112" i="7"/>
  <c r="AG112" i="7"/>
  <c r="CO112" i="7"/>
  <c r="CJ112" i="7"/>
  <c r="FE112" i="7"/>
  <c r="AE112" i="7"/>
  <c r="L112" i="7"/>
  <c r="J112" i="7"/>
  <c r="X112" i="7"/>
  <c r="BE112" i="7"/>
  <c r="FI112" i="7"/>
  <c r="GD112" i="7"/>
  <c r="EV112" i="7"/>
  <c r="BN112" i="7"/>
  <c r="EJ112" i="7"/>
  <c r="FQ112" i="7"/>
  <c r="AU112" i="7"/>
  <c r="EU112" i="7"/>
  <c r="EX112" i="7"/>
  <c r="AY112" i="7"/>
  <c r="CE112" i="7"/>
  <c r="T112" i="7"/>
  <c r="BU112" i="7"/>
  <c r="BW112" i="7"/>
  <c r="ER112" i="7"/>
  <c r="Z112" i="7"/>
  <c r="P112" i="7"/>
  <c r="K112" i="7"/>
  <c r="AB112" i="7"/>
  <c r="ED112" i="7"/>
  <c r="BT112" i="7"/>
  <c r="CP112" i="7"/>
  <c r="AW112" i="7"/>
  <c r="FC112" i="7"/>
  <c r="DO112" i="7"/>
  <c r="AF112" i="7"/>
  <c r="EH112" i="7"/>
  <c r="FW112" i="7"/>
  <c r="CT112" i="7"/>
  <c r="EB112" i="7"/>
  <c r="AQ112" i="7"/>
  <c r="DE112" i="7"/>
  <c r="Y112" i="7"/>
  <c r="FZ112" i="7"/>
  <c r="CM112" i="7"/>
  <c r="AR112" i="7"/>
  <c r="AO112" i="7"/>
  <c r="AP112" i="7"/>
  <c r="EP112" i="7"/>
  <c r="DB112" i="7"/>
  <c r="AS112" i="7"/>
  <c r="DM112" i="7"/>
  <c r="CI112" i="7"/>
  <c r="BH112" i="7"/>
  <c r="BA112" i="7"/>
  <c r="BS112" i="7"/>
  <c r="GF112" i="7"/>
  <c r="AD112" i="7"/>
  <c r="AT112" i="7"/>
  <c r="EM112" i="7"/>
  <c r="Q112" i="7"/>
  <c r="EO112" i="7"/>
  <c r="FU112" i="7"/>
  <c r="BD112" i="7"/>
  <c r="BG112" i="7"/>
  <c r="BK112" i="7"/>
  <c r="AJ112" i="7"/>
  <c r="FH112" i="7"/>
  <c r="DJ112" i="7"/>
  <c r="S112" i="7"/>
  <c r="DV112" i="7"/>
  <c r="CZ112" i="7"/>
  <c r="U112" i="7"/>
  <c r="CA112" i="7"/>
  <c r="CU112" i="7"/>
  <c r="FR112" i="7"/>
  <c r="CG112" i="7"/>
  <c r="C8" i="11"/>
  <c r="C8" i="10"/>
  <c r="E200" i="7"/>
  <c r="H28" i="2"/>
  <c r="E205" i="7"/>
  <c r="F8" i="10"/>
  <c r="J64" i="9"/>
  <c r="F8" i="11"/>
  <c r="E62" i="9"/>
  <c r="E126" i="13" s="1"/>
  <c r="H62" i="9"/>
  <c r="E195" i="7"/>
  <c r="E128" i="13" l="1"/>
  <c r="H128" i="13" s="1"/>
  <c r="H126" i="13"/>
  <c r="E39" i="9"/>
  <c r="E27" i="13" s="1"/>
  <c r="R8" i="10"/>
  <c r="M8" i="10"/>
  <c r="M8" i="11"/>
  <c r="R8" i="11"/>
  <c r="E64" i="9"/>
  <c r="I8" i="10"/>
  <c r="P8" i="10"/>
  <c r="U8" i="11"/>
  <c r="H64" i="9"/>
  <c r="U8" i="10"/>
  <c r="P8" i="11"/>
  <c r="C10" i="11"/>
  <c r="C10" i="10"/>
  <c r="F10" i="11"/>
  <c r="F10" i="10"/>
  <c r="I8" i="11"/>
  <c r="G27" i="13" l="1"/>
  <c r="I10" i="11"/>
  <c r="M10" i="10"/>
  <c r="R10" i="11"/>
  <c r="R10" i="10"/>
  <c r="M10" i="11"/>
  <c r="I10" i="10"/>
  <c r="U10" i="11"/>
  <c r="P10" i="11"/>
  <c r="U10" i="10"/>
  <c r="P10" i="10"/>
  <c r="U8" i="7"/>
  <c r="L8" i="7"/>
  <c r="CW8" i="7"/>
  <c r="EC8" i="7"/>
  <c r="Y8" i="7"/>
  <c r="DP8" i="7"/>
  <c r="CF8" i="7"/>
  <c r="DR8" i="7"/>
  <c r="DQ8" i="7"/>
  <c r="DB8" i="7"/>
  <c r="DU8" i="7"/>
  <c r="CU8" i="7"/>
  <c r="DL8" i="7"/>
  <c r="BT8" i="7"/>
  <c r="T8" i="7"/>
  <c r="BB8" i="7"/>
  <c r="AD8" i="7"/>
  <c r="ET8" i="7"/>
  <c r="CJ8" i="7"/>
  <c r="DO8" i="7"/>
  <c r="CK8" i="7"/>
  <c r="EL8" i="7"/>
  <c r="AP8" i="7"/>
  <c r="AO8" i="7"/>
  <c r="EM8" i="7"/>
  <c r="EJ8" i="7"/>
  <c r="CY8" i="7"/>
  <c r="CO8" i="7"/>
  <c r="AR8" i="7"/>
  <c r="EX8" i="7"/>
  <c r="CX8" i="7"/>
  <c r="P8" i="7"/>
  <c r="ED8" i="7"/>
  <c r="DV8" i="7"/>
  <c r="DY8" i="7"/>
  <c r="EW8" i="7"/>
  <c r="EY8" i="7"/>
  <c r="ER8" i="7"/>
  <c r="FM8" i="7"/>
  <c r="EK8" i="7"/>
  <c r="FX8" i="7"/>
  <c r="FG8" i="7"/>
  <c r="FC8" i="7"/>
  <c r="DZ8" i="7"/>
  <c r="CM8" i="7"/>
  <c r="BU8" i="7"/>
  <c r="FZ8" i="7"/>
  <c r="BG8" i="7"/>
  <c r="DA8" i="7"/>
  <c r="AF8" i="7"/>
  <c r="BI8" i="7"/>
  <c r="FN8" i="7"/>
  <c r="AB8" i="7"/>
  <c r="CI8" i="7"/>
  <c r="FV8" i="7"/>
  <c r="CV8" i="7"/>
  <c r="BF8" i="7"/>
  <c r="S8" i="7"/>
  <c r="EO8" i="7"/>
  <c r="V8" i="7"/>
  <c r="FJ8" i="7"/>
  <c r="FW8" i="7"/>
  <c r="EN8" i="7"/>
  <c r="FL8" i="7"/>
  <c r="EI8" i="7"/>
  <c r="BP8" i="7"/>
  <c r="FH8" i="7"/>
  <c r="DI8" i="7"/>
  <c r="AY8" i="7"/>
  <c r="BE8" i="7"/>
  <c r="EV8" i="7"/>
  <c r="BN8" i="7"/>
  <c r="BY8" i="7"/>
  <c r="AK8" i="7"/>
  <c r="EQ8" i="7"/>
  <c r="CA8" i="7"/>
  <c r="AV8" i="7"/>
  <c r="FI8" i="7"/>
  <c r="DW8" i="7"/>
  <c r="BQ8" i="7"/>
  <c r="FS8" i="7"/>
  <c r="DD8" i="7"/>
  <c r="GE8" i="7"/>
  <c r="GB8" i="7"/>
  <c r="N8" i="7"/>
  <c r="DX8" i="7"/>
  <c r="CG8" i="7"/>
  <c r="EU8" i="7"/>
  <c r="AE8" i="7"/>
  <c r="DM8" i="7"/>
  <c r="CS8" i="7"/>
  <c r="K8" i="7"/>
  <c r="DH8" i="7"/>
  <c r="AT8" i="7"/>
  <c r="CH8" i="7"/>
  <c r="BH8" i="7"/>
  <c r="BJ8" i="7"/>
  <c r="BR8" i="7"/>
  <c r="GF8" i="7"/>
  <c r="FO8" i="7"/>
  <c r="GD8" i="7"/>
  <c r="CT8" i="7"/>
  <c r="EB8" i="7"/>
  <c r="BK8" i="7"/>
  <c r="EA8" i="7"/>
  <c r="EP8" i="7"/>
  <c r="FR8" i="7"/>
  <c r="AN8" i="7"/>
  <c r="FA8" i="7"/>
  <c r="DN8" i="7"/>
  <c r="BC8" i="7"/>
  <c r="W8" i="7"/>
  <c r="FQ8" i="7"/>
  <c r="AU8" i="7"/>
  <c r="AZ8" i="7"/>
  <c r="AS8" i="7"/>
  <c r="ES8" i="7"/>
  <c r="CD8" i="7"/>
  <c r="BO8" i="7"/>
  <c r="CC8" i="7"/>
  <c r="EZ8" i="7"/>
  <c r="FF8" i="7"/>
  <c r="DJ8" i="7"/>
  <c r="EG8" i="7"/>
  <c r="AH8" i="7"/>
  <c r="GA8" i="7"/>
  <c r="X8" i="7"/>
  <c r="AQ8" i="7"/>
  <c r="EF8" i="7"/>
  <c r="CL8" i="7"/>
  <c r="BW8" i="7"/>
  <c r="FT8" i="7"/>
  <c r="AJ8" i="7"/>
  <c r="AG8" i="7"/>
  <c r="BZ8" i="7"/>
  <c r="BA8" i="7"/>
  <c r="FY8" i="7"/>
  <c r="BM8" i="7"/>
  <c r="BS8" i="7"/>
  <c r="CE8" i="7"/>
  <c r="DS8" i="7"/>
  <c r="Z8" i="7"/>
  <c r="M8" i="7"/>
  <c r="GC8" i="7"/>
  <c r="CZ8" i="7"/>
  <c r="AL8" i="7"/>
  <c r="DF8" i="7"/>
  <c r="FP8" i="7"/>
  <c r="CB8" i="7"/>
  <c r="FE8" i="7"/>
  <c r="DK8" i="7"/>
  <c r="EE8" i="7"/>
  <c r="BD8" i="7"/>
  <c r="CQ8" i="7"/>
  <c r="AI8" i="7"/>
  <c r="DG8" i="7"/>
  <c r="FU8" i="7"/>
  <c r="FD8" i="7"/>
  <c r="AM8" i="7"/>
  <c r="EH8" i="7"/>
  <c r="AC8" i="7"/>
  <c r="DE8" i="7"/>
  <c r="Q8" i="7"/>
  <c r="BV8" i="7"/>
  <c r="AA8" i="7"/>
  <c r="BL8" i="7"/>
  <c r="AW8" i="7"/>
  <c r="R8" i="7"/>
  <c r="FB8" i="7"/>
  <c r="DT8" i="7"/>
  <c r="DC8" i="7"/>
  <c r="CR8" i="7"/>
  <c r="CP8" i="7"/>
  <c r="O8" i="7"/>
  <c r="AX8" i="7"/>
  <c r="CN8" i="7"/>
  <c r="FK8" i="7"/>
  <c r="BX8" i="7"/>
  <c r="GG8" i="7"/>
  <c r="E27" i="9"/>
  <c r="J8" i="7"/>
  <c r="GG9" i="7"/>
  <c r="GG121" i="7" s="1"/>
  <c r="GF9" i="7"/>
  <c r="GF121" i="7" s="1"/>
  <c r="GE9" i="7"/>
  <c r="GE121" i="7" s="1"/>
  <c r="GD9" i="7"/>
  <c r="GD121" i="7" s="1"/>
  <c r="GC9" i="7"/>
  <c r="GC121" i="7" s="1"/>
  <c r="GB9" i="7"/>
  <c r="GB121" i="7" s="1"/>
  <c r="GA9" i="7"/>
  <c r="GA121" i="7" s="1"/>
  <c r="FZ9" i="7"/>
  <c r="FZ121" i="7" s="1"/>
  <c r="FY9" i="7"/>
  <c r="FY121" i="7" s="1"/>
  <c r="FX9" i="7"/>
  <c r="FX121" i="7" s="1"/>
  <c r="FW9" i="7"/>
  <c r="FW121" i="7" s="1"/>
  <c r="FV9" i="7"/>
  <c r="FV121" i="7" s="1"/>
  <c r="FU9" i="7"/>
  <c r="FU121" i="7" s="1"/>
  <c r="FT9" i="7"/>
  <c r="FT121" i="7" s="1"/>
  <c r="FS9" i="7"/>
  <c r="FS121" i="7" s="1"/>
  <c r="FR9" i="7"/>
  <c r="FR121" i="7" s="1"/>
  <c r="FQ9" i="7"/>
  <c r="FQ121" i="7" s="1"/>
  <c r="FP9" i="7"/>
  <c r="FP121" i="7" s="1"/>
  <c r="FO9" i="7"/>
  <c r="FO121" i="7" s="1"/>
  <c r="FN9" i="7"/>
  <c r="FN121" i="7" s="1"/>
  <c r="FM9" i="7"/>
  <c r="FM121" i="7" s="1"/>
  <c r="FL9" i="7"/>
  <c r="FL121" i="7" s="1"/>
  <c r="FK9" i="7"/>
  <c r="FK121" i="7" s="1"/>
  <c r="FJ9" i="7"/>
  <c r="FJ121" i="7" s="1"/>
  <c r="FI9" i="7"/>
  <c r="FI121" i="7" s="1"/>
  <c r="FH9" i="7"/>
  <c r="FH121" i="7" s="1"/>
  <c r="FG9" i="7"/>
  <c r="FG121" i="7" s="1"/>
  <c r="FF9" i="7"/>
  <c r="FF121" i="7" s="1"/>
  <c r="FE9" i="7"/>
  <c r="FE121" i="7" s="1"/>
  <c r="FD9" i="7"/>
  <c r="FD121" i="7" s="1"/>
  <c r="FC9" i="7"/>
  <c r="FC121" i="7" s="1"/>
  <c r="FB9" i="7"/>
  <c r="FB121" i="7" s="1"/>
  <c r="FA9" i="7"/>
  <c r="FA121" i="7" s="1"/>
  <c r="EZ9" i="7"/>
  <c r="EZ121" i="7" s="1"/>
  <c r="EY9" i="7"/>
  <c r="EY121" i="7" s="1"/>
  <c r="EX9" i="7"/>
  <c r="EX121" i="7" s="1"/>
  <c r="EW9" i="7"/>
  <c r="EW121" i="7" s="1"/>
  <c r="EV9" i="7"/>
  <c r="EV121" i="7" s="1"/>
  <c r="EU9" i="7"/>
  <c r="EU121" i="7" s="1"/>
  <c r="ET9" i="7"/>
  <c r="ET121" i="7" s="1"/>
  <c r="ES9" i="7"/>
  <c r="ES121" i="7" s="1"/>
  <c r="ER9" i="7"/>
  <c r="ER121" i="7" s="1"/>
  <c r="EQ9" i="7"/>
  <c r="EQ121" i="7" s="1"/>
  <c r="EP9" i="7"/>
  <c r="EP121" i="7" s="1"/>
  <c r="EO9" i="7"/>
  <c r="EO121" i="7" s="1"/>
  <c r="EN9" i="7"/>
  <c r="EN121" i="7" s="1"/>
  <c r="EM9" i="7"/>
  <c r="EM121" i="7" s="1"/>
  <c r="EL9" i="7"/>
  <c r="EL121" i="7" s="1"/>
  <c r="EK9" i="7"/>
  <c r="EK121" i="7" s="1"/>
  <c r="EJ9" i="7"/>
  <c r="EJ121" i="7" s="1"/>
  <c r="EI9" i="7"/>
  <c r="EI121" i="7" s="1"/>
  <c r="EH9" i="7"/>
  <c r="EH121" i="7" s="1"/>
  <c r="EG9" i="7"/>
  <c r="EG121" i="7" s="1"/>
  <c r="EF9" i="7"/>
  <c r="EF121" i="7" s="1"/>
  <c r="EE9" i="7"/>
  <c r="EE121" i="7" s="1"/>
  <c r="ED9" i="7"/>
  <c r="ED121" i="7" s="1"/>
  <c r="EC9" i="7"/>
  <c r="EC121" i="7" s="1"/>
  <c r="EB9" i="7"/>
  <c r="EB121" i="7" s="1"/>
  <c r="EA9" i="7"/>
  <c r="EA121" i="7" s="1"/>
  <c r="DZ9" i="7"/>
  <c r="DZ121" i="7" s="1"/>
  <c r="DY9" i="7"/>
  <c r="DY121" i="7" s="1"/>
  <c r="DX9" i="7"/>
  <c r="DX121" i="7" s="1"/>
  <c r="DW9" i="7"/>
  <c r="DW121" i="7" s="1"/>
  <c r="DV9" i="7"/>
  <c r="DV121" i="7" s="1"/>
  <c r="DU9" i="7"/>
  <c r="DU121" i="7" s="1"/>
  <c r="DT9" i="7"/>
  <c r="DT121" i="7" s="1"/>
  <c r="DS9" i="7"/>
  <c r="DS121" i="7" s="1"/>
  <c r="DR9" i="7"/>
  <c r="DR121" i="7" s="1"/>
  <c r="DQ9" i="7"/>
  <c r="DQ121" i="7" s="1"/>
  <c r="DP9" i="7"/>
  <c r="DP121" i="7" s="1"/>
  <c r="DO9" i="7"/>
  <c r="DO121" i="7" s="1"/>
  <c r="DN9" i="7"/>
  <c r="DN121" i="7" s="1"/>
  <c r="DM9" i="7"/>
  <c r="DM121" i="7" s="1"/>
  <c r="DL9" i="7"/>
  <c r="DL121" i="7" s="1"/>
  <c r="DK9" i="7"/>
  <c r="DK121" i="7" s="1"/>
  <c r="DJ9" i="7"/>
  <c r="DJ121" i="7" s="1"/>
  <c r="DI9" i="7"/>
  <c r="DI121" i="7" s="1"/>
  <c r="DH9" i="7"/>
  <c r="DH121" i="7" s="1"/>
  <c r="DG9" i="7"/>
  <c r="DG121" i="7" s="1"/>
  <c r="DF9" i="7"/>
  <c r="DF121" i="7" s="1"/>
  <c r="DE9" i="7"/>
  <c r="DE121" i="7" s="1"/>
  <c r="DD9" i="7"/>
  <c r="DD121" i="7" s="1"/>
  <c r="DC9" i="7"/>
  <c r="DC121" i="7" s="1"/>
  <c r="DB9" i="7"/>
  <c r="DB121" i="7" s="1"/>
  <c r="DA9" i="7"/>
  <c r="DA121" i="7" s="1"/>
  <c r="CZ9" i="7"/>
  <c r="CZ121" i="7" s="1"/>
  <c r="CY9" i="7"/>
  <c r="CY121" i="7" s="1"/>
  <c r="CX9" i="7"/>
  <c r="CX121" i="7" s="1"/>
  <c r="CW9" i="7"/>
  <c r="CW121" i="7" s="1"/>
  <c r="CV9" i="7"/>
  <c r="CV121" i="7" s="1"/>
  <c r="CU9" i="7"/>
  <c r="CU121" i="7" s="1"/>
  <c r="CT9" i="7"/>
  <c r="CT121" i="7" s="1"/>
  <c r="CS9" i="7"/>
  <c r="CS121" i="7" s="1"/>
  <c r="CR9" i="7"/>
  <c r="CR121" i="7" s="1"/>
  <c r="CQ9" i="7"/>
  <c r="CQ121" i="7" s="1"/>
  <c r="CP9" i="7"/>
  <c r="CP121" i="7" s="1"/>
  <c r="CO9" i="7"/>
  <c r="CO121" i="7" s="1"/>
  <c r="CN9" i="7"/>
  <c r="CN121" i="7" s="1"/>
  <c r="CM9" i="7"/>
  <c r="CM121" i="7" s="1"/>
  <c r="CL9" i="7"/>
  <c r="CL121" i="7" s="1"/>
  <c r="CK9" i="7"/>
  <c r="CK121" i="7" s="1"/>
  <c r="CJ9" i="7"/>
  <c r="CJ121" i="7" s="1"/>
  <c r="CI9" i="7"/>
  <c r="CI121" i="7" s="1"/>
  <c r="CH9" i="7"/>
  <c r="CH121" i="7" s="1"/>
  <c r="CG9" i="7"/>
  <c r="CG121" i="7" s="1"/>
  <c r="CF9" i="7"/>
  <c r="CF121" i="7" s="1"/>
  <c r="CE9" i="7"/>
  <c r="CE121" i="7" s="1"/>
  <c r="CD9" i="7"/>
  <c r="CD121" i="7" s="1"/>
  <c r="CC9" i="7"/>
  <c r="CC121" i="7" s="1"/>
  <c r="CB9" i="7"/>
  <c r="CB121" i="7" s="1"/>
  <c r="CA9" i="7"/>
  <c r="CA121" i="7" s="1"/>
  <c r="BZ9" i="7"/>
  <c r="BZ121" i="7" s="1"/>
  <c r="BY9" i="7"/>
  <c r="BY121" i="7" s="1"/>
  <c r="BX9" i="7"/>
  <c r="BX121" i="7" s="1"/>
  <c r="BW9" i="7"/>
  <c r="BW121" i="7" s="1"/>
  <c r="BV9" i="7"/>
  <c r="BV121" i="7" s="1"/>
  <c r="BU9" i="7"/>
  <c r="BU121" i="7" s="1"/>
  <c r="BT9" i="7"/>
  <c r="BT121" i="7" s="1"/>
  <c r="BS9" i="7"/>
  <c r="BS121" i="7" s="1"/>
  <c r="BR9" i="7"/>
  <c r="BR121" i="7" s="1"/>
  <c r="BQ9" i="7"/>
  <c r="BQ121" i="7" s="1"/>
  <c r="BP9" i="7"/>
  <c r="BP121" i="7" s="1"/>
  <c r="BO9" i="7"/>
  <c r="BO121" i="7" s="1"/>
  <c r="BN9" i="7"/>
  <c r="BN121" i="7" s="1"/>
  <c r="BM9" i="7"/>
  <c r="BM121" i="7" s="1"/>
  <c r="BL9" i="7"/>
  <c r="BL121" i="7" s="1"/>
  <c r="BK9" i="7"/>
  <c r="BK121" i="7" s="1"/>
  <c r="BJ9" i="7"/>
  <c r="BJ121" i="7" s="1"/>
  <c r="BI9" i="7"/>
  <c r="BI121" i="7" s="1"/>
  <c r="BH9" i="7"/>
  <c r="BH121" i="7" s="1"/>
  <c r="BG9" i="7"/>
  <c r="BG121" i="7" s="1"/>
  <c r="BF9" i="7"/>
  <c r="BF121" i="7" s="1"/>
  <c r="BE9" i="7"/>
  <c r="BE121" i="7" s="1"/>
  <c r="BD9" i="7"/>
  <c r="BD121" i="7" s="1"/>
  <c r="BC9" i="7"/>
  <c r="BC121" i="7" s="1"/>
  <c r="BB9" i="7"/>
  <c r="BB121" i="7" s="1"/>
  <c r="BA9" i="7"/>
  <c r="BA121" i="7" s="1"/>
  <c r="AZ9" i="7"/>
  <c r="AZ121" i="7" s="1"/>
  <c r="AY9" i="7"/>
  <c r="AY121" i="7" s="1"/>
  <c r="AX9" i="7"/>
  <c r="AX121" i="7" s="1"/>
  <c r="AW9" i="7"/>
  <c r="AW121" i="7" s="1"/>
  <c r="AV9" i="7"/>
  <c r="AV121" i="7" s="1"/>
  <c r="AU9" i="7"/>
  <c r="AU121" i="7" s="1"/>
  <c r="AT9" i="7"/>
  <c r="AT121" i="7" s="1"/>
  <c r="AS9" i="7"/>
  <c r="AS121" i="7" s="1"/>
  <c r="AR9" i="7"/>
  <c r="AR121" i="7" s="1"/>
  <c r="AQ9" i="7"/>
  <c r="AQ121" i="7" s="1"/>
  <c r="AP9" i="7"/>
  <c r="AP121" i="7" s="1"/>
  <c r="AO9" i="7"/>
  <c r="AO121" i="7" s="1"/>
  <c r="AN9" i="7"/>
  <c r="AN121" i="7" s="1"/>
  <c r="AM9" i="7"/>
  <c r="AM121" i="7" s="1"/>
  <c r="AL9" i="7"/>
  <c r="AL121" i="7" s="1"/>
  <c r="AK9" i="7"/>
  <c r="AK121" i="7" s="1"/>
  <c r="AJ9" i="7"/>
  <c r="AJ121" i="7" s="1"/>
  <c r="AI9" i="7"/>
  <c r="AI121" i="7" s="1"/>
  <c r="AH9" i="7"/>
  <c r="AH121" i="7" s="1"/>
  <c r="AG9" i="7"/>
  <c r="AG121" i="7" s="1"/>
  <c r="AF9" i="7"/>
  <c r="AF121" i="7" s="1"/>
  <c r="AE9" i="7"/>
  <c r="AE121" i="7" s="1"/>
  <c r="AD9" i="7"/>
  <c r="AD121" i="7" s="1"/>
  <c r="AC9" i="7"/>
  <c r="AC121" i="7" s="1"/>
  <c r="AB9" i="7"/>
  <c r="AB121" i="7" s="1"/>
  <c r="AA9" i="7"/>
  <c r="AA121" i="7" s="1"/>
  <c r="Z9" i="7"/>
  <c r="Z121" i="7" s="1"/>
  <c r="Y9" i="7"/>
  <c r="Y121" i="7" s="1"/>
  <c r="X9" i="7"/>
  <c r="X121" i="7" s="1"/>
  <c r="W9" i="7"/>
  <c r="W121" i="7" s="1"/>
  <c r="V9" i="7"/>
  <c r="V121" i="7" s="1"/>
  <c r="U9" i="7"/>
  <c r="U121" i="7" s="1"/>
  <c r="T9" i="7"/>
  <c r="T121" i="7" s="1"/>
  <c r="S9" i="7"/>
  <c r="S121" i="7" s="1"/>
  <c r="R9" i="7"/>
  <c r="R121" i="7" s="1"/>
  <c r="Q9" i="7"/>
  <c r="Q121" i="7" s="1"/>
  <c r="P9" i="7"/>
  <c r="P121" i="7" s="1"/>
  <c r="O9" i="7"/>
  <c r="O121" i="7" s="1"/>
  <c r="N9" i="7"/>
  <c r="N121" i="7" s="1"/>
  <c r="M9" i="7"/>
  <c r="M121" i="7" s="1"/>
  <c r="L9" i="7"/>
  <c r="L121" i="7" s="1"/>
  <c r="K9" i="7"/>
  <c r="K121" i="7" s="1"/>
  <c r="E28" i="9"/>
  <c r="J9" i="7"/>
  <c r="J121" i="7" s="1"/>
  <c r="FS10" i="7"/>
  <c r="FS171" i="7" s="1"/>
  <c r="AX10" i="7"/>
  <c r="AX171" i="7" s="1"/>
  <c r="BO10" i="7"/>
  <c r="BO171" i="7" s="1"/>
  <c r="DT10" i="7"/>
  <c r="DT171" i="7" s="1"/>
  <c r="CZ10" i="7"/>
  <c r="CZ171" i="7" s="1"/>
  <c r="AM10" i="7"/>
  <c r="AM171" i="7" s="1"/>
  <c r="K10" i="7"/>
  <c r="K171" i="7" s="1"/>
  <c r="DK10" i="7"/>
  <c r="DK171" i="7" s="1"/>
  <c r="U10" i="7"/>
  <c r="U171" i="7" s="1"/>
  <c r="AJ10" i="7"/>
  <c r="AJ171" i="7" s="1"/>
  <c r="EC10" i="7"/>
  <c r="EC171" i="7" s="1"/>
  <c r="ER10" i="7"/>
  <c r="ER171" i="7" s="1"/>
  <c r="N10" i="7"/>
  <c r="N171" i="7" s="1"/>
  <c r="AN10" i="7"/>
  <c r="AN171" i="7" s="1"/>
  <c r="V10" i="7"/>
  <c r="V171" i="7" s="1"/>
  <c r="EK10" i="7"/>
  <c r="EK171" i="7" s="1"/>
  <c r="BI10" i="7"/>
  <c r="BI171" i="7" s="1"/>
  <c r="CF10" i="7"/>
  <c r="CF171" i="7" s="1"/>
  <c r="DV10" i="7"/>
  <c r="DV171" i="7" s="1"/>
  <c r="BB10" i="7"/>
  <c r="BB171" i="7" s="1"/>
  <c r="EB10" i="7"/>
  <c r="EB171" i="7" s="1"/>
  <c r="DX10" i="7"/>
  <c r="DX171" i="7" s="1"/>
  <c r="BX10" i="7"/>
  <c r="BX171" i="7" s="1"/>
  <c r="EE10" i="7"/>
  <c r="EE171" i="7" s="1"/>
  <c r="BJ10" i="7"/>
  <c r="BJ171" i="7" s="1"/>
  <c r="DL10" i="7"/>
  <c r="DL171" i="7" s="1"/>
  <c r="EW10" i="7"/>
  <c r="EW171" i="7" s="1"/>
  <c r="FE10" i="7"/>
  <c r="FE171" i="7" s="1"/>
  <c r="EX10" i="7"/>
  <c r="EX171" i="7" s="1"/>
  <c r="AO10" i="7"/>
  <c r="AO171" i="7" s="1"/>
  <c r="GD10" i="7"/>
  <c r="GD171" i="7" s="1"/>
  <c r="FN10" i="7"/>
  <c r="FN171" i="7" s="1"/>
  <c r="Y10" i="7"/>
  <c r="Y171" i="7" s="1"/>
  <c r="EY10" i="7"/>
  <c r="EY171" i="7" s="1"/>
  <c r="W10" i="7"/>
  <c r="W171" i="7" s="1"/>
  <c r="FJ10" i="7"/>
  <c r="FJ171" i="7" s="1"/>
  <c r="AA10" i="7"/>
  <c r="AA171" i="7" s="1"/>
  <c r="EI10" i="7"/>
  <c r="EI171" i="7" s="1"/>
  <c r="DJ10" i="7"/>
  <c r="DJ171" i="7" s="1"/>
  <c r="DG10" i="7"/>
  <c r="DG171" i="7" s="1"/>
  <c r="EQ10" i="7"/>
  <c r="EQ171" i="7" s="1"/>
  <c r="GC10" i="7"/>
  <c r="GC171" i="7" s="1"/>
  <c r="FW10" i="7"/>
  <c r="FW171" i="7" s="1"/>
  <c r="EU10" i="7"/>
  <c r="EU171" i="7" s="1"/>
  <c r="FU10" i="7"/>
  <c r="FU171" i="7" s="1"/>
  <c r="GE10" i="7"/>
  <c r="GE171" i="7" s="1"/>
  <c r="GA10" i="7"/>
  <c r="GA171" i="7" s="1"/>
  <c r="AH10" i="7"/>
  <c r="AH171" i="7" s="1"/>
  <c r="DS10" i="7"/>
  <c r="DS171" i="7" s="1"/>
  <c r="CS10" i="7"/>
  <c r="CS171" i="7" s="1"/>
  <c r="FL10" i="7"/>
  <c r="FL171" i="7" s="1"/>
  <c r="FG10" i="7"/>
  <c r="FG171" i="7" s="1"/>
  <c r="DC10" i="7"/>
  <c r="DC171" i="7" s="1"/>
  <c r="CT10" i="7"/>
  <c r="CT171" i="7" s="1"/>
  <c r="DP10" i="7"/>
  <c r="DP171" i="7" s="1"/>
  <c r="BS10" i="7"/>
  <c r="BS171" i="7" s="1"/>
  <c r="DD10" i="7"/>
  <c r="DD171" i="7" s="1"/>
  <c r="EZ10" i="7"/>
  <c r="EZ171" i="7" s="1"/>
  <c r="CW10" i="7"/>
  <c r="CW171" i="7" s="1"/>
  <c r="BC10" i="7"/>
  <c r="BC171" i="7" s="1"/>
  <c r="BD10" i="7"/>
  <c r="BD171" i="7" s="1"/>
  <c r="AC10" i="7"/>
  <c r="AC171" i="7" s="1"/>
  <c r="CJ10" i="7"/>
  <c r="CJ171" i="7" s="1"/>
  <c r="CY10" i="7"/>
  <c r="CY171" i="7" s="1"/>
  <c r="T10" i="7"/>
  <c r="T171" i="7" s="1"/>
  <c r="GB10" i="7"/>
  <c r="GB171" i="7" s="1"/>
  <c r="S10" i="7"/>
  <c r="S171" i="7" s="1"/>
  <c r="CE10" i="7"/>
  <c r="CE171" i="7" s="1"/>
  <c r="FK10" i="7"/>
  <c r="FK171" i="7" s="1"/>
  <c r="BZ10" i="7"/>
  <c r="BZ171" i="7" s="1"/>
  <c r="CB10" i="7"/>
  <c r="CB171" i="7" s="1"/>
  <c r="FR10" i="7"/>
  <c r="FR171" i="7" s="1"/>
  <c r="CX10" i="7"/>
  <c r="CX171" i="7" s="1"/>
  <c r="CO10" i="7"/>
  <c r="CO171" i="7" s="1"/>
  <c r="CA10" i="7"/>
  <c r="CA171" i="7" s="1"/>
  <c r="DF10" i="7"/>
  <c r="DF171" i="7" s="1"/>
  <c r="FA10" i="7"/>
  <c r="FA171" i="7" s="1"/>
  <c r="DY10" i="7"/>
  <c r="DY171" i="7" s="1"/>
  <c r="CK10" i="7"/>
  <c r="CK171" i="7" s="1"/>
  <c r="EO10" i="7"/>
  <c r="EO171" i="7" s="1"/>
  <c r="FO10" i="7"/>
  <c r="FO171" i="7" s="1"/>
  <c r="DZ10" i="7"/>
  <c r="DZ171" i="7" s="1"/>
  <c r="Q10" i="7"/>
  <c r="Q171" i="7" s="1"/>
  <c r="AI10" i="7"/>
  <c r="AI171" i="7" s="1"/>
  <c r="ET10" i="7"/>
  <c r="ET171" i="7" s="1"/>
  <c r="DI10" i="7"/>
  <c r="DI171" i="7" s="1"/>
  <c r="P10" i="7"/>
  <c r="P171" i="7" s="1"/>
  <c r="BT10" i="7"/>
  <c r="BT171" i="7" s="1"/>
  <c r="BF10" i="7"/>
  <c r="BF171" i="7" s="1"/>
  <c r="BG10" i="7"/>
  <c r="BG171" i="7" s="1"/>
  <c r="AU10" i="7"/>
  <c r="AU171" i="7" s="1"/>
  <c r="R10" i="7"/>
  <c r="R171" i="7" s="1"/>
  <c r="AP10" i="7"/>
  <c r="AP171" i="7" s="1"/>
  <c r="BE10" i="7"/>
  <c r="BE171" i="7" s="1"/>
  <c r="CD10" i="7"/>
  <c r="CD171" i="7" s="1"/>
  <c r="AW10" i="7"/>
  <c r="AW171" i="7" s="1"/>
  <c r="AV10" i="7"/>
  <c r="AV171" i="7" s="1"/>
  <c r="EG10" i="7"/>
  <c r="EG171" i="7" s="1"/>
  <c r="EP10" i="7"/>
  <c r="EP171" i="7" s="1"/>
  <c r="CM10" i="7"/>
  <c r="CM171" i="7" s="1"/>
  <c r="DQ10" i="7"/>
  <c r="DQ171" i="7" s="1"/>
  <c r="FP10" i="7"/>
  <c r="FP171" i="7" s="1"/>
  <c r="AL10" i="7"/>
  <c r="AL171" i="7" s="1"/>
  <c r="BH10" i="7"/>
  <c r="BH171" i="7" s="1"/>
  <c r="FI10" i="7"/>
  <c r="FI171" i="7" s="1"/>
  <c r="FB10" i="7"/>
  <c r="FB171" i="7" s="1"/>
  <c r="AZ10" i="7"/>
  <c r="AZ171" i="7" s="1"/>
  <c r="FH10" i="7"/>
  <c r="FH171" i="7" s="1"/>
  <c r="AD10" i="7"/>
  <c r="AD171" i="7" s="1"/>
  <c r="CG10" i="7"/>
  <c r="CG171" i="7" s="1"/>
  <c r="CH10" i="7"/>
  <c r="CH171" i="7" s="1"/>
  <c r="EV10" i="7"/>
  <c r="EV171" i="7" s="1"/>
  <c r="L10" i="7"/>
  <c r="L171" i="7" s="1"/>
  <c r="O10" i="7"/>
  <c r="O171" i="7" s="1"/>
  <c r="AQ10" i="7"/>
  <c r="AQ171" i="7" s="1"/>
  <c r="FZ10" i="7"/>
  <c r="FZ171" i="7" s="1"/>
  <c r="BP10" i="7"/>
  <c r="BP171" i="7" s="1"/>
  <c r="AS10" i="7"/>
  <c r="AS171" i="7" s="1"/>
  <c r="ES10" i="7"/>
  <c r="ES171" i="7" s="1"/>
  <c r="AT10" i="7"/>
  <c r="AT171" i="7" s="1"/>
  <c r="BY10" i="7"/>
  <c r="BY171" i="7" s="1"/>
  <c r="FX10" i="7"/>
  <c r="FX171" i="7" s="1"/>
  <c r="FC10" i="7"/>
  <c r="FC171" i="7" s="1"/>
  <c r="FF10" i="7"/>
  <c r="FF171" i="7" s="1"/>
  <c r="DO10" i="7"/>
  <c r="DO171" i="7" s="1"/>
  <c r="DA10" i="7"/>
  <c r="DA171" i="7" s="1"/>
  <c r="M10" i="7"/>
  <c r="M171" i="7" s="1"/>
  <c r="AR10" i="7"/>
  <c r="AR171" i="7" s="1"/>
  <c r="DW10" i="7"/>
  <c r="DW171" i="7" s="1"/>
  <c r="FD10" i="7"/>
  <c r="FD171" i="7" s="1"/>
  <c r="BN10" i="7"/>
  <c r="BN171" i="7" s="1"/>
  <c r="CU10" i="7"/>
  <c r="CU171" i="7" s="1"/>
  <c r="CC10" i="7"/>
  <c r="CC171" i="7" s="1"/>
  <c r="DH10" i="7"/>
  <c r="DH171" i="7" s="1"/>
  <c r="CR10" i="7"/>
  <c r="CR171" i="7" s="1"/>
  <c r="EN10" i="7"/>
  <c r="EN171" i="7" s="1"/>
  <c r="BV10" i="7"/>
  <c r="BV171" i="7" s="1"/>
  <c r="BU10" i="7"/>
  <c r="BU171" i="7" s="1"/>
  <c r="DB10" i="7"/>
  <c r="DB171" i="7" s="1"/>
  <c r="AG10" i="7"/>
  <c r="AG171" i="7" s="1"/>
  <c r="EF10" i="7"/>
  <c r="EF171" i="7" s="1"/>
  <c r="CI10" i="7"/>
  <c r="CI171" i="7" s="1"/>
  <c r="ED10" i="7"/>
  <c r="ED171" i="7" s="1"/>
  <c r="EM10" i="7"/>
  <c r="EM171" i="7" s="1"/>
  <c r="EA10" i="7"/>
  <c r="EA171" i="7" s="1"/>
  <c r="FM10" i="7"/>
  <c r="FM171" i="7" s="1"/>
  <c r="CL10" i="7"/>
  <c r="CL171" i="7" s="1"/>
  <c r="AE10" i="7"/>
  <c r="AE171" i="7" s="1"/>
  <c r="DR10" i="7"/>
  <c r="DR171" i="7" s="1"/>
  <c r="Z10" i="7"/>
  <c r="Z171" i="7" s="1"/>
  <c r="BK10" i="7"/>
  <c r="BK171" i="7" s="1"/>
  <c r="EH10" i="7"/>
  <c r="EH171" i="7" s="1"/>
  <c r="CQ10" i="7"/>
  <c r="CQ171" i="7" s="1"/>
  <c r="FT10" i="7"/>
  <c r="FT171" i="7" s="1"/>
  <c r="BM10" i="7"/>
  <c r="BM171" i="7" s="1"/>
  <c r="AY10" i="7"/>
  <c r="AY171" i="7" s="1"/>
  <c r="FV10" i="7"/>
  <c r="FV171" i="7" s="1"/>
  <c r="FQ10" i="7"/>
  <c r="FQ171" i="7" s="1"/>
  <c r="CP10" i="7"/>
  <c r="CP171" i="7" s="1"/>
  <c r="CV10" i="7"/>
  <c r="CV171" i="7" s="1"/>
  <c r="AF10" i="7"/>
  <c r="AF171" i="7" s="1"/>
  <c r="BA10" i="7"/>
  <c r="BA171" i="7" s="1"/>
  <c r="DE10" i="7"/>
  <c r="DE171" i="7" s="1"/>
  <c r="X10" i="7"/>
  <c r="X171" i="7" s="1"/>
  <c r="AK10" i="7"/>
  <c r="AK171" i="7" s="1"/>
  <c r="AB10" i="7"/>
  <c r="AB171" i="7" s="1"/>
  <c r="CN10" i="7"/>
  <c r="CN171" i="7" s="1"/>
  <c r="DM10" i="7"/>
  <c r="DM171" i="7" s="1"/>
  <c r="BQ10" i="7"/>
  <c r="BQ171" i="7" s="1"/>
  <c r="BW10" i="7"/>
  <c r="BW171" i="7" s="1"/>
  <c r="DU10" i="7"/>
  <c r="DU171" i="7" s="1"/>
  <c r="EJ10" i="7"/>
  <c r="EJ171" i="7" s="1"/>
  <c r="DN10" i="7"/>
  <c r="DN171" i="7" s="1"/>
  <c r="FY10" i="7"/>
  <c r="FY171" i="7" s="1"/>
  <c r="BR10" i="7"/>
  <c r="BR171" i="7" s="1"/>
  <c r="GG10" i="7"/>
  <c r="GG171" i="7" s="1"/>
  <c r="E52" i="13" s="1"/>
  <c r="BL10" i="7"/>
  <c r="BL171" i="7" s="1"/>
  <c r="GF10" i="7"/>
  <c r="GF171" i="7" s="1"/>
  <c r="EL10" i="7"/>
  <c r="EL171" i="7" s="1"/>
  <c r="E29" i="9"/>
  <c r="J10" i="7"/>
  <c r="J171" i="7" s="1"/>
  <c r="J123" i="7" l="1"/>
  <c r="E48" i="9"/>
  <c r="E49" i="9" l="1"/>
  <c r="E67" i="13" s="1"/>
  <c r="E34" i="13"/>
  <c r="G34" i="13" l="1"/>
  <c r="E36" i="13"/>
  <c r="F34" i="13" s="1"/>
  <c r="F36" i="13" l="1"/>
  <c r="F28" i="13"/>
  <c r="E97" i="13"/>
  <c r="F97" i="13" s="1"/>
  <c r="F29" i="13"/>
  <c r="F26" i="13"/>
  <c r="F31" i="13"/>
  <c r="F32" i="13"/>
  <c r="G36" i="13"/>
  <c r="F30" i="13"/>
  <c r="F33" i="13"/>
  <c r="F27" i="13"/>
  <c r="L22" i="5"/>
  <c r="L38" i="5" s="1"/>
  <c r="E125" i="7" s="1"/>
  <c r="E118" i="13"/>
  <c r="I113" i="13"/>
  <c r="G110" i="13"/>
  <c r="I119" i="13"/>
  <c r="G117" i="13"/>
  <c r="F120" i="13"/>
  <c r="I118" i="13"/>
  <c r="F118" i="13"/>
  <c r="G109" i="13"/>
  <c r="I110" i="13"/>
  <c r="H120" i="13"/>
  <c r="I121" i="13"/>
  <c r="E110" i="13"/>
  <c r="E113" i="13"/>
  <c r="G121" i="13"/>
  <c r="H110" i="13"/>
  <c r="E111" i="13"/>
  <c r="E121" i="13"/>
  <c r="F19" i="13"/>
  <c r="G19" i="13"/>
  <c r="G21" i="13"/>
  <c r="E42" i="13" s="1"/>
  <c r="F21" i="13"/>
  <c r="E41" i="13" s="1"/>
  <c r="L31" i="5"/>
  <c r="L30" i="5"/>
  <c r="L23" i="5"/>
  <c r="L28" i="5"/>
  <c r="L27" i="5"/>
  <c r="E23" i="9"/>
  <c r="J23" i="9" s="1"/>
  <c r="L29" i="5"/>
  <c r="O29" i="5" s="1"/>
  <c r="FF125" i="7" l="1"/>
  <c r="FF126" i="7" s="1"/>
  <c r="CP125" i="7"/>
  <c r="CP126" i="7" s="1"/>
  <c r="EJ125" i="7"/>
  <c r="EJ126" i="7" s="1"/>
  <c r="EA125" i="7"/>
  <c r="EA126" i="7" s="1"/>
  <c r="EH125" i="7"/>
  <c r="EH126" i="7" s="1"/>
  <c r="AJ125" i="7"/>
  <c r="AJ126" i="7" s="1"/>
  <c r="DJ125" i="7"/>
  <c r="DJ126" i="7" s="1"/>
  <c r="DV125" i="7"/>
  <c r="DV126" i="7" s="1"/>
  <c r="AR125" i="7"/>
  <c r="AR126" i="7" s="1"/>
  <c r="BB125" i="7"/>
  <c r="BB126" i="7" s="1"/>
  <c r="Q125" i="7"/>
  <c r="Q126" i="7" s="1"/>
  <c r="EZ125" i="7"/>
  <c r="EZ126" i="7" s="1"/>
  <c r="CS125" i="7"/>
  <c r="CS126" i="7" s="1"/>
  <c r="EP125" i="7"/>
  <c r="EP126" i="7" s="1"/>
  <c r="AV125" i="7"/>
  <c r="AV126" i="7" s="1"/>
  <c r="EM125" i="7"/>
  <c r="EM126" i="7" s="1"/>
  <c r="O125" i="7"/>
  <c r="O126" i="7" s="1"/>
  <c r="GA125" i="7"/>
  <c r="GA126" i="7" s="1"/>
  <c r="DX125" i="7"/>
  <c r="DX126" i="7" s="1"/>
  <c r="DS125" i="7"/>
  <c r="DS126" i="7" s="1"/>
  <c r="V125" i="7"/>
  <c r="V126" i="7" s="1"/>
  <c r="AC125" i="7"/>
  <c r="AC126" i="7" s="1"/>
  <c r="DZ125" i="7"/>
  <c r="DZ126" i="7" s="1"/>
  <c r="BQ125" i="7"/>
  <c r="BQ126" i="7" s="1"/>
  <c r="BX125" i="7"/>
  <c r="BX126" i="7" s="1"/>
  <c r="BW125" i="7"/>
  <c r="BW126" i="7" s="1"/>
  <c r="DT125" i="7"/>
  <c r="DT126" i="7" s="1"/>
  <c r="AA125" i="7"/>
  <c r="AA126" i="7" s="1"/>
  <c r="AP125" i="7"/>
  <c r="AP126" i="7" s="1"/>
  <c r="CN125" i="7"/>
  <c r="CN126" i="7" s="1"/>
  <c r="BS125" i="7"/>
  <c r="BS126" i="7" s="1"/>
  <c r="FG125" i="7"/>
  <c r="FG126" i="7" s="1"/>
  <c r="BG125" i="7"/>
  <c r="BG126" i="7" s="1"/>
  <c r="CC125" i="7"/>
  <c r="CC126" i="7" s="1"/>
  <c r="FE125" i="7"/>
  <c r="FE126" i="7" s="1"/>
  <c r="EO125" i="7"/>
  <c r="EO126" i="7" s="1"/>
  <c r="U125" i="7"/>
  <c r="U126" i="7" s="1"/>
  <c r="CO125" i="7"/>
  <c r="CO126" i="7" s="1"/>
  <c r="EL125" i="7"/>
  <c r="EL126" i="7" s="1"/>
  <c r="FT125" i="7"/>
  <c r="FT126" i="7" s="1"/>
  <c r="EF125" i="7"/>
  <c r="EF126" i="7" s="1"/>
  <c r="DM125" i="7"/>
  <c r="DM126" i="7" s="1"/>
  <c r="EQ125" i="7"/>
  <c r="EQ126" i="7" s="1"/>
  <c r="DB125" i="7"/>
  <c r="DB126" i="7" s="1"/>
  <c r="AY125" i="7"/>
  <c r="AY126" i="7" s="1"/>
  <c r="AL125" i="7"/>
  <c r="AL126" i="7" s="1"/>
  <c r="CU125" i="7"/>
  <c r="CU126" i="7" s="1"/>
  <c r="FZ125" i="7"/>
  <c r="FZ126" i="7" s="1"/>
  <c r="CI125" i="7"/>
  <c r="CI126" i="7" s="1"/>
  <c r="FW125" i="7"/>
  <c r="FW126" i="7" s="1"/>
  <c r="FM125" i="7"/>
  <c r="FM126" i="7" s="1"/>
  <c r="ED125" i="7"/>
  <c r="ED126" i="7" s="1"/>
  <c r="FB125" i="7"/>
  <c r="FB126" i="7" s="1"/>
  <c r="DA125" i="7"/>
  <c r="DA126" i="7" s="1"/>
  <c r="FS125" i="7"/>
  <c r="FS126" i="7" s="1"/>
  <c r="BP125" i="7"/>
  <c r="BP126" i="7" s="1"/>
  <c r="BL125" i="7"/>
  <c r="BL126" i="7" s="1"/>
  <c r="CE125" i="7"/>
  <c r="CE126" i="7" s="1"/>
  <c r="BT125" i="7"/>
  <c r="BT126" i="7" s="1"/>
  <c r="FL125" i="7"/>
  <c r="FL126" i="7" s="1"/>
  <c r="BI125" i="7"/>
  <c r="BI126" i="7" s="1"/>
  <c r="AK125" i="7"/>
  <c r="AK126" i="7" s="1"/>
  <c r="EB125" i="7"/>
  <c r="EB126" i="7" s="1"/>
  <c r="CV125" i="7"/>
  <c r="CV126" i="7" s="1"/>
  <c r="FJ125" i="7"/>
  <c r="FJ126" i="7" s="1"/>
  <c r="FU125" i="7"/>
  <c r="FU126" i="7" s="1"/>
  <c r="BM125" i="7"/>
  <c r="BM126" i="7" s="1"/>
  <c r="DN125" i="7"/>
  <c r="DN126" i="7" s="1"/>
  <c r="FH125" i="7"/>
  <c r="FH126" i="7" s="1"/>
  <c r="BU125" i="7"/>
  <c r="BU126" i="7" s="1"/>
  <c r="T125" i="7"/>
  <c r="T126" i="7" s="1"/>
  <c r="EX125" i="7"/>
  <c r="EX126" i="7" s="1"/>
  <c r="P125" i="7"/>
  <c r="P126" i="7" s="1"/>
  <c r="AS125" i="7"/>
  <c r="AS126" i="7" s="1"/>
  <c r="EE125" i="7"/>
  <c r="EE126" i="7" s="1"/>
  <c r="BH125" i="7"/>
  <c r="BH126" i="7" s="1"/>
  <c r="FX125" i="7"/>
  <c r="FX126" i="7" s="1"/>
  <c r="EG125" i="7"/>
  <c r="EG126" i="7" s="1"/>
  <c r="CH125" i="7"/>
  <c r="CH126" i="7" s="1"/>
  <c r="BA125" i="7"/>
  <c r="BA126" i="7" s="1"/>
  <c r="CF125" i="7"/>
  <c r="CF126" i="7" s="1"/>
  <c r="AG125" i="7"/>
  <c r="AG126" i="7" s="1"/>
  <c r="AT125" i="7"/>
  <c r="AT126" i="7" s="1"/>
  <c r="FA125" i="7"/>
  <c r="FA126" i="7" s="1"/>
  <c r="FK125" i="7"/>
  <c r="FK126" i="7" s="1"/>
  <c r="L125" i="7"/>
  <c r="L126" i="7" s="1"/>
  <c r="BV125" i="7"/>
  <c r="BV126" i="7" s="1"/>
  <c r="GF125" i="7"/>
  <c r="GF126" i="7" s="1"/>
  <c r="FV125" i="7"/>
  <c r="FV126" i="7" s="1"/>
  <c r="FO125" i="7"/>
  <c r="FO126" i="7" s="1"/>
  <c r="DC125" i="7"/>
  <c r="DC126" i="7" s="1"/>
  <c r="BN125" i="7"/>
  <c r="BN126" i="7" s="1"/>
  <c r="DH125" i="7"/>
  <c r="DH126" i="7" s="1"/>
  <c r="CB125" i="7"/>
  <c r="CB126" i="7" s="1"/>
  <c r="EV125" i="7"/>
  <c r="EV126" i="7" s="1"/>
  <c r="CG125" i="7"/>
  <c r="CG126" i="7" s="1"/>
  <c r="ET125" i="7"/>
  <c r="ET126" i="7" s="1"/>
  <c r="ER125" i="7"/>
  <c r="ER126" i="7" s="1"/>
  <c r="EW125" i="7"/>
  <c r="EW126" i="7" s="1"/>
  <c r="AO125" i="7"/>
  <c r="AO126" i="7" s="1"/>
  <c r="DK125" i="7"/>
  <c r="DK126" i="7" s="1"/>
  <c r="Z125" i="7"/>
  <c r="Z126" i="7" s="1"/>
  <c r="GG125" i="7"/>
  <c r="GG126" i="7" s="1"/>
  <c r="FR125" i="7"/>
  <c r="FR126" i="7" s="1"/>
  <c r="BR125" i="7"/>
  <c r="BR126" i="7" s="1"/>
  <c r="BK125" i="7"/>
  <c r="BK126" i="7" s="1"/>
  <c r="DD125" i="7"/>
  <c r="DD126" i="7" s="1"/>
  <c r="FY125" i="7"/>
  <c r="FY126" i="7" s="1"/>
  <c r="EC125" i="7"/>
  <c r="EC126" i="7" s="1"/>
  <c r="CM125" i="7"/>
  <c r="CM126" i="7" s="1"/>
  <c r="CT125" i="7"/>
  <c r="CT126" i="7" s="1"/>
  <c r="DU125" i="7"/>
  <c r="DU126" i="7" s="1"/>
  <c r="M125" i="7"/>
  <c r="M126" i="7" s="1"/>
  <c r="DF125" i="7"/>
  <c r="DF126" i="7" s="1"/>
  <c r="AB125" i="7"/>
  <c r="AB126" i="7" s="1"/>
  <c r="CJ125" i="7"/>
  <c r="CJ126" i="7" s="1"/>
  <c r="BO125" i="7"/>
  <c r="BO126" i="7" s="1"/>
  <c r="EI125" i="7"/>
  <c r="EI126" i="7" s="1"/>
  <c r="BE125" i="7"/>
  <c r="BE126" i="7" s="1"/>
  <c r="DG125" i="7"/>
  <c r="DG126" i="7" s="1"/>
  <c r="GB125" i="7"/>
  <c r="GB126" i="7" s="1"/>
  <c r="AF125" i="7"/>
  <c r="AF126" i="7" s="1"/>
  <c r="FQ125" i="7"/>
  <c r="FQ126" i="7" s="1"/>
  <c r="FD125" i="7"/>
  <c r="FD126" i="7" s="1"/>
  <c r="CL125" i="7"/>
  <c r="CL126" i="7" s="1"/>
  <c r="AW125" i="7"/>
  <c r="AW126" i="7" s="1"/>
  <c r="BZ125" i="7"/>
  <c r="BZ126" i="7" s="1"/>
  <c r="J125" i="7"/>
  <c r="ES125" i="7"/>
  <c r="ES126" i="7" s="1"/>
  <c r="AD125" i="7"/>
  <c r="AD126" i="7" s="1"/>
  <c r="DQ125" i="7"/>
  <c r="DQ126" i="7" s="1"/>
  <c r="DO125" i="7"/>
  <c r="DO126" i="7" s="1"/>
  <c r="GD125" i="7"/>
  <c r="GD126" i="7" s="1"/>
  <c r="DW125" i="7"/>
  <c r="DW126" i="7" s="1"/>
  <c r="DP125" i="7"/>
  <c r="DP126" i="7" s="1"/>
  <c r="AE125" i="7"/>
  <c r="AE126" i="7" s="1"/>
  <c r="W125" i="7"/>
  <c r="W126" i="7" s="1"/>
  <c r="BJ125" i="7"/>
  <c r="BJ126" i="7" s="1"/>
  <c r="CR125" i="7"/>
  <c r="CR126" i="7" s="1"/>
  <c r="BD125" i="7"/>
  <c r="BD126" i="7" s="1"/>
  <c r="AX125" i="7"/>
  <c r="AX126" i="7" s="1"/>
  <c r="CZ125" i="7"/>
  <c r="CZ126" i="7" s="1"/>
  <c r="CQ125" i="7"/>
  <c r="CQ126" i="7" s="1"/>
  <c r="Y125" i="7"/>
  <c r="Y126" i="7" s="1"/>
  <c r="CY125" i="7"/>
  <c r="CY126" i="7" s="1"/>
  <c r="CK125" i="7"/>
  <c r="CK126" i="7" s="1"/>
  <c r="R125" i="7"/>
  <c r="R126" i="7" s="1"/>
  <c r="BY125" i="7"/>
  <c r="BY126" i="7" s="1"/>
  <c r="CX125" i="7"/>
  <c r="CX126" i="7" s="1"/>
  <c r="CW125" i="7"/>
  <c r="CW126" i="7" s="1"/>
  <c r="DY125" i="7"/>
  <c r="DY126" i="7" s="1"/>
  <c r="DL125" i="7"/>
  <c r="DL126" i="7" s="1"/>
  <c r="EU125" i="7"/>
  <c r="EU126" i="7" s="1"/>
  <c r="CA125" i="7"/>
  <c r="CA126" i="7" s="1"/>
  <c r="S125" i="7"/>
  <c r="S126" i="7" s="1"/>
  <c r="AN125" i="7"/>
  <c r="AN126" i="7" s="1"/>
  <c r="DR125" i="7"/>
  <c r="DR126" i="7" s="1"/>
  <c r="AU125" i="7"/>
  <c r="AU126" i="7" s="1"/>
  <c r="CD125" i="7"/>
  <c r="CD126" i="7" s="1"/>
  <c r="GE125" i="7"/>
  <c r="GE126" i="7" s="1"/>
  <c r="N125" i="7"/>
  <c r="N126" i="7" s="1"/>
  <c r="EK125" i="7"/>
  <c r="EK126" i="7" s="1"/>
  <c r="FC125" i="7"/>
  <c r="FC126" i="7" s="1"/>
  <c r="DI125" i="7"/>
  <c r="DI126" i="7" s="1"/>
  <c r="AM125" i="7"/>
  <c r="AM126" i="7" s="1"/>
  <c r="BF125" i="7"/>
  <c r="BF126" i="7" s="1"/>
  <c r="K125" i="7"/>
  <c r="K126" i="7" s="1"/>
  <c r="AH125" i="7"/>
  <c r="AH126" i="7" s="1"/>
  <c r="AQ125" i="7"/>
  <c r="AQ126" i="7" s="1"/>
  <c r="BC125" i="7"/>
  <c r="BC126" i="7" s="1"/>
  <c r="X125" i="7"/>
  <c r="X126" i="7" s="1"/>
  <c r="EY125" i="7"/>
  <c r="EY126" i="7" s="1"/>
  <c r="FP125" i="7"/>
  <c r="FP126" i="7" s="1"/>
  <c r="FI125" i="7"/>
  <c r="FI126" i="7" s="1"/>
  <c r="GC125" i="7"/>
  <c r="GC126" i="7" s="1"/>
  <c r="EN125" i="7"/>
  <c r="EN126" i="7" s="1"/>
  <c r="FN125" i="7"/>
  <c r="FN126" i="7" s="1"/>
  <c r="DE125" i="7"/>
  <c r="DE126" i="7" s="1"/>
  <c r="AI125" i="7"/>
  <c r="AI126" i="7" s="1"/>
  <c r="AZ125" i="7"/>
  <c r="AZ126" i="7" s="1"/>
  <c r="E24" i="9"/>
  <c r="E163" i="7"/>
  <c r="E98" i="13"/>
  <c r="G111" i="13"/>
  <c r="G113" i="13"/>
  <c r="F121" i="13"/>
  <c r="G119" i="13"/>
  <c r="I112" i="13"/>
  <c r="F119" i="13"/>
  <c r="F111" i="13"/>
  <c r="I117" i="13"/>
  <c r="H117" i="13"/>
  <c r="H119" i="13"/>
  <c r="E120" i="13"/>
  <c r="F113" i="13"/>
  <c r="E109" i="13"/>
  <c r="E63" i="13"/>
  <c r="H109" i="13"/>
  <c r="G118" i="13"/>
  <c r="H121" i="13"/>
  <c r="I120" i="13"/>
  <c r="F117" i="13"/>
  <c r="E112" i="13"/>
  <c r="F110" i="13"/>
  <c r="H111" i="13"/>
  <c r="H113" i="13"/>
  <c r="F109" i="13"/>
  <c r="F112" i="13"/>
  <c r="E119" i="13"/>
  <c r="E117" i="13"/>
  <c r="H112" i="13"/>
  <c r="H118" i="13"/>
  <c r="I111" i="13"/>
  <c r="I109" i="13"/>
  <c r="G112" i="13"/>
  <c r="G120" i="13"/>
  <c r="E34" i="9" l="1"/>
  <c r="J128" i="7"/>
  <c r="J126" i="7"/>
  <c r="E35" i="9" s="1"/>
  <c r="GG170" i="7"/>
  <c r="AA170" i="7"/>
  <c r="BJ170" i="7"/>
  <c r="EG170" i="7"/>
  <c r="M170" i="7"/>
  <c r="R170" i="7"/>
  <c r="DD170" i="7"/>
  <c r="FP170" i="7"/>
  <c r="FY170" i="7"/>
  <c r="FL170" i="7"/>
  <c r="FG170" i="7"/>
  <c r="CI170" i="7"/>
  <c r="GC170" i="7"/>
  <c r="EB170" i="7"/>
  <c r="CP170" i="7"/>
  <c r="CX170" i="7"/>
  <c r="AD170" i="7"/>
  <c r="DS170" i="7"/>
  <c r="N170" i="7"/>
  <c r="AJ170" i="7"/>
  <c r="DY170" i="7"/>
  <c r="BQ170" i="7"/>
  <c r="BV170" i="7"/>
  <c r="AZ170" i="7"/>
  <c r="BF170" i="7"/>
  <c r="FB170" i="7"/>
  <c r="CY170" i="7"/>
  <c r="S170" i="7"/>
  <c r="DA170" i="7"/>
  <c r="DB170" i="7"/>
  <c r="BD170" i="7"/>
  <c r="K170" i="7"/>
  <c r="AY170" i="7"/>
  <c r="EM170" i="7"/>
  <c r="EP170" i="7"/>
  <c r="BI170" i="7"/>
  <c r="BC170" i="7"/>
  <c r="DW170" i="7"/>
  <c r="DV170" i="7"/>
  <c r="EC170" i="7"/>
  <c r="DM170" i="7"/>
  <c r="CK170" i="7"/>
  <c r="BG170" i="7"/>
  <c r="AM170" i="7"/>
  <c r="AQ170" i="7"/>
  <c r="GF170" i="7"/>
  <c r="L170" i="7"/>
  <c r="AI170" i="7"/>
  <c r="EL170" i="7"/>
  <c r="FS170" i="7"/>
  <c r="FX170" i="7"/>
  <c r="BA170" i="7"/>
  <c r="CG170" i="7"/>
  <c r="DI170" i="7"/>
  <c r="BU170" i="7"/>
  <c r="EA170" i="7"/>
  <c r="CH170" i="7"/>
  <c r="EI170" i="7"/>
  <c r="BH170" i="7"/>
  <c r="DE170" i="7"/>
  <c r="FI170" i="7"/>
  <c r="AF170" i="7"/>
  <c r="V170" i="7"/>
  <c r="AT170" i="7"/>
  <c r="EV170" i="7"/>
  <c r="CE170" i="7"/>
  <c r="CS170" i="7"/>
  <c r="AC170" i="7"/>
  <c r="T170" i="7"/>
  <c r="CD170" i="7"/>
  <c r="CT170" i="7"/>
  <c r="AE170" i="7"/>
  <c r="DK170" i="7"/>
  <c r="EO170" i="7"/>
  <c r="FD170" i="7"/>
  <c r="CM170" i="7"/>
  <c r="FA170" i="7"/>
  <c r="EX170" i="7"/>
  <c r="BE170" i="7"/>
  <c r="AB170" i="7"/>
  <c r="AO170" i="7"/>
  <c r="FO170" i="7"/>
  <c r="GA170" i="7"/>
  <c r="BL170" i="7"/>
  <c r="FF170" i="7"/>
  <c r="BS170" i="7"/>
  <c r="GD170" i="7"/>
  <c r="CN170" i="7"/>
  <c r="BO170" i="7"/>
  <c r="DH170" i="7"/>
  <c r="FE170" i="7"/>
  <c r="Z170" i="7"/>
  <c r="DC170" i="7"/>
  <c r="ED170" i="7"/>
  <c r="CL170" i="7"/>
  <c r="CQ170" i="7"/>
  <c r="BN170" i="7"/>
  <c r="Y170" i="7"/>
  <c r="DR170" i="7"/>
  <c r="EU170" i="7"/>
  <c r="EY170" i="7"/>
  <c r="ER170" i="7"/>
  <c r="CB170" i="7"/>
  <c r="AL170" i="7"/>
  <c r="EQ170" i="7"/>
  <c r="AK170" i="7"/>
  <c r="BT170" i="7"/>
  <c r="CZ170" i="7"/>
  <c r="EH170" i="7"/>
  <c r="BK170" i="7"/>
  <c r="P170" i="7"/>
  <c r="AN170" i="7"/>
  <c r="CJ170" i="7"/>
  <c r="AW170" i="7"/>
  <c r="DU170" i="7"/>
  <c r="DF170" i="7"/>
  <c r="FU170" i="7"/>
  <c r="DT170" i="7"/>
  <c r="GB170" i="7"/>
  <c r="AG170" i="7"/>
  <c r="FW170" i="7"/>
  <c r="BX170" i="7"/>
  <c r="EW170" i="7"/>
  <c r="DN170" i="7"/>
  <c r="EN170" i="7"/>
  <c r="AX170" i="7"/>
  <c r="BW170" i="7"/>
  <c r="AU170" i="7"/>
  <c r="DP170" i="7"/>
  <c r="CF170" i="7"/>
  <c r="DG170" i="7"/>
  <c r="BR170" i="7"/>
  <c r="DO170" i="7"/>
  <c r="FH170" i="7"/>
  <c r="EK170" i="7"/>
  <c r="FT170" i="7"/>
  <c r="J170" i="7"/>
  <c r="FZ170" i="7"/>
  <c r="X170" i="7"/>
  <c r="FJ170" i="7"/>
  <c r="FK170" i="7"/>
  <c r="EJ170" i="7"/>
  <c r="EF170" i="7"/>
  <c r="FN170" i="7"/>
  <c r="CO170" i="7"/>
  <c r="BB170" i="7"/>
  <c r="AH170" i="7"/>
  <c r="CW170" i="7"/>
  <c r="FQ170" i="7"/>
  <c r="CC170" i="7"/>
  <c r="Q170" i="7"/>
  <c r="ES170" i="7"/>
  <c r="CU170" i="7"/>
  <c r="BP170" i="7"/>
  <c r="EZ170" i="7"/>
  <c r="FV170" i="7"/>
  <c r="U170" i="7"/>
  <c r="AS170" i="7"/>
  <c r="DQ170" i="7"/>
  <c r="FM170" i="7"/>
  <c r="DL170" i="7"/>
  <c r="BM170" i="7"/>
  <c r="CV170" i="7"/>
  <c r="AV170" i="7"/>
  <c r="O170" i="7"/>
  <c r="AP170" i="7"/>
  <c r="BZ170" i="7"/>
  <c r="DJ170" i="7"/>
  <c r="GE170" i="7"/>
  <c r="EE170" i="7"/>
  <c r="DZ170" i="7"/>
  <c r="CR170" i="7"/>
  <c r="AR170" i="7"/>
  <c r="ET170" i="7"/>
  <c r="CA170" i="7"/>
  <c r="W170" i="7"/>
  <c r="FR170" i="7"/>
  <c r="FC170" i="7"/>
  <c r="BY170" i="7"/>
  <c r="DX170" i="7"/>
  <c r="F98" i="13"/>
  <c r="EN172" i="7" l="1"/>
  <c r="EN173" i="7" s="1"/>
  <c r="AQ172" i="7"/>
  <c r="AQ173" i="7"/>
  <c r="FJ172" i="7"/>
  <c r="FJ173" i="7"/>
  <c r="DE172" i="7"/>
  <c r="DE173" i="7" s="1"/>
  <c r="FY172" i="7"/>
  <c r="FY173" i="7" s="1"/>
  <c r="DJ172" i="7"/>
  <c r="DJ173" i="7" s="1"/>
  <c r="ES172" i="7"/>
  <c r="ES173" i="7" s="1"/>
  <c r="FT172" i="7"/>
  <c r="FT173" i="7" s="1"/>
  <c r="AG172" i="7"/>
  <c r="AG173" i="7" s="1"/>
  <c r="AL172" i="7"/>
  <c r="AL173" i="7"/>
  <c r="CN172" i="7"/>
  <c r="CN173" i="7"/>
  <c r="AE172" i="7"/>
  <c r="AE173" i="7" s="1"/>
  <c r="EA173" i="7"/>
  <c r="EA172" i="7"/>
  <c r="EC172" i="7"/>
  <c r="EC173" i="7"/>
  <c r="AZ172" i="7"/>
  <c r="AZ173" i="7"/>
  <c r="FP172" i="7"/>
  <c r="FP173" i="7"/>
  <c r="BZ172" i="7"/>
  <c r="BZ173" i="7" s="1"/>
  <c r="Q172" i="7"/>
  <c r="Q173" i="7" s="1"/>
  <c r="EK172" i="7"/>
  <c r="EK173" i="7" s="1"/>
  <c r="GB172" i="7"/>
  <c r="GB173" i="7" s="1"/>
  <c r="CB173" i="7"/>
  <c r="CB172" i="7"/>
  <c r="GD172" i="7"/>
  <c r="GD173" i="7" s="1"/>
  <c r="CT172" i="7"/>
  <c r="CT173" i="7"/>
  <c r="BU172" i="7"/>
  <c r="BU173" i="7" s="1"/>
  <c r="DV172" i="7"/>
  <c r="DV173" i="7"/>
  <c r="BV172" i="7"/>
  <c r="BV173" i="7"/>
  <c r="DD172" i="7"/>
  <c r="DD173" i="7" s="1"/>
  <c r="AR172" i="7"/>
  <c r="AR173" i="7" s="1"/>
  <c r="FK172" i="7"/>
  <c r="FK173" i="7" s="1"/>
  <c r="DC172" i="7"/>
  <c r="DC173" i="7"/>
  <c r="FI172" i="7"/>
  <c r="FI173" i="7" s="1"/>
  <c r="DA172" i="7"/>
  <c r="DA173" i="7" s="1"/>
  <c r="CR172" i="7"/>
  <c r="CR173" i="7"/>
  <c r="DN172" i="7"/>
  <c r="DN173" i="7"/>
  <c r="Z172" i="7"/>
  <c r="Z173" i="7" s="1"/>
  <c r="AM172" i="7"/>
  <c r="AM173" i="7"/>
  <c r="S172" i="7"/>
  <c r="S173" i="7" s="1"/>
  <c r="DZ172" i="7"/>
  <c r="DZ173" i="7" s="1"/>
  <c r="EZ172" i="7"/>
  <c r="EZ173" i="7" s="1"/>
  <c r="EW172" i="7"/>
  <c r="EW173" i="7"/>
  <c r="FE172" i="7"/>
  <c r="FE173" i="7" s="1"/>
  <c r="BH172" i="7"/>
  <c r="BH173" i="7"/>
  <c r="CY172" i="7"/>
  <c r="CY173" i="7"/>
  <c r="EE172" i="7"/>
  <c r="EE173" i="7" s="1"/>
  <c r="FZ172" i="7"/>
  <c r="FZ173" i="7" s="1"/>
  <c r="AK172" i="7"/>
  <c r="AK173" i="7" s="1"/>
  <c r="EO172" i="7"/>
  <c r="EO173" i="7" s="1"/>
  <c r="CK172" i="7"/>
  <c r="CK173" i="7"/>
  <c r="FL172" i="7"/>
  <c r="FL173" i="7"/>
  <c r="J172" i="7"/>
  <c r="J173" i="7" s="1"/>
  <c r="DK172" i="7"/>
  <c r="DK173" i="7"/>
  <c r="CC172" i="7"/>
  <c r="CC173" i="7" s="1"/>
  <c r="ER173" i="7"/>
  <c r="ER172" i="7"/>
  <c r="CD172" i="7"/>
  <c r="CD173" i="7"/>
  <c r="DI172" i="7"/>
  <c r="DI173" i="7"/>
  <c r="DW172" i="7"/>
  <c r="DW173" i="7"/>
  <c r="R172" i="7"/>
  <c r="R173" i="7"/>
  <c r="O172" i="7"/>
  <c r="O173" i="7" s="1"/>
  <c r="DO172" i="7"/>
  <c r="DO173" i="7" s="1"/>
  <c r="FF172" i="7"/>
  <c r="FF173" i="7" s="1"/>
  <c r="M172" i="7"/>
  <c r="M173" i="7" s="1"/>
  <c r="DX172" i="7"/>
  <c r="DX173" i="7"/>
  <c r="CW172" i="7"/>
  <c r="CW173" i="7" s="1"/>
  <c r="BR172" i="7"/>
  <c r="BR173" i="7" s="1"/>
  <c r="EU172" i="7"/>
  <c r="EU173" i="7"/>
  <c r="BL172" i="7"/>
  <c r="BL173" i="7"/>
  <c r="BA172" i="7"/>
  <c r="BA173" i="7" s="1"/>
  <c r="BI172" i="7"/>
  <c r="BI173" i="7"/>
  <c r="AJ173" i="7"/>
  <c r="AJ172" i="7"/>
  <c r="CV172" i="7"/>
  <c r="CV173" i="7" s="1"/>
  <c r="DR172" i="7"/>
  <c r="DR173" i="7" s="1"/>
  <c r="N172" i="7"/>
  <c r="N173" i="7"/>
  <c r="FC172" i="7"/>
  <c r="FC173" i="7"/>
  <c r="CF172" i="7"/>
  <c r="CF173" i="7" s="1"/>
  <c r="FO172" i="7"/>
  <c r="FO173" i="7"/>
  <c r="FS172" i="7"/>
  <c r="FS173" i="7" s="1"/>
  <c r="EM172" i="7"/>
  <c r="EM173" i="7" s="1"/>
  <c r="AA172" i="7"/>
  <c r="AA173" i="7"/>
  <c r="DL172" i="7"/>
  <c r="DL173" i="7" s="1"/>
  <c r="DP172" i="7"/>
  <c r="DP173" i="7"/>
  <c r="BN172" i="7"/>
  <c r="BN173" i="7" s="1"/>
  <c r="AO172" i="7"/>
  <c r="AO173" i="7" s="1"/>
  <c r="EL172" i="7"/>
  <c r="EL173" i="7" s="1"/>
  <c r="AY172" i="7"/>
  <c r="AY173" i="7"/>
  <c r="AD173" i="7"/>
  <c r="AD172" i="7"/>
  <c r="W172" i="7"/>
  <c r="W173" i="7" s="1"/>
  <c r="FN172" i="7"/>
  <c r="FN173" i="7" s="1"/>
  <c r="AN172" i="7"/>
  <c r="AN173" i="7" s="1"/>
  <c r="AB172" i="7"/>
  <c r="AB173" i="7"/>
  <c r="AT172" i="7"/>
  <c r="AT173" i="7" s="1"/>
  <c r="AI172" i="7"/>
  <c r="AI173" i="7" s="1"/>
  <c r="K172" i="7"/>
  <c r="K173" i="7"/>
  <c r="CX173" i="7"/>
  <c r="CX172" i="7"/>
  <c r="EF172" i="7"/>
  <c r="EF173" i="7" s="1"/>
  <c r="BW172" i="7"/>
  <c r="BW173" i="7"/>
  <c r="P172" i="7"/>
  <c r="P173" i="7"/>
  <c r="CL172" i="7"/>
  <c r="CL173" i="7" s="1"/>
  <c r="BE172" i="7"/>
  <c r="BE173" i="7"/>
  <c r="V172" i="7"/>
  <c r="V173" i="7" s="1"/>
  <c r="L172" i="7"/>
  <c r="L173" i="7" s="1"/>
  <c r="BD172" i="7"/>
  <c r="BD173" i="7" s="1"/>
  <c r="CP172" i="7"/>
  <c r="CP173" i="7" s="1"/>
  <c r="J134" i="7"/>
  <c r="U172" i="7"/>
  <c r="U173" i="7" s="1"/>
  <c r="EH172" i="7"/>
  <c r="EH173" i="7" s="1"/>
  <c r="FA172" i="7"/>
  <c r="FA173" i="7" s="1"/>
  <c r="GC172" i="7"/>
  <c r="GC173" i="7"/>
  <c r="FV172" i="7"/>
  <c r="FV173" i="7" s="1"/>
  <c r="CZ172" i="7"/>
  <c r="CZ173" i="7" s="1"/>
  <c r="CM172" i="7"/>
  <c r="CM173" i="7" s="1"/>
  <c r="CI172" i="7"/>
  <c r="CI173" i="7"/>
  <c r="X172" i="7"/>
  <c r="X173" i="7" s="1"/>
  <c r="BT172" i="7"/>
  <c r="BT173" i="7"/>
  <c r="FD172" i="7"/>
  <c r="FD173" i="7"/>
  <c r="BG172" i="7"/>
  <c r="BG173" i="7"/>
  <c r="FG172" i="7"/>
  <c r="FG173" i="7" s="1"/>
  <c r="BP172" i="7"/>
  <c r="BP173" i="7" s="1"/>
  <c r="BX172" i="7"/>
  <c r="BX173" i="7" s="1"/>
  <c r="DH172" i="7"/>
  <c r="DH173" i="7"/>
  <c r="EI172" i="7"/>
  <c r="EI173" i="7" s="1"/>
  <c r="FB172" i="7"/>
  <c r="FB173" i="7"/>
  <c r="GE172" i="7"/>
  <c r="GE173" i="7" s="1"/>
  <c r="CU172" i="7"/>
  <c r="CU173" i="7" s="1"/>
  <c r="FW173" i="7"/>
  <c r="FW172" i="7"/>
  <c r="EQ172" i="7"/>
  <c r="EQ173" i="7"/>
  <c r="BO172" i="7"/>
  <c r="BO173" i="7"/>
  <c r="CH172" i="7"/>
  <c r="CH173" i="7" s="1"/>
  <c r="DM172" i="7"/>
  <c r="DM173" i="7" s="1"/>
  <c r="BF172" i="7"/>
  <c r="BF173" i="7"/>
  <c r="AP172" i="7"/>
  <c r="AP173" i="7" s="1"/>
  <c r="FH172" i="7"/>
  <c r="FH173" i="7"/>
  <c r="DT173" i="7"/>
  <c r="DT172" i="7"/>
  <c r="BS172" i="7"/>
  <c r="BS173" i="7"/>
  <c r="BQ172" i="7"/>
  <c r="BQ173" i="7" s="1"/>
  <c r="FQ172" i="7"/>
  <c r="FQ173" i="7" s="1"/>
  <c r="FU172" i="7"/>
  <c r="FU173" i="7" s="1"/>
  <c r="EY172" i="7"/>
  <c r="EY173" i="7" s="1"/>
  <c r="T172" i="7"/>
  <c r="T173" i="7"/>
  <c r="CG172" i="7"/>
  <c r="CG173" i="7" s="1"/>
  <c r="BC172" i="7"/>
  <c r="BC173" i="7" s="1"/>
  <c r="DY172" i="7"/>
  <c r="DY173" i="7" s="1"/>
  <c r="AV172" i="7"/>
  <c r="AV173" i="7" s="1"/>
  <c r="DF172" i="7"/>
  <c r="DF173" i="7" s="1"/>
  <c r="AC172" i="7"/>
  <c r="AC173" i="7"/>
  <c r="EG172" i="7"/>
  <c r="EG173" i="7"/>
  <c r="BY172" i="7"/>
  <c r="BY173" i="7" s="1"/>
  <c r="AH172" i="7"/>
  <c r="AH173" i="7"/>
  <c r="DG172" i="7"/>
  <c r="DG173" i="7" s="1"/>
  <c r="DU172" i="7"/>
  <c r="DU173" i="7" s="1"/>
  <c r="GA172" i="7"/>
  <c r="GA173" i="7" s="1"/>
  <c r="CS172" i="7"/>
  <c r="CS173" i="7"/>
  <c r="FX172" i="7"/>
  <c r="FX173" i="7" s="1"/>
  <c r="EP172" i="7"/>
  <c r="EP173" i="7" s="1"/>
  <c r="BJ172" i="7"/>
  <c r="BJ173" i="7"/>
  <c r="BM172" i="7"/>
  <c r="BM173" i="7" s="1"/>
  <c r="BB173" i="7"/>
  <c r="BB172" i="7"/>
  <c r="AW172" i="7"/>
  <c r="AW173" i="7" s="1"/>
  <c r="Y172" i="7"/>
  <c r="Y173" i="7" s="1"/>
  <c r="CE172" i="7"/>
  <c r="CE173" i="7"/>
  <c r="DS172" i="7"/>
  <c r="DS173" i="7"/>
  <c r="FR172" i="7"/>
  <c r="FR173" i="7" s="1"/>
  <c r="CO172" i="7"/>
  <c r="CO173" i="7"/>
  <c r="CJ172" i="7"/>
  <c r="CJ173" i="7"/>
  <c r="EV173" i="7"/>
  <c r="EV172" i="7"/>
  <c r="GG172" i="7"/>
  <c r="GG173" i="7"/>
  <c r="FM172" i="7"/>
  <c r="FM173" i="7"/>
  <c r="AU172" i="7"/>
  <c r="AU173" i="7"/>
  <c r="CQ172" i="7"/>
  <c r="CQ173" i="7" s="1"/>
  <c r="CA172" i="7"/>
  <c r="CA173" i="7" s="1"/>
  <c r="DQ172" i="7"/>
  <c r="DQ173" i="7"/>
  <c r="ET172" i="7"/>
  <c r="ET173" i="7" s="1"/>
  <c r="AS173" i="7"/>
  <c r="AS172" i="7"/>
  <c r="EJ172" i="7"/>
  <c r="EJ173" i="7"/>
  <c r="AX172" i="7"/>
  <c r="AX173" i="7" s="1"/>
  <c r="BK172" i="7"/>
  <c r="BK173" i="7" s="1"/>
  <c r="ED172" i="7"/>
  <c r="ED173" i="7" s="1"/>
  <c r="EX172" i="7"/>
  <c r="EX173" i="7"/>
  <c r="AF172" i="7"/>
  <c r="AF173" i="7" s="1"/>
  <c r="GF172" i="7"/>
  <c r="GF173" i="7"/>
  <c r="DB172" i="7"/>
  <c r="DB173" i="7" s="1"/>
  <c r="EB172" i="7"/>
  <c r="EB173" i="7"/>
  <c r="E66" i="13"/>
  <c r="E68" i="13" s="1"/>
  <c r="E36" i="9"/>
  <c r="E51" i="9" s="1"/>
  <c r="X188" i="7" l="1"/>
  <c r="X182" i="7"/>
  <c r="BY182" i="7"/>
  <c r="BY188" i="7"/>
  <c r="V188" i="7"/>
  <c r="V182" i="7"/>
  <c r="AE182" i="7"/>
  <c r="AE188" i="7"/>
  <c r="AW182" i="7"/>
  <c r="AW188" i="7"/>
  <c r="AN188" i="7"/>
  <c r="AN182" i="7"/>
  <c r="EE182" i="7"/>
  <c r="EE188" i="7"/>
  <c r="FN188" i="7"/>
  <c r="FN182" i="7"/>
  <c r="W188" i="7"/>
  <c r="W182" i="7"/>
  <c r="BM182" i="7"/>
  <c r="BM188" i="7"/>
  <c r="CM182" i="7"/>
  <c r="CM188" i="7"/>
  <c r="CF188" i="7"/>
  <c r="CF182" i="7"/>
  <c r="GB188" i="7"/>
  <c r="GB182" i="7"/>
  <c r="AX188" i="7"/>
  <c r="AX182" i="7"/>
  <c r="EI188" i="7"/>
  <c r="EI182" i="7"/>
  <c r="EK188" i="7"/>
  <c r="EK182" i="7"/>
  <c r="AV182" i="7"/>
  <c r="AV188" i="7"/>
  <c r="FV188" i="7"/>
  <c r="FV182" i="7"/>
  <c r="FE182" i="7"/>
  <c r="FE188" i="7"/>
  <c r="Q182" i="7"/>
  <c r="Q188" i="7"/>
  <c r="EP188" i="7"/>
  <c r="EP182" i="7"/>
  <c r="BZ182" i="7"/>
  <c r="BZ188" i="7"/>
  <c r="FX188" i="7"/>
  <c r="FX182" i="7"/>
  <c r="BX182" i="7"/>
  <c r="BX188" i="7"/>
  <c r="EL188" i="7"/>
  <c r="EL182" i="7"/>
  <c r="AR188" i="7"/>
  <c r="AR182" i="7"/>
  <c r="DJ188" i="7"/>
  <c r="DJ182" i="7"/>
  <c r="CG182" i="7"/>
  <c r="CG188" i="7"/>
  <c r="DM188" i="7"/>
  <c r="DM182" i="7"/>
  <c r="BP182" i="7"/>
  <c r="BP188" i="7"/>
  <c r="FA188" i="7"/>
  <c r="FA182" i="7"/>
  <c r="AO182" i="7"/>
  <c r="AO188" i="7"/>
  <c r="DR182" i="7"/>
  <c r="DR188" i="7"/>
  <c r="FF188" i="7"/>
  <c r="FF182" i="7"/>
  <c r="J182" i="7"/>
  <c r="J188" i="7"/>
  <c r="EZ188" i="7"/>
  <c r="EZ182" i="7"/>
  <c r="DD182" i="7"/>
  <c r="DD188" i="7"/>
  <c r="FY188" i="7"/>
  <c r="FY182" i="7"/>
  <c r="ET182" i="7"/>
  <c r="ET188" i="7"/>
  <c r="CH182" i="7"/>
  <c r="CH188" i="7"/>
  <c r="FG182" i="7"/>
  <c r="FG188" i="7"/>
  <c r="EH182" i="7"/>
  <c r="EH188" i="7"/>
  <c r="BN188" i="7"/>
  <c r="BN182" i="7"/>
  <c r="CV188" i="7"/>
  <c r="CV182" i="7"/>
  <c r="DO182" i="7"/>
  <c r="DO188" i="7"/>
  <c r="DZ188" i="7"/>
  <c r="DZ182" i="7"/>
  <c r="DE188" i="7"/>
  <c r="DE182" i="7"/>
  <c r="FR182" i="7"/>
  <c r="FR188" i="7"/>
  <c r="GA188" i="7"/>
  <c r="GA182" i="7"/>
  <c r="U182" i="7"/>
  <c r="U188" i="7"/>
  <c r="O182" i="7"/>
  <c r="O188" i="7"/>
  <c r="S182" i="7"/>
  <c r="S188" i="7"/>
  <c r="DU188" i="7"/>
  <c r="DU182" i="7"/>
  <c r="EY182" i="7"/>
  <c r="EY188" i="7"/>
  <c r="DB188" i="7"/>
  <c r="DB182" i="7"/>
  <c r="CA182" i="7"/>
  <c r="CA188" i="7"/>
  <c r="DG182" i="7"/>
  <c r="DG188" i="7"/>
  <c r="FU188" i="7"/>
  <c r="FU182" i="7"/>
  <c r="CP188" i="7"/>
  <c r="CP182" i="7"/>
  <c r="AI182" i="7"/>
  <c r="AI188" i="7"/>
  <c r="DL188" i="7"/>
  <c r="DL182" i="7"/>
  <c r="CQ182" i="7"/>
  <c r="CQ188" i="7"/>
  <c r="FQ182" i="7"/>
  <c r="FQ188" i="7"/>
  <c r="BD182" i="7"/>
  <c r="BD188" i="7"/>
  <c r="AT182" i="7"/>
  <c r="AT188" i="7"/>
  <c r="EO182" i="7"/>
  <c r="EO188" i="7"/>
  <c r="Z188" i="7"/>
  <c r="Z182" i="7"/>
  <c r="BU188" i="7"/>
  <c r="BU182" i="7"/>
  <c r="AF182" i="7"/>
  <c r="AF188" i="7"/>
  <c r="Y182" i="7"/>
  <c r="Y188" i="7"/>
  <c r="EM182" i="7"/>
  <c r="EM188" i="7"/>
  <c r="FZ182" i="7"/>
  <c r="FZ188" i="7"/>
  <c r="CU188" i="7"/>
  <c r="CU182" i="7"/>
  <c r="FS188" i="7"/>
  <c r="FS182" i="7"/>
  <c r="GD188" i="7"/>
  <c r="GD182" i="7"/>
  <c r="GE182" i="7"/>
  <c r="GE188" i="7"/>
  <c r="ED188" i="7"/>
  <c r="ED182" i="7"/>
  <c r="CL188" i="7"/>
  <c r="CL182" i="7"/>
  <c r="DA182" i="7"/>
  <c r="DA188" i="7"/>
  <c r="BK182" i="7"/>
  <c r="BK188" i="7"/>
  <c r="BR182" i="7"/>
  <c r="BR188" i="7"/>
  <c r="FI182" i="7"/>
  <c r="FI188" i="7"/>
  <c r="DF182" i="7"/>
  <c r="DF188" i="7"/>
  <c r="CZ182" i="7"/>
  <c r="CZ188" i="7"/>
  <c r="CW188" i="7"/>
  <c r="CW182" i="7"/>
  <c r="AG182" i="7"/>
  <c r="AG188" i="7"/>
  <c r="AP188" i="7"/>
  <c r="AP182" i="7"/>
  <c r="CC188" i="7"/>
  <c r="CC182" i="7"/>
  <c r="FT182" i="7"/>
  <c r="FT188" i="7"/>
  <c r="DY182" i="7"/>
  <c r="DY188" i="7"/>
  <c r="FK188" i="7"/>
  <c r="FK182" i="7"/>
  <c r="ES188" i="7"/>
  <c r="ES182" i="7"/>
  <c r="BC182" i="7"/>
  <c r="BC188" i="7"/>
  <c r="EF188" i="7"/>
  <c r="EF182" i="7"/>
  <c r="M188" i="7"/>
  <c r="M182" i="7"/>
  <c r="BQ188" i="7"/>
  <c r="BQ182" i="7"/>
  <c r="L188" i="7"/>
  <c r="L182" i="7"/>
  <c r="BA188" i="7"/>
  <c r="BA182" i="7"/>
  <c r="AK182" i="7"/>
  <c r="AK188" i="7"/>
  <c r="EN182" i="7"/>
  <c r="EN188" i="7"/>
  <c r="CS182" i="7"/>
  <c r="CS188" i="7"/>
  <c r="DH188" i="7"/>
  <c r="DH182" i="7"/>
  <c r="BS188" i="7"/>
  <c r="BS182" i="7"/>
  <c r="AU188" i="7"/>
  <c r="AU182" i="7"/>
  <c r="CI182" i="7"/>
  <c r="CI188" i="7"/>
  <c r="DP182" i="7"/>
  <c r="DP188" i="7"/>
  <c r="N182" i="7"/>
  <c r="N188" i="7"/>
  <c r="DW182" i="7"/>
  <c r="DW188" i="7"/>
  <c r="CK182" i="7"/>
  <c r="CK188" i="7"/>
  <c r="EW188" i="7"/>
  <c r="EW182" i="7"/>
  <c r="FP182" i="7"/>
  <c r="FP188" i="7"/>
  <c r="F51" i="9"/>
  <c r="BO188" i="7"/>
  <c r="BO182" i="7"/>
  <c r="DI188" i="7"/>
  <c r="DI182" i="7"/>
  <c r="CT182" i="7"/>
  <c r="CT188" i="7"/>
  <c r="EB182" i="7"/>
  <c r="EB188" i="7"/>
  <c r="AA182" i="7"/>
  <c r="AA188" i="7"/>
  <c r="DX188" i="7"/>
  <c r="DX182" i="7"/>
  <c r="CD182" i="7"/>
  <c r="CD188" i="7"/>
  <c r="DC188" i="7"/>
  <c r="DC182" i="7"/>
  <c r="AS188" i="7"/>
  <c r="AS182" i="7"/>
  <c r="BB188" i="7"/>
  <c r="BB182" i="7"/>
  <c r="FW188" i="7"/>
  <c r="FW182" i="7"/>
  <c r="AJ182" i="7"/>
  <c r="AJ188" i="7"/>
  <c r="ER182" i="7"/>
  <c r="ER188" i="7"/>
  <c r="CB182" i="7"/>
  <c r="CB188" i="7"/>
  <c r="GF188" i="7"/>
  <c r="GF182" i="7"/>
  <c r="CJ182" i="7"/>
  <c r="CJ188" i="7"/>
  <c r="FH182" i="7"/>
  <c r="FH188" i="7"/>
  <c r="BG182" i="7"/>
  <c r="BG188" i="7"/>
  <c r="AY182" i="7"/>
  <c r="AY188" i="7"/>
  <c r="AM188" i="7"/>
  <c r="AM182" i="7"/>
  <c r="DQ188" i="7"/>
  <c r="DQ182" i="7"/>
  <c r="BJ188" i="7"/>
  <c r="BJ182" i="7"/>
  <c r="FO182" i="7"/>
  <c r="FO188" i="7"/>
  <c r="FJ182" i="7"/>
  <c r="FJ188" i="7"/>
  <c r="EX182" i="7"/>
  <c r="EX188" i="7"/>
  <c r="EG188" i="7"/>
  <c r="EG182" i="7"/>
  <c r="BF188" i="7"/>
  <c r="BF182" i="7"/>
  <c r="FB188" i="7"/>
  <c r="FB182" i="7"/>
  <c r="BT182" i="7"/>
  <c r="BT188" i="7"/>
  <c r="BE188" i="7"/>
  <c r="BE182" i="7"/>
  <c r="BL182" i="7"/>
  <c r="BL188" i="7"/>
  <c r="DN188" i="7"/>
  <c r="DN182" i="7"/>
  <c r="AL182" i="7"/>
  <c r="AL188" i="7"/>
  <c r="DS182" i="7"/>
  <c r="DS188" i="7"/>
  <c r="AC188" i="7"/>
  <c r="AC182" i="7"/>
  <c r="AB182" i="7"/>
  <c r="AB188" i="7"/>
  <c r="FC182" i="7"/>
  <c r="FC188" i="7"/>
  <c r="EU188" i="7"/>
  <c r="EU182" i="7"/>
  <c r="R182" i="7"/>
  <c r="R188" i="7"/>
  <c r="FL182" i="7"/>
  <c r="FL188" i="7"/>
  <c r="CR188" i="7"/>
  <c r="CR182" i="7"/>
  <c r="DV182" i="7"/>
  <c r="DV188" i="7"/>
  <c r="CE182" i="7"/>
  <c r="CE188" i="7"/>
  <c r="P188" i="7"/>
  <c r="P182" i="7"/>
  <c r="J135" i="7"/>
  <c r="J136" i="7" s="1"/>
  <c r="FM182" i="7"/>
  <c r="FM188" i="7"/>
  <c r="BW188" i="7"/>
  <c r="BW182" i="7"/>
  <c r="AZ188" i="7"/>
  <c r="AZ182" i="7"/>
  <c r="EJ182" i="7"/>
  <c r="EJ188" i="7"/>
  <c r="GG182" i="7"/>
  <c r="GG188" i="7"/>
  <c r="EQ182" i="7"/>
  <c r="EQ188" i="7"/>
  <c r="EC188" i="7"/>
  <c r="EC182" i="7"/>
  <c r="EV188" i="7"/>
  <c r="EV182" i="7"/>
  <c r="DT188" i="7"/>
  <c r="DT182" i="7"/>
  <c r="CX182" i="7"/>
  <c r="CX188" i="7"/>
  <c r="AD188" i="7"/>
  <c r="AD182" i="7"/>
  <c r="EA182" i="7"/>
  <c r="EA188" i="7"/>
  <c r="AH188" i="7"/>
  <c r="AH182" i="7"/>
  <c r="GC188" i="7"/>
  <c r="GC182" i="7"/>
  <c r="K182" i="7"/>
  <c r="K188" i="7"/>
  <c r="BI188" i="7"/>
  <c r="BI182" i="7"/>
  <c r="CO182" i="7"/>
  <c r="CO188" i="7"/>
  <c r="T182" i="7"/>
  <c r="T188" i="7"/>
  <c r="FD188" i="7"/>
  <c r="FD182" i="7"/>
  <c r="DK188" i="7"/>
  <c r="DK182" i="7"/>
  <c r="CY182" i="7"/>
  <c r="CY188" i="7"/>
  <c r="CN182" i="7"/>
  <c r="CN188" i="7"/>
  <c r="BH182" i="7"/>
  <c r="BH188" i="7"/>
  <c r="BV182" i="7"/>
  <c r="BV188" i="7"/>
  <c r="AQ182" i="7"/>
  <c r="AQ188" i="7"/>
  <c r="J155" i="7" l="1"/>
  <c r="J156" i="7"/>
  <c r="J140" i="7"/>
  <c r="J141" i="7"/>
  <c r="J142" i="7" l="1"/>
  <c r="K139" i="7" s="1"/>
  <c r="J179" i="7"/>
  <c r="J157" i="7"/>
  <c r="K154" i="7" s="1"/>
  <c r="J187" i="7"/>
  <c r="J189" i="7" s="1"/>
  <c r="J181" i="7"/>
  <c r="J183" i="7" l="1"/>
  <c r="J201" i="7"/>
  <c r="J202" i="7" s="1"/>
  <c r="J211" i="7" s="1"/>
  <c r="J206" i="7"/>
  <c r="J196" i="7"/>
  <c r="K146" i="7"/>
  <c r="K147" i="7"/>
  <c r="K148" i="7" l="1"/>
  <c r="K122" i="7" s="1"/>
  <c r="J220" i="7"/>
  <c r="J200" i="7"/>
  <c r="J205" i="7"/>
  <c r="J207" i="7" s="1"/>
  <c r="J212" i="7" s="1"/>
  <c r="J195" i="7"/>
  <c r="J197" i="7" s="1"/>
  <c r="K123" i="7" l="1"/>
  <c r="K128" i="7" s="1"/>
  <c r="K180" i="7"/>
  <c r="J210" i="7"/>
  <c r="K149" i="7"/>
  <c r="L145" i="7" s="1"/>
  <c r="J221" i="7"/>
  <c r="J219" i="7" l="1"/>
  <c r="J222" i="7" s="1"/>
  <c r="J213" i="7"/>
  <c r="K134" i="7"/>
  <c r="K135" i="7" l="1"/>
  <c r="K136" i="7"/>
  <c r="K155" i="7" l="1"/>
  <c r="K156" i="7"/>
  <c r="K141" i="7"/>
  <c r="K140" i="7"/>
  <c r="K179" i="7" l="1"/>
  <c r="K142" i="7"/>
  <c r="L139" i="7" s="1"/>
  <c r="K187" i="7"/>
  <c r="K189" i="7" s="1"/>
  <c r="K181" i="7"/>
  <c r="K157" i="7"/>
  <c r="L154" i="7" s="1"/>
  <c r="L147" i="7" l="1"/>
  <c r="L146" i="7"/>
  <c r="K201" i="7"/>
  <c r="K202" i="7" s="1"/>
  <c r="K211" i="7" s="1"/>
  <c r="K196" i="7"/>
  <c r="K206" i="7"/>
  <c r="K183" i="7"/>
  <c r="K220" i="7" l="1"/>
  <c r="L148" i="7"/>
  <c r="L149" i="7" s="1"/>
  <c r="M145" i="7" s="1"/>
  <c r="K195" i="7"/>
  <c r="K197" i="7" s="1"/>
  <c r="K200" i="7"/>
  <c r="K205" i="7"/>
  <c r="K207" i="7" s="1"/>
  <c r="K212" i="7" s="1"/>
  <c r="L122" i="7" l="1"/>
  <c r="L180" i="7"/>
  <c r="L123" i="7"/>
  <c r="L128" i="7" s="1"/>
  <c r="K221" i="7"/>
  <c r="K210" i="7"/>
  <c r="K213" i="7" l="1"/>
  <c r="K219" i="7"/>
  <c r="K222" i="7" s="1"/>
  <c r="L134" i="7"/>
  <c r="L135" i="7" l="1"/>
  <c r="L140" i="7" l="1"/>
  <c r="L141" i="7"/>
  <c r="L136" i="7"/>
  <c r="L156" i="7" l="1"/>
  <c r="L155" i="7"/>
  <c r="L179" i="7"/>
  <c r="L142" i="7"/>
  <c r="M139" i="7" s="1"/>
  <c r="M147" i="7" l="1"/>
  <c r="M146" i="7"/>
  <c r="L187" i="7"/>
  <c r="L189" i="7" s="1"/>
  <c r="L181" i="7"/>
  <c r="L183" i="7" s="1"/>
  <c r="L157" i="7"/>
  <c r="M154" i="7" s="1"/>
  <c r="L200" i="7" l="1"/>
  <c r="L205" i="7"/>
  <c r="L195" i="7"/>
  <c r="M148" i="7"/>
  <c r="M149" i="7" s="1"/>
  <c r="N145" i="7" s="1"/>
  <c r="L196" i="7"/>
  <c r="L206" i="7"/>
  <c r="L201" i="7"/>
  <c r="L202" i="7" s="1"/>
  <c r="L211" i="7" s="1"/>
  <c r="M122" i="7" l="1"/>
  <c r="L220" i="7"/>
  <c r="L207" i="7"/>
  <c r="L212" i="7" s="1"/>
  <c r="L197" i="7"/>
  <c r="M180" i="7" l="1"/>
  <c r="M123" i="7"/>
  <c r="M128" i="7" s="1"/>
  <c r="L210" i="7"/>
  <c r="L221" i="7"/>
  <c r="L213" i="7" l="1"/>
  <c r="L219" i="7"/>
  <c r="L222" i="7" s="1"/>
  <c r="M134" i="7"/>
  <c r="M135" i="7" l="1"/>
  <c r="M136" i="7"/>
  <c r="M156" i="7" l="1"/>
  <c r="M155" i="7"/>
  <c r="M140" i="7"/>
  <c r="M141" i="7"/>
  <c r="M181" i="7" l="1"/>
  <c r="M187" i="7"/>
  <c r="M189" i="7" s="1"/>
  <c r="M157" i="7"/>
  <c r="N154" i="7" s="1"/>
  <c r="M179" i="7"/>
  <c r="M183" i="7" s="1"/>
  <c r="M142" i="7"/>
  <c r="N139" i="7" s="1"/>
  <c r="N146" i="7" l="1"/>
  <c r="N147" i="7"/>
  <c r="M195" i="7"/>
  <c r="M200" i="7"/>
  <c r="M205" i="7"/>
  <c r="M201" i="7"/>
  <c r="M202" i="7" s="1"/>
  <c r="M211" i="7" s="1"/>
  <c r="M206" i="7"/>
  <c r="M196" i="7"/>
  <c r="M220" i="7" l="1"/>
  <c r="M197" i="7"/>
  <c r="M207" i="7"/>
  <c r="M212" i="7" s="1"/>
  <c r="N148" i="7"/>
  <c r="N122" i="7" s="1"/>
  <c r="N149" i="7" l="1"/>
  <c r="O145" i="7" s="1"/>
  <c r="N123" i="7"/>
  <c r="N128" i="7" s="1"/>
  <c r="N180" i="7"/>
  <c r="M221" i="7"/>
  <c r="M210" i="7"/>
  <c r="M213" i="7" l="1"/>
  <c r="M219" i="7"/>
  <c r="M222" i="7" s="1"/>
  <c r="N134" i="7"/>
  <c r="N135" i="7" l="1"/>
  <c r="N136" i="7"/>
  <c r="N156" i="7" l="1"/>
  <c r="N155" i="7"/>
  <c r="N140" i="7"/>
  <c r="N141" i="7"/>
  <c r="N179" i="7" l="1"/>
  <c r="N142" i="7"/>
  <c r="O139" i="7" s="1"/>
  <c r="N187" i="7"/>
  <c r="N189" i="7" s="1"/>
  <c r="N181" i="7"/>
  <c r="N157" i="7"/>
  <c r="O154" i="7" s="1"/>
  <c r="N206" i="7" l="1"/>
  <c r="N201" i="7"/>
  <c r="N202" i="7" s="1"/>
  <c r="N211" i="7" s="1"/>
  <c r="N196" i="7"/>
  <c r="O146" i="7"/>
  <c r="O147" i="7"/>
  <c r="N183" i="7"/>
  <c r="N195" i="7" l="1"/>
  <c r="N197" i="7" s="1"/>
  <c r="N205" i="7"/>
  <c r="N207" i="7" s="1"/>
  <c r="N212" i="7" s="1"/>
  <c r="N200" i="7"/>
  <c r="O148" i="7"/>
  <c r="O122" i="7" s="1"/>
  <c r="O149" i="7"/>
  <c r="P145" i="7" s="1"/>
  <c r="N220" i="7"/>
  <c r="O123" i="7" l="1"/>
  <c r="O128" i="7" s="1"/>
  <c r="O134" i="7" s="1"/>
  <c r="O180" i="7"/>
  <c r="N221" i="7"/>
  <c r="N210" i="7"/>
  <c r="N213" i="7" l="1"/>
  <c r="N219" i="7"/>
  <c r="N222" i="7" s="1"/>
  <c r="O135" i="7"/>
  <c r="O141" i="7" l="1"/>
  <c r="O140" i="7"/>
  <c r="O136" i="7"/>
  <c r="O155" i="7" l="1"/>
  <c r="O156" i="7"/>
  <c r="O179" i="7"/>
  <c r="O142" i="7"/>
  <c r="P139" i="7" s="1"/>
  <c r="O181" i="7" l="1"/>
  <c r="O187" i="7"/>
  <c r="O189" i="7" s="1"/>
  <c r="O157" i="7"/>
  <c r="P154" i="7" s="1"/>
  <c r="P146" i="7"/>
  <c r="P147" i="7"/>
  <c r="O183" i="7"/>
  <c r="O205" i="7" l="1"/>
  <c r="O200" i="7"/>
  <c r="O195" i="7"/>
  <c r="P148" i="7"/>
  <c r="P149" i="7" s="1"/>
  <c r="Q145" i="7" s="1"/>
  <c r="O206" i="7"/>
  <c r="O196" i="7"/>
  <c r="O201" i="7"/>
  <c r="O202" i="7" s="1"/>
  <c r="O211" i="7" s="1"/>
  <c r="O220" i="7" s="1"/>
  <c r="P122" i="7"/>
  <c r="P123" i="7" l="1"/>
  <c r="P128" i="7" s="1"/>
  <c r="P134" i="7" s="1"/>
  <c r="P180" i="7"/>
  <c r="O197" i="7"/>
  <c r="O210" i="7" s="1"/>
  <c r="O207" i="7"/>
  <c r="O212" i="7" s="1"/>
  <c r="O221" i="7" s="1"/>
  <c r="O213" i="7" l="1"/>
  <c r="O219" i="7"/>
  <c r="O222" i="7" s="1"/>
  <c r="P135" i="7"/>
  <c r="P141" i="7" l="1"/>
  <c r="P140" i="7"/>
  <c r="P136" i="7"/>
  <c r="P156" i="7" l="1"/>
  <c r="P155" i="7"/>
  <c r="P179" i="7"/>
  <c r="P142" i="7"/>
  <c r="Q139" i="7" s="1"/>
  <c r="Q146" i="7" l="1"/>
  <c r="Q147" i="7"/>
  <c r="P187" i="7"/>
  <c r="P189" i="7" s="1"/>
  <c r="P181" i="7"/>
  <c r="P183" i="7" s="1"/>
  <c r="P157" i="7"/>
  <c r="Q154" i="7" s="1"/>
  <c r="P195" i="7" l="1"/>
  <c r="P200" i="7"/>
  <c r="P205" i="7"/>
  <c r="P196" i="7"/>
  <c r="P206" i="7"/>
  <c r="P201" i="7"/>
  <c r="P202" i="7" s="1"/>
  <c r="P211" i="7" s="1"/>
  <c r="P220" i="7" s="1"/>
  <c r="Q148" i="7"/>
  <c r="Q149" i="7" s="1"/>
  <c r="R145" i="7" s="1"/>
  <c r="Q122" i="7" l="1"/>
  <c r="P207" i="7"/>
  <c r="P212" i="7" s="1"/>
  <c r="P221" i="7" s="1"/>
  <c r="P197" i="7"/>
  <c r="P210" i="7" s="1"/>
  <c r="Q123" i="7" l="1"/>
  <c r="Q128" i="7" s="1"/>
  <c r="Q134" i="7" s="1"/>
  <c r="Q180" i="7"/>
  <c r="P213" i="7"/>
  <c r="P219" i="7"/>
  <c r="P222" i="7" s="1"/>
  <c r="Q135" i="7" l="1"/>
  <c r="Q136" i="7"/>
  <c r="Q156" i="7" l="1"/>
  <c r="Q155" i="7"/>
  <c r="Q141" i="7"/>
  <c r="Q140" i="7"/>
  <c r="Q179" i="7" l="1"/>
  <c r="Q142" i="7"/>
  <c r="R139" i="7" s="1"/>
  <c r="Q181" i="7"/>
  <c r="Q187" i="7"/>
  <c r="Q189" i="7" s="1"/>
  <c r="Q157" i="7"/>
  <c r="R154" i="7" s="1"/>
  <c r="Q206" i="7" l="1"/>
  <c r="Q196" i="7"/>
  <c r="Q201" i="7"/>
  <c r="Q202" i="7" s="1"/>
  <c r="Q211" i="7" s="1"/>
  <c r="Q220" i="7" s="1"/>
  <c r="R146" i="7"/>
  <c r="R147" i="7"/>
  <c r="Q183" i="7"/>
  <c r="Q195" i="7" l="1"/>
  <c r="Q197" i="7" s="1"/>
  <c r="Q210" i="7" s="1"/>
  <c r="Q200" i="7"/>
  <c r="Q205" i="7"/>
  <c r="Q207" i="7" s="1"/>
  <c r="Q212" i="7" s="1"/>
  <c r="Q221" i="7" s="1"/>
  <c r="R148" i="7"/>
  <c r="R149" i="7" s="1"/>
  <c r="S145" i="7" s="1"/>
  <c r="R122" i="7" l="1"/>
  <c r="Q213" i="7"/>
  <c r="Q219" i="7"/>
  <c r="Q222" i="7" s="1"/>
  <c r="R123" i="7" l="1"/>
  <c r="R128" i="7" s="1"/>
  <c r="R134" i="7" s="1"/>
  <c r="R180" i="7"/>
  <c r="R135" i="7" l="1"/>
  <c r="R140" i="7" l="1"/>
  <c r="R141" i="7"/>
  <c r="R136" i="7"/>
  <c r="R156" i="7" l="1"/>
  <c r="R155" i="7"/>
  <c r="R179" i="7"/>
  <c r="R142" i="7"/>
  <c r="S139" i="7" s="1"/>
  <c r="S146" i="7" l="1"/>
  <c r="S147" i="7"/>
  <c r="R181" i="7"/>
  <c r="R183" i="7" s="1"/>
  <c r="R187" i="7"/>
  <c r="R189" i="7" s="1"/>
  <c r="R157" i="7"/>
  <c r="S154" i="7" s="1"/>
  <c r="R205" i="7" l="1"/>
  <c r="R200" i="7"/>
  <c r="R195" i="7"/>
  <c r="R201" i="7"/>
  <c r="R202" i="7" s="1"/>
  <c r="R211" i="7" s="1"/>
  <c r="R220" i="7" s="1"/>
  <c r="R206" i="7"/>
  <c r="R196" i="7"/>
  <c r="S148" i="7"/>
  <c r="S122" i="7" s="1"/>
  <c r="S180" i="7" l="1"/>
  <c r="S123" i="7"/>
  <c r="S128" i="7" s="1"/>
  <c r="S134" i="7" s="1"/>
  <c r="S149" i="7"/>
  <c r="T145" i="7" s="1"/>
  <c r="R197" i="7"/>
  <c r="R210" i="7" s="1"/>
  <c r="R207" i="7"/>
  <c r="R212" i="7" s="1"/>
  <c r="R221" i="7" s="1"/>
  <c r="R213" i="7" l="1"/>
  <c r="R219" i="7"/>
  <c r="R222" i="7" s="1"/>
  <c r="S135" i="7"/>
  <c r="S136" i="7"/>
  <c r="S155" i="7" l="1"/>
  <c r="S156" i="7"/>
  <c r="S140" i="7"/>
  <c r="S141" i="7"/>
  <c r="S181" i="7" l="1"/>
  <c r="S187" i="7"/>
  <c r="S189" i="7" s="1"/>
  <c r="S157" i="7"/>
  <c r="T154" i="7" s="1"/>
  <c r="S179" i="7"/>
  <c r="S183" i="7" s="1"/>
  <c r="S142" i="7"/>
  <c r="T139" i="7" s="1"/>
  <c r="T147" i="7" l="1"/>
  <c r="T146" i="7"/>
  <c r="S200" i="7"/>
  <c r="S205" i="7"/>
  <c r="S195" i="7"/>
  <c r="S196" i="7"/>
  <c r="S206" i="7"/>
  <c r="S201" i="7"/>
  <c r="S202" i="7" s="1"/>
  <c r="S211" i="7" s="1"/>
  <c r="S220" i="7" s="1"/>
  <c r="S197" i="7" l="1"/>
  <c r="S210" i="7" s="1"/>
  <c r="S207" i="7"/>
  <c r="S212" i="7" s="1"/>
  <c r="S221" i="7" s="1"/>
  <c r="T148" i="7"/>
  <c r="T122" i="7" s="1"/>
  <c r="T123" i="7" l="1"/>
  <c r="T128" i="7" s="1"/>
  <c r="T134" i="7" s="1"/>
  <c r="T180" i="7"/>
  <c r="T149" i="7"/>
  <c r="U145" i="7" s="1"/>
  <c r="S213" i="7"/>
  <c r="S219" i="7"/>
  <c r="S222" i="7" s="1"/>
  <c r="T135" i="7" l="1"/>
  <c r="T136" i="7" s="1"/>
  <c r="T155" i="7" l="1"/>
  <c r="T156" i="7"/>
  <c r="T141" i="7"/>
  <c r="T140" i="7"/>
  <c r="T179" i="7" l="1"/>
  <c r="T142" i="7"/>
  <c r="U139" i="7" s="1"/>
  <c r="T187" i="7"/>
  <c r="T189" i="7" s="1"/>
  <c r="T181" i="7"/>
  <c r="T157" i="7"/>
  <c r="U154" i="7" s="1"/>
  <c r="T206" i="7" l="1"/>
  <c r="T196" i="7"/>
  <c r="T201" i="7"/>
  <c r="T202" i="7" s="1"/>
  <c r="T211" i="7" s="1"/>
  <c r="T220" i="7" s="1"/>
  <c r="U146" i="7"/>
  <c r="U147" i="7"/>
  <c r="T183" i="7"/>
  <c r="T195" i="7" l="1"/>
  <c r="T197" i="7" s="1"/>
  <c r="T210" i="7" s="1"/>
  <c r="T205" i="7"/>
  <c r="T207" i="7" s="1"/>
  <c r="T212" i="7" s="1"/>
  <c r="T221" i="7" s="1"/>
  <c r="T200" i="7"/>
  <c r="U148" i="7"/>
  <c r="U122" i="7" s="1"/>
  <c r="U180" i="7" l="1"/>
  <c r="U123" i="7"/>
  <c r="U128" i="7" s="1"/>
  <c r="U134" i="7" s="1"/>
  <c r="U149" i="7"/>
  <c r="V145" i="7" s="1"/>
  <c r="T213" i="7"/>
  <c r="T219" i="7"/>
  <c r="T222" i="7" s="1"/>
  <c r="U135" i="7" l="1"/>
  <c r="U140" i="7" l="1"/>
  <c r="U141" i="7"/>
  <c r="U136" i="7"/>
  <c r="U155" i="7" l="1"/>
  <c r="U156" i="7"/>
  <c r="U179" i="7"/>
  <c r="U142" i="7"/>
  <c r="V139" i="7" s="1"/>
  <c r="U181" i="7" l="1"/>
  <c r="U187" i="7"/>
  <c r="U189" i="7" s="1"/>
  <c r="U157" i="7"/>
  <c r="V154" i="7" s="1"/>
  <c r="V146" i="7"/>
  <c r="V147" i="7"/>
  <c r="U183" i="7"/>
  <c r="U195" i="7" l="1"/>
  <c r="U200" i="7"/>
  <c r="U205" i="7"/>
  <c r="V148" i="7"/>
  <c r="V149" i="7" s="1"/>
  <c r="W145" i="7" s="1"/>
  <c r="U196" i="7"/>
  <c r="U206" i="7"/>
  <c r="U201" i="7"/>
  <c r="U202" i="7" s="1"/>
  <c r="U211" i="7" s="1"/>
  <c r="U220" i="7" s="1"/>
  <c r="V122" i="7" l="1"/>
  <c r="U207" i="7"/>
  <c r="U212" i="7" s="1"/>
  <c r="U221" i="7" s="1"/>
  <c r="U197" i="7"/>
  <c r="U210" i="7" s="1"/>
  <c r="U213" i="7" l="1"/>
  <c r="U219" i="7"/>
  <c r="U222" i="7" s="1"/>
  <c r="V123" i="7"/>
  <c r="V128" i="7" s="1"/>
  <c r="V134" i="7" s="1"/>
  <c r="V180" i="7"/>
  <c r="V135" i="7" l="1"/>
  <c r="V141" i="7" l="1"/>
  <c r="V140" i="7"/>
  <c r="V136" i="7"/>
  <c r="V156" i="7" l="1"/>
  <c r="V155" i="7"/>
  <c r="V179" i="7"/>
  <c r="V142" i="7"/>
  <c r="W139" i="7" s="1"/>
  <c r="W146" i="7" l="1"/>
  <c r="W147" i="7"/>
  <c r="V181" i="7"/>
  <c r="V183" i="7" s="1"/>
  <c r="V187" i="7"/>
  <c r="V189" i="7" s="1"/>
  <c r="V157" i="7"/>
  <c r="W154" i="7" s="1"/>
  <c r="V195" i="7" l="1"/>
  <c r="V205" i="7"/>
  <c r="V200" i="7"/>
  <c r="V201" i="7"/>
  <c r="V202" i="7" s="1"/>
  <c r="V211" i="7" s="1"/>
  <c r="V220" i="7" s="1"/>
  <c r="V206" i="7"/>
  <c r="V196" i="7"/>
  <c r="W148" i="7"/>
  <c r="W122" i="7" s="1"/>
  <c r="W123" i="7" l="1"/>
  <c r="W128" i="7" s="1"/>
  <c r="W134" i="7" s="1"/>
  <c r="W180" i="7"/>
  <c r="W149" i="7"/>
  <c r="X145" i="7" s="1"/>
  <c r="V207" i="7"/>
  <c r="V212" i="7" s="1"/>
  <c r="V221" i="7" s="1"/>
  <c r="V197" i="7"/>
  <c r="V210" i="7" s="1"/>
  <c r="V213" i="7" l="1"/>
  <c r="V219" i="7"/>
  <c r="V222" i="7" s="1"/>
  <c r="W135" i="7"/>
  <c r="W141" i="7" l="1"/>
  <c r="W140" i="7"/>
  <c r="W136" i="7"/>
  <c r="W179" i="7" l="1"/>
  <c r="W142" i="7"/>
  <c r="X139" i="7" s="1"/>
  <c r="W156" i="7"/>
  <c r="W155" i="7"/>
  <c r="W187" i="7" l="1"/>
  <c r="W189" i="7" s="1"/>
  <c r="W181" i="7"/>
  <c r="W157" i="7"/>
  <c r="X154" i="7" s="1"/>
  <c r="X146" i="7"/>
  <c r="X147" i="7"/>
  <c r="W183" i="7"/>
  <c r="W200" i="7" l="1"/>
  <c r="W205" i="7"/>
  <c r="W195" i="7"/>
  <c r="W201" i="7"/>
  <c r="W202" i="7" s="1"/>
  <c r="W211" i="7" s="1"/>
  <c r="W220" i="7" s="1"/>
  <c r="W206" i="7"/>
  <c r="W196" i="7"/>
  <c r="X148" i="7"/>
  <c r="X122" i="7" s="1"/>
  <c r="X123" i="7" l="1"/>
  <c r="X128" i="7" s="1"/>
  <c r="X134" i="7" s="1"/>
  <c r="X180" i="7"/>
  <c r="X149" i="7"/>
  <c r="Y145" i="7" s="1"/>
  <c r="W197" i="7"/>
  <c r="W210" i="7" s="1"/>
  <c r="W207" i="7"/>
  <c r="W212" i="7" s="1"/>
  <c r="W221" i="7" s="1"/>
  <c r="W213" i="7" l="1"/>
  <c r="W219" i="7"/>
  <c r="W222" i="7" s="1"/>
  <c r="X135" i="7"/>
  <c r="X140" i="7" l="1"/>
  <c r="X141" i="7"/>
  <c r="X136" i="7"/>
  <c r="X179" i="7" l="1"/>
  <c r="X142" i="7"/>
  <c r="Y139" i="7" s="1"/>
  <c r="X156" i="7"/>
  <c r="X155" i="7"/>
  <c r="X187" i="7" l="1"/>
  <c r="X189" i="7" s="1"/>
  <c r="X181" i="7"/>
  <c r="X183" i="7" s="1"/>
  <c r="X157" i="7"/>
  <c r="Y154" i="7" s="1"/>
  <c r="Y146" i="7"/>
  <c r="Y147" i="7"/>
  <c r="X200" i="7" l="1"/>
  <c r="X195" i="7"/>
  <c r="X205" i="7"/>
  <c r="Y148" i="7"/>
  <c r="Y149" i="7" s="1"/>
  <c r="Z145" i="7" s="1"/>
  <c r="X206" i="7"/>
  <c r="X196" i="7"/>
  <c r="X201" i="7"/>
  <c r="X202" i="7" s="1"/>
  <c r="X211" i="7" s="1"/>
  <c r="X220" i="7" s="1"/>
  <c r="Y122" i="7" l="1"/>
  <c r="X207" i="7"/>
  <c r="X212" i="7" s="1"/>
  <c r="X221" i="7" s="1"/>
  <c r="X197" i="7"/>
  <c r="X210" i="7" s="1"/>
  <c r="X213" i="7" l="1"/>
  <c r="X219" i="7"/>
  <c r="X222" i="7" s="1"/>
  <c r="Y123" i="7"/>
  <c r="Y128" i="7" s="1"/>
  <c r="Y134" i="7" s="1"/>
  <c r="Y180" i="7"/>
  <c r="Y135" i="7" l="1"/>
  <c r="Y141" i="7" l="1"/>
  <c r="Y140" i="7"/>
  <c r="Y136" i="7"/>
  <c r="Y156" i="7" l="1"/>
  <c r="Y155" i="7"/>
  <c r="Y179" i="7"/>
  <c r="Y142" i="7"/>
  <c r="Z139" i="7" s="1"/>
  <c r="Z147" i="7" l="1"/>
  <c r="Z146" i="7"/>
  <c r="Y187" i="7"/>
  <c r="Y189" i="7" s="1"/>
  <c r="Y181" i="7"/>
  <c r="Y183" i="7" s="1"/>
  <c r="Y157" i="7"/>
  <c r="Z154" i="7" s="1"/>
  <c r="Y195" i="7" l="1"/>
  <c r="Y205" i="7"/>
  <c r="Y200" i="7"/>
  <c r="Y206" i="7"/>
  <c r="Y196" i="7"/>
  <c r="Y201" i="7"/>
  <c r="Y202" i="7" s="1"/>
  <c r="Y211" i="7" s="1"/>
  <c r="Y220" i="7" s="1"/>
  <c r="Z148" i="7"/>
  <c r="Z149" i="7" s="1"/>
  <c r="AA145" i="7" s="1"/>
  <c r="Z122" i="7" l="1"/>
  <c r="Y207" i="7"/>
  <c r="Y212" i="7" s="1"/>
  <c r="Y221" i="7" s="1"/>
  <c r="Y197" i="7"/>
  <c r="Y210" i="7" s="1"/>
  <c r="Y213" i="7" l="1"/>
  <c r="Y219" i="7"/>
  <c r="Y222" i="7" s="1"/>
  <c r="Z123" i="7"/>
  <c r="Z128" i="7" s="1"/>
  <c r="Z134" i="7" s="1"/>
  <c r="Z180" i="7"/>
  <c r="Z135" i="7" l="1"/>
  <c r="Z140" i="7" l="1"/>
  <c r="Z141" i="7"/>
  <c r="Z136" i="7"/>
  <c r="Z155" i="7" l="1"/>
  <c r="Z156" i="7"/>
  <c r="Z179" i="7"/>
  <c r="Z142" i="7"/>
  <c r="AA139" i="7" s="1"/>
  <c r="AA146" i="7" l="1"/>
  <c r="AA147" i="7"/>
  <c r="Z187" i="7"/>
  <c r="Z189" i="7" s="1"/>
  <c r="Z181" i="7"/>
  <c r="Z183" i="7" s="1"/>
  <c r="Z157" i="7"/>
  <c r="AA154" i="7" s="1"/>
  <c r="Z200" i="7" l="1"/>
  <c r="Z195" i="7"/>
  <c r="Z205" i="7"/>
  <c r="Z196" i="7"/>
  <c r="Z206" i="7"/>
  <c r="Z201" i="7"/>
  <c r="Z202" i="7" s="1"/>
  <c r="Z211" i="7" s="1"/>
  <c r="Z220" i="7" s="1"/>
  <c r="AA148" i="7"/>
  <c r="AA149" i="7" s="1"/>
  <c r="AB145" i="7" s="1"/>
  <c r="AA122" i="7" l="1"/>
  <c r="Z207" i="7"/>
  <c r="Z212" i="7" s="1"/>
  <c r="Z221" i="7" s="1"/>
  <c r="Z197" i="7"/>
  <c r="Z210" i="7" s="1"/>
  <c r="AA180" i="7" l="1"/>
  <c r="AA123" i="7"/>
  <c r="AA128" i="7" s="1"/>
  <c r="AA134" i="7" s="1"/>
  <c r="Z213" i="7"/>
  <c r="Z219" i="7"/>
  <c r="Z222" i="7" s="1"/>
  <c r="AA135" i="7" l="1"/>
  <c r="AA136" i="7"/>
  <c r="AA155" i="7" l="1"/>
  <c r="AA156" i="7"/>
  <c r="AA141" i="7"/>
  <c r="AA140" i="7"/>
  <c r="AA179" i="7" l="1"/>
  <c r="AA142" i="7"/>
  <c r="AB139" i="7" s="1"/>
  <c r="AA187" i="7"/>
  <c r="AA189" i="7" s="1"/>
  <c r="AA181" i="7"/>
  <c r="AA157" i="7"/>
  <c r="AB154" i="7" s="1"/>
  <c r="AA201" i="7" l="1"/>
  <c r="AA202" i="7" s="1"/>
  <c r="AA211" i="7" s="1"/>
  <c r="AA220" i="7" s="1"/>
  <c r="AA206" i="7"/>
  <c r="AA196" i="7"/>
  <c r="AB147" i="7"/>
  <c r="AB146" i="7"/>
  <c r="AA183" i="7"/>
  <c r="AB148" i="7" l="1"/>
  <c r="AB149" i="7" s="1"/>
  <c r="AC145" i="7" s="1"/>
  <c r="AA195" i="7"/>
  <c r="AA197" i="7" s="1"/>
  <c r="AA210" i="7" s="1"/>
  <c r="AA200" i="7"/>
  <c r="AA205" i="7"/>
  <c r="AA207" i="7" s="1"/>
  <c r="AA212" i="7" s="1"/>
  <c r="AA221" i="7" s="1"/>
  <c r="AB122" i="7" l="1"/>
  <c r="AA213" i="7"/>
  <c r="AA219" i="7"/>
  <c r="AA222" i="7" s="1"/>
  <c r="AB123" i="7"/>
  <c r="AB128" i="7" s="1"/>
  <c r="AB134" i="7" s="1"/>
  <c r="AB180" i="7"/>
  <c r="AB135" i="7" l="1"/>
  <c r="AB136" i="7" s="1"/>
  <c r="AB156" i="7" l="1"/>
  <c r="AB155" i="7"/>
  <c r="AB141" i="7"/>
  <c r="AB140" i="7"/>
  <c r="AB179" i="7" l="1"/>
  <c r="AB142" i="7"/>
  <c r="AC139" i="7" s="1"/>
  <c r="AB187" i="7"/>
  <c r="AB189" i="7" s="1"/>
  <c r="AB181" i="7"/>
  <c r="AB157" i="7"/>
  <c r="AC154" i="7" s="1"/>
  <c r="AB183" i="7" l="1"/>
  <c r="AB196" i="7"/>
  <c r="AB201" i="7"/>
  <c r="AB202" i="7" s="1"/>
  <c r="AB211" i="7" s="1"/>
  <c r="AB220" i="7" s="1"/>
  <c r="AB206" i="7"/>
  <c r="AC147" i="7"/>
  <c r="AC146" i="7"/>
  <c r="AB195" i="7"/>
  <c r="AB197" i="7" s="1"/>
  <c r="AB210" i="7" s="1"/>
  <c r="AB200" i="7"/>
  <c r="AB205" i="7"/>
  <c r="AB207" i="7" s="1"/>
  <c r="AB212" i="7" s="1"/>
  <c r="AB221" i="7" s="1"/>
  <c r="AB213" i="7" l="1"/>
  <c r="AB219" i="7"/>
  <c r="AB222" i="7" s="1"/>
  <c r="AC148" i="7"/>
  <c r="AC149" i="7" s="1"/>
  <c r="AD145" i="7" s="1"/>
  <c r="AC122" i="7"/>
  <c r="AC180" i="7" l="1"/>
  <c r="AC123" i="7"/>
  <c r="AC128" i="7" s="1"/>
  <c r="AC134" i="7" s="1"/>
  <c r="AC135" i="7" l="1"/>
  <c r="AC140" i="7" l="1"/>
  <c r="AC141" i="7"/>
  <c r="AC136" i="7"/>
  <c r="AC155" i="7" l="1"/>
  <c r="AC156" i="7"/>
  <c r="AC179" i="7"/>
  <c r="AC142" i="7"/>
  <c r="AD139" i="7" s="1"/>
  <c r="AC181" i="7" l="1"/>
  <c r="AC187" i="7"/>
  <c r="AC189" i="7" s="1"/>
  <c r="AC157" i="7"/>
  <c r="AD154" i="7" s="1"/>
  <c r="AD146" i="7"/>
  <c r="AD147" i="7"/>
  <c r="AC183" i="7"/>
  <c r="AC205" i="7" l="1"/>
  <c r="AC200" i="7"/>
  <c r="AC195" i="7"/>
  <c r="AD148" i="7"/>
  <c r="AD122" i="7" s="1"/>
  <c r="AD149" i="7"/>
  <c r="AE145" i="7" s="1"/>
  <c r="AC206" i="7"/>
  <c r="AC196" i="7"/>
  <c r="AC201" i="7"/>
  <c r="AC202" i="7" s="1"/>
  <c r="AC211" i="7" s="1"/>
  <c r="AC220" i="7" s="1"/>
  <c r="AD123" i="7" l="1"/>
  <c r="AD128" i="7" s="1"/>
  <c r="AD134" i="7" s="1"/>
  <c r="AD180" i="7"/>
  <c r="AC197" i="7"/>
  <c r="AC210" i="7" s="1"/>
  <c r="AC207" i="7"/>
  <c r="AC212" i="7" s="1"/>
  <c r="AC221" i="7" s="1"/>
  <c r="AD135" i="7" l="1"/>
  <c r="AC213" i="7"/>
  <c r="AC219" i="7"/>
  <c r="AC222" i="7" s="1"/>
  <c r="AD141" i="7" l="1"/>
  <c r="AD140" i="7"/>
  <c r="AD136" i="7"/>
  <c r="AD156" i="7" l="1"/>
  <c r="AD155" i="7"/>
  <c r="AD179" i="7"/>
  <c r="AD142" i="7"/>
  <c r="AE139" i="7" s="1"/>
  <c r="AE147" i="7" l="1"/>
  <c r="AE146" i="7"/>
  <c r="AD187" i="7"/>
  <c r="AD189" i="7" s="1"/>
  <c r="AD181" i="7"/>
  <c r="AD183" i="7" s="1"/>
  <c r="AD157" i="7"/>
  <c r="AE154" i="7" s="1"/>
  <c r="AD205" i="7" l="1"/>
  <c r="AD200" i="7"/>
  <c r="AD195" i="7"/>
  <c r="AD196" i="7"/>
  <c r="AD206" i="7"/>
  <c r="AD201" i="7"/>
  <c r="AD202" i="7" s="1"/>
  <c r="AD211" i="7" s="1"/>
  <c r="AD220" i="7" s="1"/>
  <c r="AE148" i="7"/>
  <c r="AE149" i="7" s="1"/>
  <c r="AF145" i="7" s="1"/>
  <c r="AE122" i="7" l="1"/>
  <c r="AD197" i="7"/>
  <c r="AD210" i="7" s="1"/>
  <c r="AD207" i="7"/>
  <c r="AD212" i="7" s="1"/>
  <c r="AD221" i="7" s="1"/>
  <c r="AD213" i="7" l="1"/>
  <c r="AD219" i="7"/>
  <c r="AD222" i="7" s="1"/>
  <c r="AE123" i="7"/>
  <c r="AE128" i="7" s="1"/>
  <c r="AE134" i="7" s="1"/>
  <c r="AE180" i="7"/>
  <c r="AE135" i="7" l="1"/>
  <c r="AE140" i="7" l="1"/>
  <c r="AE141" i="7"/>
  <c r="AE136" i="7"/>
  <c r="AE155" i="7" l="1"/>
  <c r="AE156" i="7"/>
  <c r="AE179" i="7"/>
  <c r="AE142" i="7"/>
  <c r="AF139" i="7" s="1"/>
  <c r="AF146" i="7" l="1"/>
  <c r="AF147" i="7"/>
  <c r="AE187" i="7"/>
  <c r="AE189" i="7" s="1"/>
  <c r="AE181" i="7"/>
  <c r="AE183" i="7" s="1"/>
  <c r="AE157" i="7"/>
  <c r="AF154" i="7" s="1"/>
  <c r="AE200" i="7" l="1"/>
  <c r="AE195" i="7"/>
  <c r="AE205" i="7"/>
  <c r="AE206" i="7"/>
  <c r="AE196" i="7"/>
  <c r="AE201" i="7"/>
  <c r="AE202" i="7" s="1"/>
  <c r="AE211" i="7" s="1"/>
  <c r="AE220" i="7" s="1"/>
  <c r="AF148" i="7"/>
  <c r="AF122" i="7" s="1"/>
  <c r="AF180" i="7" l="1"/>
  <c r="AF123" i="7"/>
  <c r="AF128" i="7" s="1"/>
  <c r="AF134" i="7" s="1"/>
  <c r="AF149" i="7"/>
  <c r="AG145" i="7" s="1"/>
  <c r="AE207" i="7"/>
  <c r="AE212" i="7" s="1"/>
  <c r="AE221" i="7" s="1"/>
  <c r="AE197" i="7"/>
  <c r="AE210" i="7" s="1"/>
  <c r="AE213" i="7" l="1"/>
  <c r="AE219" i="7"/>
  <c r="AE222" i="7" s="1"/>
  <c r="AF135" i="7"/>
  <c r="AF136" i="7"/>
  <c r="AF141" i="7" l="1"/>
  <c r="AF140" i="7"/>
  <c r="AF155" i="7"/>
  <c r="AF156" i="7"/>
  <c r="AF187" i="7" l="1"/>
  <c r="AF189" i="7" s="1"/>
  <c r="AF181" i="7"/>
  <c r="AF157" i="7"/>
  <c r="AG154" i="7" s="1"/>
  <c r="AF179" i="7"/>
  <c r="AF183" i="7" s="1"/>
  <c r="AF142" i="7"/>
  <c r="AG139" i="7" s="1"/>
  <c r="AF195" i="7" l="1"/>
  <c r="AF200" i="7"/>
  <c r="AF205" i="7"/>
  <c r="AG147" i="7"/>
  <c r="AG146" i="7"/>
  <c r="AF196" i="7"/>
  <c r="AF201" i="7"/>
  <c r="AF202" i="7" s="1"/>
  <c r="AF211" i="7" s="1"/>
  <c r="AF220" i="7" s="1"/>
  <c r="AF206" i="7"/>
  <c r="AG148" i="7" l="1"/>
  <c r="AG122" i="7" s="1"/>
  <c r="AF207" i="7"/>
  <c r="AF212" i="7" s="1"/>
  <c r="AF221" i="7" s="1"/>
  <c r="AF197" i="7"/>
  <c r="AF210" i="7" s="1"/>
  <c r="AG123" i="7" l="1"/>
  <c r="AG128" i="7" s="1"/>
  <c r="AG134" i="7" s="1"/>
  <c r="AG180" i="7"/>
  <c r="AG149" i="7"/>
  <c r="AH145" i="7" s="1"/>
  <c r="AF213" i="7"/>
  <c r="AF219" i="7"/>
  <c r="AF222" i="7" s="1"/>
  <c r="AG135" i="7" l="1"/>
  <c r="AG136" i="7" s="1"/>
  <c r="AG156" i="7" l="1"/>
  <c r="AG155" i="7"/>
  <c r="AG140" i="7"/>
  <c r="AG141" i="7"/>
  <c r="AG179" i="7" l="1"/>
  <c r="AG142" i="7"/>
  <c r="AH139" i="7" s="1"/>
  <c r="AG187" i="7"/>
  <c r="AG189" i="7" s="1"/>
  <c r="AG181" i="7"/>
  <c r="AG157" i="7"/>
  <c r="AH154" i="7" s="1"/>
  <c r="AG196" i="7" l="1"/>
  <c r="AG206" i="7"/>
  <c r="AG201" i="7"/>
  <c r="AG202" i="7" s="1"/>
  <c r="AG211" i="7" s="1"/>
  <c r="AG220" i="7" s="1"/>
  <c r="AH147" i="7"/>
  <c r="AH146" i="7"/>
  <c r="AG183" i="7"/>
  <c r="AG195" i="7" l="1"/>
  <c r="AG197" i="7" s="1"/>
  <c r="AG210" i="7" s="1"/>
  <c r="AG200" i="7"/>
  <c r="AG205" i="7"/>
  <c r="AG207" i="7" s="1"/>
  <c r="AG212" i="7" s="1"/>
  <c r="AG221" i="7" s="1"/>
  <c r="AH148" i="7"/>
  <c r="AH122" i="7" s="1"/>
  <c r="AH123" i="7" l="1"/>
  <c r="AH128" i="7" s="1"/>
  <c r="AH134" i="7" s="1"/>
  <c r="AH180" i="7"/>
  <c r="AH149" i="7"/>
  <c r="AI145" i="7" s="1"/>
  <c r="AG213" i="7"/>
  <c r="AG219" i="7"/>
  <c r="AG222" i="7" s="1"/>
  <c r="AH135" i="7" l="1"/>
  <c r="AH136" i="7"/>
  <c r="AH156" i="7" l="1"/>
  <c r="AH155" i="7"/>
  <c r="AH141" i="7"/>
  <c r="AH140" i="7"/>
  <c r="AH179" i="7" l="1"/>
  <c r="AH142" i="7"/>
  <c r="AI139" i="7" s="1"/>
  <c r="AH187" i="7"/>
  <c r="AH189" i="7" s="1"/>
  <c r="AH181" i="7"/>
  <c r="AH157" i="7"/>
  <c r="AI154" i="7" s="1"/>
  <c r="AH196" i="7" l="1"/>
  <c r="AH201" i="7"/>
  <c r="AH202" i="7" s="1"/>
  <c r="AH211" i="7" s="1"/>
  <c r="AH220" i="7" s="1"/>
  <c r="AH206" i="7"/>
  <c r="AI147" i="7"/>
  <c r="AI146" i="7"/>
  <c r="AH183" i="7"/>
  <c r="AH195" i="7" l="1"/>
  <c r="AH197" i="7" s="1"/>
  <c r="AH210" i="7" s="1"/>
  <c r="AH205" i="7"/>
  <c r="AH207" i="7" s="1"/>
  <c r="AH212" i="7" s="1"/>
  <c r="AH221" i="7" s="1"/>
  <c r="AH200" i="7"/>
  <c r="AI148" i="7"/>
  <c r="AI149" i="7" s="1"/>
  <c r="AJ145" i="7" s="1"/>
  <c r="AI122" i="7" l="1"/>
  <c r="AI123" i="7"/>
  <c r="AI128" i="7" s="1"/>
  <c r="AI134" i="7" s="1"/>
  <c r="AI180" i="7"/>
  <c r="AH213" i="7"/>
  <c r="AH219" i="7"/>
  <c r="AH222" i="7" s="1"/>
  <c r="AI135" i="7" l="1"/>
  <c r="AI141" i="7" l="1"/>
  <c r="AI140" i="7"/>
  <c r="AI136" i="7"/>
  <c r="AI156" i="7" l="1"/>
  <c r="AI155" i="7"/>
  <c r="AI179" i="7"/>
  <c r="AI142" i="7"/>
  <c r="AJ139" i="7" s="1"/>
  <c r="AJ147" i="7" l="1"/>
  <c r="AJ146" i="7"/>
  <c r="AI187" i="7"/>
  <c r="AI189" i="7" s="1"/>
  <c r="AI181" i="7"/>
  <c r="AI183" i="7" s="1"/>
  <c r="AI157" i="7"/>
  <c r="AJ154" i="7" s="1"/>
  <c r="AI195" i="7" l="1"/>
  <c r="AI205" i="7"/>
  <c r="AI200" i="7"/>
  <c r="AJ148" i="7"/>
  <c r="AJ149" i="7" s="1"/>
  <c r="AK145" i="7" s="1"/>
  <c r="AI206" i="7"/>
  <c r="AI196" i="7"/>
  <c r="AI201" i="7"/>
  <c r="AI202" i="7" s="1"/>
  <c r="AI211" i="7" s="1"/>
  <c r="AI220" i="7" s="1"/>
  <c r="AJ122" i="7" l="1"/>
  <c r="AI207" i="7"/>
  <c r="AI212" i="7" s="1"/>
  <c r="AI221" i="7" s="1"/>
  <c r="AI197" i="7"/>
  <c r="AI210" i="7" s="1"/>
  <c r="AI213" i="7" l="1"/>
  <c r="AI219" i="7"/>
  <c r="AI222" i="7" s="1"/>
  <c r="AJ123" i="7"/>
  <c r="AJ128" i="7" s="1"/>
  <c r="AJ134" i="7" s="1"/>
  <c r="AJ180" i="7"/>
  <c r="AJ135" i="7" l="1"/>
  <c r="AJ140" i="7" l="1"/>
  <c r="AJ141" i="7"/>
  <c r="AJ136" i="7"/>
  <c r="AJ155" i="7" l="1"/>
  <c r="AJ156" i="7"/>
  <c r="AJ179" i="7"/>
  <c r="AJ142" i="7"/>
  <c r="AK139" i="7" s="1"/>
  <c r="AK146" i="7" l="1"/>
  <c r="AK147" i="7"/>
  <c r="AJ187" i="7"/>
  <c r="AJ189" i="7" s="1"/>
  <c r="AJ181" i="7"/>
  <c r="AJ183" i="7" s="1"/>
  <c r="AJ157" i="7"/>
  <c r="AK154" i="7" s="1"/>
  <c r="AJ195" i="7" l="1"/>
  <c r="AJ200" i="7"/>
  <c r="AJ205" i="7"/>
  <c r="AJ201" i="7"/>
  <c r="AJ202" i="7" s="1"/>
  <c r="AJ211" i="7" s="1"/>
  <c r="AJ220" i="7" s="1"/>
  <c r="AJ206" i="7"/>
  <c r="AJ196" i="7"/>
  <c r="AK148" i="7"/>
  <c r="AK122" i="7" s="1"/>
  <c r="AK180" i="7" l="1"/>
  <c r="AK123" i="7"/>
  <c r="AK128" i="7" s="1"/>
  <c r="AK134" i="7" s="1"/>
  <c r="AK149" i="7"/>
  <c r="AL145" i="7" s="1"/>
  <c r="AJ207" i="7"/>
  <c r="AJ212" i="7" s="1"/>
  <c r="AJ221" i="7" s="1"/>
  <c r="AJ197" i="7"/>
  <c r="AJ210" i="7" s="1"/>
  <c r="AJ213" i="7" l="1"/>
  <c r="AJ219" i="7"/>
  <c r="AJ222" i="7" s="1"/>
  <c r="AK135" i="7"/>
  <c r="AK136" i="7"/>
  <c r="AK155" i="7" l="1"/>
  <c r="AK156" i="7"/>
  <c r="AK140" i="7"/>
  <c r="AK141" i="7"/>
  <c r="AK179" i="7" l="1"/>
  <c r="AK142" i="7"/>
  <c r="AL139" i="7" s="1"/>
  <c r="AK181" i="7"/>
  <c r="AK187" i="7"/>
  <c r="AK189" i="7" s="1"/>
  <c r="AK157" i="7"/>
  <c r="AL154" i="7" s="1"/>
  <c r="AL146" i="7" l="1"/>
  <c r="AL147" i="7"/>
  <c r="AK206" i="7"/>
  <c r="AK196" i="7"/>
  <c r="AK201" i="7"/>
  <c r="AK202" i="7" s="1"/>
  <c r="AK211" i="7" s="1"/>
  <c r="AK220" i="7" s="1"/>
  <c r="AK183" i="7"/>
  <c r="AK200" i="7" l="1"/>
  <c r="AK195" i="7"/>
  <c r="AK197" i="7" s="1"/>
  <c r="AK210" i="7" s="1"/>
  <c r="AK205" i="7"/>
  <c r="AK207" i="7" s="1"/>
  <c r="AK212" i="7" s="1"/>
  <c r="AK221" i="7" s="1"/>
  <c r="AL148" i="7"/>
  <c r="AL149" i="7" s="1"/>
  <c r="AM145" i="7" s="1"/>
  <c r="AL122" i="7" l="1"/>
  <c r="AK213" i="7"/>
  <c r="AK219" i="7"/>
  <c r="AK222" i="7" s="1"/>
  <c r="AL123" i="7" l="1"/>
  <c r="AL128" i="7" s="1"/>
  <c r="AL134" i="7" s="1"/>
  <c r="AL180" i="7"/>
  <c r="AL135" i="7" l="1"/>
  <c r="AL136" i="7" s="1"/>
  <c r="AL156" i="7" l="1"/>
  <c r="AL155" i="7"/>
  <c r="AL140" i="7"/>
  <c r="AL141" i="7"/>
  <c r="AL179" i="7" l="1"/>
  <c r="AL142" i="7"/>
  <c r="AM139" i="7" s="1"/>
  <c r="AL181" i="7"/>
  <c r="AL187" i="7"/>
  <c r="AL189" i="7" s="1"/>
  <c r="AL157" i="7"/>
  <c r="AM154" i="7" s="1"/>
  <c r="AL183" i="7" l="1"/>
  <c r="AL200" i="7"/>
  <c r="AL195" i="7"/>
  <c r="AL205" i="7"/>
  <c r="AL206" i="7"/>
  <c r="AL201" i="7"/>
  <c r="AL202" i="7" s="1"/>
  <c r="AL211" i="7" s="1"/>
  <c r="AL220" i="7" s="1"/>
  <c r="AL196" i="7"/>
  <c r="AM146" i="7"/>
  <c r="AM147" i="7"/>
  <c r="AL207" i="7" l="1"/>
  <c r="AL212" i="7" s="1"/>
  <c r="AL221" i="7" s="1"/>
  <c r="AL197" i="7"/>
  <c r="AL210" i="7" s="1"/>
  <c r="AM148" i="7"/>
  <c r="AM122" i="7" s="1"/>
  <c r="AM180" i="7" l="1"/>
  <c r="AM123" i="7"/>
  <c r="AM128" i="7" s="1"/>
  <c r="AM134" i="7" s="1"/>
  <c r="AL213" i="7"/>
  <c r="AL219" i="7"/>
  <c r="AL222" i="7" s="1"/>
  <c r="AM149" i="7"/>
  <c r="AN145" i="7" s="1"/>
  <c r="AM135" i="7" l="1"/>
  <c r="AM140" i="7" l="1"/>
  <c r="AM141" i="7"/>
  <c r="AM136" i="7"/>
  <c r="AM155" i="7" l="1"/>
  <c r="AM156" i="7"/>
  <c r="AM179" i="7"/>
  <c r="AM142" i="7"/>
  <c r="AN139" i="7" s="1"/>
  <c r="AN147" i="7" l="1"/>
  <c r="AN146" i="7"/>
  <c r="AM181" i="7"/>
  <c r="AM183" i="7" s="1"/>
  <c r="AM187" i="7"/>
  <c r="AM189" i="7" s="1"/>
  <c r="AM157" i="7"/>
  <c r="AN154" i="7" s="1"/>
  <c r="AM205" i="7" l="1"/>
  <c r="AM200" i="7"/>
  <c r="AM195" i="7"/>
  <c r="AN148" i="7"/>
  <c r="AN149" i="7" s="1"/>
  <c r="AO145" i="7" s="1"/>
  <c r="AM201" i="7"/>
  <c r="AM202" i="7" s="1"/>
  <c r="AM211" i="7" s="1"/>
  <c r="AM220" i="7" s="1"/>
  <c r="AM196" i="7"/>
  <c r="AM206" i="7"/>
  <c r="AN122" i="7" l="1"/>
  <c r="AM197" i="7"/>
  <c r="AM210" i="7" s="1"/>
  <c r="AM207" i="7"/>
  <c r="AM212" i="7" s="1"/>
  <c r="AM221" i="7" s="1"/>
  <c r="AM213" i="7" l="1"/>
  <c r="AM219" i="7"/>
  <c r="AM222" i="7" s="1"/>
  <c r="AN180" i="7"/>
  <c r="AN123" i="7"/>
  <c r="AN128" i="7" s="1"/>
  <c r="AN134" i="7" s="1"/>
  <c r="AN135" i="7" l="1"/>
  <c r="AN140" i="7" l="1"/>
  <c r="AN141" i="7"/>
  <c r="AN136" i="7"/>
  <c r="AN155" i="7" l="1"/>
  <c r="AN156" i="7"/>
  <c r="AN179" i="7"/>
  <c r="AN142" i="7"/>
  <c r="AO139" i="7" s="1"/>
  <c r="AO146" i="7" l="1"/>
  <c r="AO147" i="7"/>
  <c r="AN181" i="7"/>
  <c r="AN183" i="7" s="1"/>
  <c r="AN187" i="7"/>
  <c r="AN189" i="7" s="1"/>
  <c r="AN157" i="7"/>
  <c r="AO154" i="7" s="1"/>
  <c r="AN195" i="7" l="1"/>
  <c r="AN205" i="7"/>
  <c r="AN200" i="7"/>
  <c r="AN196" i="7"/>
  <c r="AN201" i="7"/>
  <c r="AN202" i="7" s="1"/>
  <c r="AN211" i="7" s="1"/>
  <c r="AN220" i="7" s="1"/>
  <c r="AN206" i="7"/>
  <c r="AO148" i="7"/>
  <c r="AO122" i="7" s="1"/>
  <c r="AO180" i="7" l="1"/>
  <c r="AO123" i="7"/>
  <c r="AO128" i="7" s="1"/>
  <c r="AO134" i="7" s="1"/>
  <c r="AO149" i="7"/>
  <c r="AP145" i="7" s="1"/>
  <c r="AN207" i="7"/>
  <c r="AN212" i="7" s="1"/>
  <c r="AN221" i="7" s="1"/>
  <c r="AN197" i="7"/>
  <c r="AN210" i="7" s="1"/>
  <c r="AN213" i="7" l="1"/>
  <c r="AN219" i="7"/>
  <c r="AN222" i="7" s="1"/>
  <c r="AO135" i="7"/>
  <c r="AO141" i="7" l="1"/>
  <c r="AO140" i="7"/>
  <c r="AO136" i="7"/>
  <c r="AO156" i="7" l="1"/>
  <c r="AO155" i="7"/>
  <c r="AO179" i="7"/>
  <c r="AO142" i="7"/>
  <c r="AP139" i="7" s="1"/>
  <c r="AP147" i="7" l="1"/>
  <c r="AP146" i="7"/>
  <c r="AO187" i="7"/>
  <c r="AO189" i="7" s="1"/>
  <c r="AO181" i="7"/>
  <c r="AO183" i="7" s="1"/>
  <c r="AO157" i="7"/>
  <c r="AP154" i="7" s="1"/>
  <c r="AO205" i="7" l="1"/>
  <c r="AO200" i="7"/>
  <c r="AO195" i="7"/>
  <c r="AO201" i="7"/>
  <c r="AO202" i="7" s="1"/>
  <c r="AO211" i="7" s="1"/>
  <c r="AO220" i="7" s="1"/>
  <c r="AO196" i="7"/>
  <c r="AO206" i="7"/>
  <c r="AP148" i="7"/>
  <c r="AP149" i="7" s="1"/>
  <c r="AQ145" i="7" s="1"/>
  <c r="AP122" i="7" l="1"/>
  <c r="AO197" i="7"/>
  <c r="AO210" i="7" s="1"/>
  <c r="AO207" i="7"/>
  <c r="AO212" i="7" s="1"/>
  <c r="AO221" i="7" s="1"/>
  <c r="AP123" i="7" l="1"/>
  <c r="AP128" i="7" s="1"/>
  <c r="AP134" i="7" s="1"/>
  <c r="AP180" i="7"/>
  <c r="AO213" i="7"/>
  <c r="AO219" i="7"/>
  <c r="AO222" i="7" s="1"/>
  <c r="AP135" i="7" l="1"/>
  <c r="AP140" i="7" l="1"/>
  <c r="AP141" i="7"/>
  <c r="AP136" i="7"/>
  <c r="AP156" i="7" l="1"/>
  <c r="AP155" i="7"/>
  <c r="AP179" i="7"/>
  <c r="AP142" i="7"/>
  <c r="AQ139" i="7" s="1"/>
  <c r="AQ146" i="7" l="1"/>
  <c r="AQ147" i="7"/>
  <c r="AP181" i="7"/>
  <c r="AP183" i="7" s="1"/>
  <c r="AP187" i="7"/>
  <c r="AP189" i="7" s="1"/>
  <c r="AP157" i="7"/>
  <c r="AQ154" i="7" s="1"/>
  <c r="AP205" i="7" l="1"/>
  <c r="AP200" i="7"/>
  <c r="AP195" i="7"/>
  <c r="AP206" i="7"/>
  <c r="AP196" i="7"/>
  <c r="AP201" i="7"/>
  <c r="AP202" i="7" s="1"/>
  <c r="AP211" i="7" s="1"/>
  <c r="AP220" i="7" s="1"/>
  <c r="AQ148" i="7"/>
  <c r="AQ122" i="7" s="1"/>
  <c r="AQ123" i="7" l="1"/>
  <c r="AQ128" i="7" s="1"/>
  <c r="AQ134" i="7" s="1"/>
  <c r="AQ180" i="7"/>
  <c r="AQ149" i="7"/>
  <c r="AR145" i="7" s="1"/>
  <c r="AP197" i="7"/>
  <c r="AP210" i="7" s="1"/>
  <c r="AP207" i="7"/>
  <c r="AP212" i="7" s="1"/>
  <c r="AP221" i="7" s="1"/>
  <c r="AP213" i="7" l="1"/>
  <c r="AP219" i="7"/>
  <c r="AP222" i="7" s="1"/>
  <c r="AQ135" i="7"/>
  <c r="AQ136" i="7"/>
  <c r="AQ156" i="7" l="1"/>
  <c r="AQ155" i="7"/>
  <c r="AQ140" i="7"/>
  <c r="AQ141" i="7"/>
  <c r="AQ179" i="7" l="1"/>
  <c r="AQ142" i="7"/>
  <c r="AR139" i="7" s="1"/>
  <c r="AQ181" i="7"/>
  <c r="AQ187" i="7"/>
  <c r="AQ189" i="7" s="1"/>
  <c r="AQ157" i="7"/>
  <c r="AR154" i="7" s="1"/>
  <c r="AR147" i="7" l="1"/>
  <c r="AR146" i="7"/>
  <c r="AQ206" i="7"/>
  <c r="AQ196" i="7"/>
  <c r="AQ201" i="7"/>
  <c r="AQ202" i="7" s="1"/>
  <c r="AQ211" i="7" s="1"/>
  <c r="AQ220" i="7" s="1"/>
  <c r="AQ183" i="7"/>
  <c r="AR148" i="7" l="1"/>
  <c r="AR149" i="7" s="1"/>
  <c r="AS145" i="7" s="1"/>
  <c r="AQ205" i="7"/>
  <c r="AQ207" i="7" s="1"/>
  <c r="AQ212" i="7" s="1"/>
  <c r="AQ221" i="7" s="1"/>
  <c r="AQ195" i="7"/>
  <c r="AQ197" i="7" s="1"/>
  <c r="AQ210" i="7" s="1"/>
  <c r="AQ200" i="7"/>
  <c r="AR122" i="7" l="1"/>
  <c r="AQ213" i="7"/>
  <c r="AQ219" i="7"/>
  <c r="AQ222" i="7" s="1"/>
  <c r="AR180" i="7" l="1"/>
  <c r="AR123" i="7"/>
  <c r="AR128" i="7" s="1"/>
  <c r="AR134" i="7" s="1"/>
  <c r="AR135" i="7" l="1"/>
  <c r="AR136" i="7"/>
  <c r="AR155" i="7" l="1"/>
  <c r="AR156" i="7"/>
  <c r="AR141" i="7"/>
  <c r="AR140" i="7"/>
  <c r="AR179" i="7" l="1"/>
  <c r="AR142" i="7"/>
  <c r="AS139" i="7" s="1"/>
  <c r="AR187" i="7"/>
  <c r="AR189" i="7" s="1"/>
  <c r="AR181" i="7"/>
  <c r="AR157" i="7"/>
  <c r="AS154" i="7" s="1"/>
  <c r="AR201" i="7" l="1"/>
  <c r="AR202" i="7" s="1"/>
  <c r="AR211" i="7" s="1"/>
  <c r="AR220" i="7" s="1"/>
  <c r="AR206" i="7"/>
  <c r="AR196" i="7"/>
  <c r="AS146" i="7"/>
  <c r="AS147" i="7"/>
  <c r="AR183" i="7"/>
  <c r="AR195" i="7" l="1"/>
  <c r="AR197" i="7" s="1"/>
  <c r="AR210" i="7" s="1"/>
  <c r="AR205" i="7"/>
  <c r="AR207" i="7" s="1"/>
  <c r="AR212" i="7" s="1"/>
  <c r="AR221" i="7" s="1"/>
  <c r="AR200" i="7"/>
  <c r="AS148" i="7"/>
  <c r="AS149" i="7" s="1"/>
  <c r="AT145" i="7" s="1"/>
  <c r="AS122" i="7" l="1"/>
  <c r="AR213" i="7"/>
  <c r="AR219" i="7"/>
  <c r="AR222" i="7" s="1"/>
  <c r="AS180" i="7" l="1"/>
  <c r="AS123" i="7"/>
  <c r="AS128" i="7" s="1"/>
  <c r="AS134" i="7" s="1"/>
  <c r="AS135" i="7" l="1"/>
  <c r="AS136" i="7"/>
  <c r="AS155" i="7" l="1"/>
  <c r="AS156" i="7"/>
  <c r="AS140" i="7"/>
  <c r="AS141" i="7"/>
  <c r="AS179" i="7" l="1"/>
  <c r="AS142" i="7"/>
  <c r="AT139" i="7" s="1"/>
  <c r="AS181" i="7"/>
  <c r="AS187" i="7"/>
  <c r="AS189" i="7" s="1"/>
  <c r="AS157" i="7"/>
  <c r="AT154" i="7" s="1"/>
  <c r="AS196" i="7" l="1"/>
  <c r="AS206" i="7"/>
  <c r="AS201" i="7"/>
  <c r="AS202" i="7" s="1"/>
  <c r="AS211" i="7" s="1"/>
  <c r="AS220" i="7" s="1"/>
  <c r="AT146" i="7"/>
  <c r="AT147" i="7"/>
  <c r="AS183" i="7"/>
  <c r="AS200" i="7" l="1"/>
  <c r="AS205" i="7"/>
  <c r="AS207" i="7" s="1"/>
  <c r="AS212" i="7" s="1"/>
  <c r="AS221" i="7" s="1"/>
  <c r="AS195" i="7"/>
  <c r="AS197" i="7" s="1"/>
  <c r="AS210" i="7" s="1"/>
  <c r="AT148" i="7"/>
  <c r="AT149" i="7" s="1"/>
  <c r="AU145" i="7" s="1"/>
  <c r="AT122" i="7" l="1"/>
  <c r="AS213" i="7"/>
  <c r="AS219" i="7"/>
  <c r="AS222" i="7" s="1"/>
  <c r="AT180" i="7" l="1"/>
  <c r="AT123" i="7"/>
  <c r="AT128" i="7" s="1"/>
  <c r="AT134" i="7" s="1"/>
  <c r="AT135" i="7" l="1"/>
  <c r="AT136" i="7"/>
  <c r="AT155" i="7" l="1"/>
  <c r="AT156" i="7"/>
  <c r="AT141" i="7"/>
  <c r="AT140" i="7"/>
  <c r="AT179" i="7" l="1"/>
  <c r="AT142" i="7"/>
  <c r="AU139" i="7" s="1"/>
  <c r="AT181" i="7"/>
  <c r="AT187" i="7"/>
  <c r="AT189" i="7" s="1"/>
  <c r="AT157" i="7"/>
  <c r="AU154" i="7" s="1"/>
  <c r="AU147" i="7" l="1"/>
  <c r="AU146" i="7"/>
  <c r="AT206" i="7"/>
  <c r="AT196" i="7"/>
  <c r="AT201" i="7"/>
  <c r="AT202" i="7" s="1"/>
  <c r="AT211" i="7" s="1"/>
  <c r="AT220" i="7" s="1"/>
  <c r="AT183" i="7"/>
  <c r="AT195" i="7" l="1"/>
  <c r="AT197" i="7" s="1"/>
  <c r="AT210" i="7" s="1"/>
  <c r="AT200" i="7"/>
  <c r="AT205" i="7"/>
  <c r="AT207" i="7" s="1"/>
  <c r="AT212" i="7" s="1"/>
  <c r="AT221" i="7" s="1"/>
  <c r="AU148" i="7"/>
  <c r="AU122" i="7" s="1"/>
  <c r="AU123" i="7" l="1"/>
  <c r="AU128" i="7" s="1"/>
  <c r="AU134" i="7" s="1"/>
  <c r="AU180" i="7"/>
  <c r="AU149" i="7"/>
  <c r="AV145" i="7" s="1"/>
  <c r="AT213" i="7"/>
  <c r="AT219" i="7"/>
  <c r="AT222" i="7" s="1"/>
  <c r="AU135" i="7" l="1"/>
  <c r="AU136" i="7" s="1"/>
  <c r="AU156" i="7" l="1"/>
  <c r="AU155" i="7"/>
  <c r="AU140" i="7"/>
  <c r="AU141" i="7"/>
  <c r="AU179" i="7" l="1"/>
  <c r="AU142" i="7"/>
  <c r="AV139" i="7" s="1"/>
  <c r="AU187" i="7"/>
  <c r="AU189" i="7" s="1"/>
  <c r="AU181" i="7"/>
  <c r="AU157" i="7"/>
  <c r="AV154" i="7" s="1"/>
  <c r="AU206" i="7" l="1"/>
  <c r="AU196" i="7"/>
  <c r="AU201" i="7"/>
  <c r="AU202" i="7" s="1"/>
  <c r="AU211" i="7" s="1"/>
  <c r="AU220" i="7" s="1"/>
  <c r="AV146" i="7"/>
  <c r="AV147" i="7"/>
  <c r="AU183" i="7"/>
  <c r="AU195" i="7" l="1"/>
  <c r="AU197" i="7" s="1"/>
  <c r="AU210" i="7" s="1"/>
  <c r="AU205" i="7"/>
  <c r="AU207" i="7" s="1"/>
  <c r="AU212" i="7" s="1"/>
  <c r="AU221" i="7" s="1"/>
  <c r="AU200" i="7"/>
  <c r="AV148" i="7"/>
  <c r="AV122" i="7" s="1"/>
  <c r="AV180" i="7" l="1"/>
  <c r="AV123" i="7"/>
  <c r="AV128" i="7" s="1"/>
  <c r="AV134" i="7" s="1"/>
  <c r="AV149" i="7"/>
  <c r="AW145" i="7" s="1"/>
  <c r="AU213" i="7"/>
  <c r="AU219" i="7"/>
  <c r="AU222" i="7" s="1"/>
  <c r="AV135" i="7" l="1"/>
  <c r="AV140" i="7" l="1"/>
  <c r="AV141" i="7"/>
  <c r="AV136" i="7"/>
  <c r="AV156" i="7" l="1"/>
  <c r="AV155" i="7"/>
  <c r="AV179" i="7"/>
  <c r="AV142" i="7"/>
  <c r="AW139" i="7" s="1"/>
  <c r="AW147" i="7" l="1"/>
  <c r="AW146" i="7"/>
  <c r="AV181" i="7"/>
  <c r="AV183" i="7" s="1"/>
  <c r="AV187" i="7"/>
  <c r="AV189" i="7" s="1"/>
  <c r="AV157" i="7"/>
  <c r="AW154" i="7" s="1"/>
  <c r="AV195" i="7" l="1"/>
  <c r="AV200" i="7"/>
  <c r="AV205" i="7"/>
  <c r="AW148" i="7"/>
  <c r="AW149" i="7" s="1"/>
  <c r="AX145" i="7" s="1"/>
  <c r="AV196" i="7"/>
  <c r="AV206" i="7"/>
  <c r="AV201" i="7"/>
  <c r="AV202" i="7" s="1"/>
  <c r="AV211" i="7" s="1"/>
  <c r="AV220" i="7" s="1"/>
  <c r="AW122" i="7"/>
  <c r="AW123" i="7" l="1"/>
  <c r="AW128" i="7" s="1"/>
  <c r="AW134" i="7" s="1"/>
  <c r="AW180" i="7"/>
  <c r="AV207" i="7"/>
  <c r="AV212" i="7" s="1"/>
  <c r="AV221" i="7" s="1"/>
  <c r="AV197" i="7"/>
  <c r="AV210" i="7" s="1"/>
  <c r="AW135" i="7" l="1"/>
  <c r="AW136" i="7"/>
  <c r="AV213" i="7"/>
  <c r="AV219" i="7"/>
  <c r="AV222" i="7" s="1"/>
  <c r="AW155" i="7" l="1"/>
  <c r="AW156" i="7"/>
  <c r="AW141" i="7"/>
  <c r="AW140" i="7"/>
  <c r="AW179" i="7" l="1"/>
  <c r="AW142" i="7"/>
  <c r="AX139" i="7" s="1"/>
  <c r="AW187" i="7"/>
  <c r="AW189" i="7" s="1"/>
  <c r="AW181" i="7"/>
  <c r="AW157" i="7"/>
  <c r="AX154" i="7" s="1"/>
  <c r="AW206" i="7" l="1"/>
  <c r="AW196" i="7"/>
  <c r="AW201" i="7"/>
  <c r="AW202" i="7" s="1"/>
  <c r="AW211" i="7" s="1"/>
  <c r="AW220" i="7" s="1"/>
  <c r="AX147" i="7"/>
  <c r="AX146" i="7"/>
  <c r="AW183" i="7"/>
  <c r="AW195" i="7" l="1"/>
  <c r="AW197" i="7" s="1"/>
  <c r="AW210" i="7" s="1"/>
  <c r="AW200" i="7"/>
  <c r="AW205" i="7"/>
  <c r="AW207" i="7" s="1"/>
  <c r="AW212" i="7" s="1"/>
  <c r="AW221" i="7" s="1"/>
  <c r="AX148" i="7"/>
  <c r="AX149" i="7" s="1"/>
  <c r="AY145" i="7" s="1"/>
  <c r="AX122" i="7" l="1"/>
  <c r="AW213" i="7"/>
  <c r="AW219" i="7"/>
  <c r="AW222" i="7" s="1"/>
  <c r="AX123" i="7" l="1"/>
  <c r="AX128" i="7" s="1"/>
  <c r="AX134" i="7" s="1"/>
  <c r="AX180" i="7"/>
  <c r="AX135" i="7" l="1"/>
  <c r="AX140" i="7" l="1"/>
  <c r="AX141" i="7"/>
  <c r="AX136" i="7"/>
  <c r="AX155" i="7" l="1"/>
  <c r="AX156" i="7"/>
  <c r="AX179" i="7"/>
  <c r="AX142" i="7"/>
  <c r="AY139" i="7" s="1"/>
  <c r="AY147" i="7" l="1"/>
  <c r="AY146" i="7"/>
  <c r="AX181" i="7"/>
  <c r="AX183" i="7" s="1"/>
  <c r="AX187" i="7"/>
  <c r="AX189" i="7" s="1"/>
  <c r="AX157" i="7"/>
  <c r="AY154" i="7" s="1"/>
  <c r="AX205" i="7" l="1"/>
  <c r="AX200" i="7"/>
  <c r="AX195" i="7"/>
  <c r="AY148" i="7"/>
  <c r="AY149" i="7" s="1"/>
  <c r="AZ145" i="7" s="1"/>
  <c r="AX201" i="7"/>
  <c r="AX202" i="7" s="1"/>
  <c r="AX211" i="7" s="1"/>
  <c r="AX220" i="7" s="1"/>
  <c r="AX206" i="7"/>
  <c r="AX196" i="7"/>
  <c r="AY122" i="7" l="1"/>
  <c r="AX197" i="7"/>
  <c r="AX210" i="7" s="1"/>
  <c r="AX207" i="7"/>
  <c r="AX212" i="7" s="1"/>
  <c r="AX221" i="7" s="1"/>
  <c r="AY123" i="7" l="1"/>
  <c r="AY128" i="7" s="1"/>
  <c r="AY134" i="7" s="1"/>
  <c r="AY180" i="7"/>
  <c r="AX213" i="7"/>
  <c r="AX219" i="7"/>
  <c r="AX222" i="7" s="1"/>
  <c r="AY135" i="7" l="1"/>
  <c r="AY136" i="7"/>
  <c r="AY156" i="7" l="1"/>
  <c r="AY155" i="7"/>
  <c r="AY140" i="7"/>
  <c r="AY141" i="7"/>
  <c r="AY179" i="7" l="1"/>
  <c r="AY142" i="7"/>
  <c r="AZ139" i="7" s="1"/>
  <c r="AY181" i="7"/>
  <c r="AY187" i="7"/>
  <c r="AY189" i="7" s="1"/>
  <c r="AY157" i="7"/>
  <c r="AZ154" i="7" s="1"/>
  <c r="AY201" i="7" l="1"/>
  <c r="AY202" i="7" s="1"/>
  <c r="AY211" i="7" s="1"/>
  <c r="AY220" i="7" s="1"/>
  <c r="AY196" i="7"/>
  <c r="AY206" i="7"/>
  <c r="AZ147" i="7"/>
  <c r="AZ146" i="7"/>
  <c r="AY183" i="7"/>
  <c r="AZ148" i="7" l="1"/>
  <c r="AZ149" i="7" s="1"/>
  <c r="BA145" i="7" s="1"/>
  <c r="AY200" i="7"/>
  <c r="AY195" i="7"/>
  <c r="AY197" i="7" s="1"/>
  <c r="AY210" i="7" s="1"/>
  <c r="AY205" i="7"/>
  <c r="AY207" i="7" s="1"/>
  <c r="AY212" i="7" s="1"/>
  <c r="AY221" i="7" s="1"/>
  <c r="AZ122" i="7"/>
  <c r="AZ123" i="7" l="1"/>
  <c r="AZ128" i="7" s="1"/>
  <c r="AZ134" i="7" s="1"/>
  <c r="AZ180" i="7"/>
  <c r="AY213" i="7"/>
  <c r="AY219" i="7"/>
  <c r="AY222" i="7" s="1"/>
  <c r="AZ135" i="7" l="1"/>
  <c r="AZ141" i="7" l="1"/>
  <c r="AZ140" i="7"/>
  <c r="AZ136" i="7"/>
  <c r="AZ155" i="7" l="1"/>
  <c r="AZ156" i="7"/>
  <c r="AZ179" i="7"/>
  <c r="AZ142" i="7"/>
  <c r="BA139" i="7" s="1"/>
  <c r="BA147" i="7" l="1"/>
  <c r="BA146" i="7"/>
  <c r="AZ181" i="7"/>
  <c r="AZ183" i="7" s="1"/>
  <c r="AZ187" i="7"/>
  <c r="AZ189" i="7" s="1"/>
  <c r="AZ157" i="7"/>
  <c r="BA154" i="7" s="1"/>
  <c r="AZ195" i="7" l="1"/>
  <c r="AZ200" i="7"/>
  <c r="AZ205" i="7"/>
  <c r="BA148" i="7"/>
  <c r="BA149" i="7" s="1"/>
  <c r="BB145" i="7" s="1"/>
  <c r="AZ196" i="7"/>
  <c r="AZ206" i="7"/>
  <c r="AZ201" i="7"/>
  <c r="AZ202" i="7" s="1"/>
  <c r="AZ211" i="7" s="1"/>
  <c r="AZ220" i="7" s="1"/>
  <c r="BA122" i="7"/>
  <c r="BA123" i="7" l="1"/>
  <c r="BA128" i="7" s="1"/>
  <c r="BA134" i="7" s="1"/>
  <c r="BA180" i="7"/>
  <c r="AZ207" i="7"/>
  <c r="AZ212" i="7" s="1"/>
  <c r="AZ221" i="7" s="1"/>
  <c r="AZ197" i="7"/>
  <c r="AZ210" i="7" s="1"/>
  <c r="AZ213" i="7" l="1"/>
  <c r="AZ219" i="7"/>
  <c r="AZ222" i="7" s="1"/>
  <c r="BA135" i="7"/>
  <c r="BA136" i="7"/>
  <c r="BA155" i="7" l="1"/>
  <c r="BA156" i="7"/>
  <c r="BA140" i="7"/>
  <c r="BA141" i="7"/>
  <c r="BA179" i="7" l="1"/>
  <c r="BA142" i="7"/>
  <c r="BB139" i="7" s="1"/>
  <c r="BA181" i="7"/>
  <c r="BA187" i="7"/>
  <c r="BA189" i="7" s="1"/>
  <c r="BA157" i="7"/>
  <c r="BB154" i="7" s="1"/>
  <c r="BA206" i="7" l="1"/>
  <c r="BA201" i="7"/>
  <c r="BA202" i="7" s="1"/>
  <c r="BA211" i="7" s="1"/>
  <c r="BA220" i="7" s="1"/>
  <c r="BA196" i="7"/>
  <c r="BB147" i="7"/>
  <c r="BB146" i="7"/>
  <c r="BA183" i="7"/>
  <c r="BA200" i="7" l="1"/>
  <c r="BA205" i="7"/>
  <c r="BA207" i="7" s="1"/>
  <c r="BA212" i="7" s="1"/>
  <c r="BA221" i="7" s="1"/>
  <c r="BA195" i="7"/>
  <c r="BA197" i="7" s="1"/>
  <c r="BA210" i="7" s="1"/>
  <c r="BB148" i="7"/>
  <c r="BB122" i="7" s="1"/>
  <c r="BB123" i="7" l="1"/>
  <c r="BB128" i="7" s="1"/>
  <c r="BB134" i="7" s="1"/>
  <c r="BB180" i="7"/>
  <c r="BB149" i="7"/>
  <c r="BC145" i="7" s="1"/>
  <c r="BA213" i="7"/>
  <c r="BA219" i="7"/>
  <c r="BA222" i="7" s="1"/>
  <c r="BB135" i="7" l="1"/>
  <c r="BB136" i="7" s="1"/>
  <c r="BB155" i="7" l="1"/>
  <c r="BB156" i="7"/>
  <c r="BB140" i="7"/>
  <c r="BB141" i="7"/>
  <c r="BB179" i="7" l="1"/>
  <c r="BB142" i="7"/>
  <c r="BC139" i="7" s="1"/>
  <c r="BB181" i="7"/>
  <c r="BB187" i="7"/>
  <c r="BB189" i="7" s="1"/>
  <c r="BB157" i="7"/>
  <c r="BC154" i="7" s="1"/>
  <c r="BB196" i="7" l="1"/>
  <c r="BB201" i="7"/>
  <c r="BB202" i="7" s="1"/>
  <c r="BB211" i="7" s="1"/>
  <c r="BB220" i="7" s="1"/>
  <c r="BB206" i="7"/>
  <c r="BC147" i="7"/>
  <c r="BC146" i="7"/>
  <c r="BB183" i="7"/>
  <c r="BB205" i="7" l="1"/>
  <c r="BB207" i="7" s="1"/>
  <c r="BB212" i="7" s="1"/>
  <c r="BB221" i="7" s="1"/>
  <c r="BB195" i="7"/>
  <c r="BB197" i="7" s="1"/>
  <c r="BB210" i="7" s="1"/>
  <c r="BB200" i="7"/>
  <c r="BC148" i="7"/>
  <c r="BC122" i="7" s="1"/>
  <c r="BC123" i="7" l="1"/>
  <c r="BC128" i="7" s="1"/>
  <c r="BC134" i="7" s="1"/>
  <c r="BC180" i="7"/>
  <c r="BC149" i="7"/>
  <c r="BD145" i="7" s="1"/>
  <c r="BB213" i="7"/>
  <c r="BB219" i="7"/>
  <c r="BB222" i="7" s="1"/>
  <c r="BC135" i="7" l="1"/>
  <c r="BC136" i="7"/>
  <c r="BC156" i="7" l="1"/>
  <c r="BC155" i="7"/>
  <c r="BC141" i="7"/>
  <c r="BC140" i="7"/>
  <c r="BC179" i="7" l="1"/>
  <c r="BC142" i="7"/>
  <c r="BD139" i="7" s="1"/>
  <c r="BC181" i="7"/>
  <c r="BC187" i="7"/>
  <c r="BC189" i="7" s="1"/>
  <c r="BC157" i="7"/>
  <c r="BD154" i="7" s="1"/>
  <c r="BC183" i="7" l="1"/>
  <c r="BC205" i="7"/>
  <c r="BC200" i="7"/>
  <c r="BC195" i="7"/>
  <c r="BC201" i="7"/>
  <c r="BC202" i="7" s="1"/>
  <c r="BC211" i="7" s="1"/>
  <c r="BC220" i="7" s="1"/>
  <c r="BC206" i="7"/>
  <c r="BC196" i="7"/>
  <c r="BD146" i="7"/>
  <c r="BD147" i="7"/>
  <c r="BC207" i="7" l="1"/>
  <c r="BC212" i="7" s="1"/>
  <c r="BC221" i="7" s="1"/>
  <c r="BD148" i="7"/>
  <c r="BD122" i="7" s="1"/>
  <c r="BC197" i="7"/>
  <c r="BC210" i="7" s="1"/>
  <c r="BD149" i="7" l="1"/>
  <c r="BE145" i="7" s="1"/>
  <c r="BD123" i="7"/>
  <c r="BD128" i="7" s="1"/>
  <c r="BD134" i="7" s="1"/>
  <c r="BD180" i="7"/>
  <c r="BC213" i="7"/>
  <c r="BC219" i="7"/>
  <c r="BC222" i="7" s="1"/>
  <c r="BD135" i="7" l="1"/>
  <c r="BD136" i="7"/>
  <c r="BD155" i="7" l="1"/>
  <c r="BD156" i="7"/>
  <c r="BD141" i="7"/>
  <c r="BD140" i="7"/>
  <c r="BD179" i="7" l="1"/>
  <c r="BD142" i="7"/>
  <c r="BE139" i="7" s="1"/>
  <c r="BD181" i="7"/>
  <c r="BD187" i="7"/>
  <c r="BD189" i="7" s="1"/>
  <c r="BD157" i="7"/>
  <c r="BE154" i="7" s="1"/>
  <c r="BD206" i="7" l="1"/>
  <c r="BD196" i="7"/>
  <c r="BD201" i="7"/>
  <c r="BD202" i="7" s="1"/>
  <c r="BD211" i="7" s="1"/>
  <c r="BD220" i="7" s="1"/>
  <c r="BE147" i="7"/>
  <c r="BE146" i="7"/>
  <c r="BD183" i="7"/>
  <c r="BD200" i="7" l="1"/>
  <c r="BD195" i="7"/>
  <c r="BD197" i="7" s="1"/>
  <c r="BD210" i="7" s="1"/>
  <c r="BD205" i="7"/>
  <c r="BD207" i="7" s="1"/>
  <c r="BD212" i="7" s="1"/>
  <c r="BD221" i="7" s="1"/>
  <c r="BE148" i="7"/>
  <c r="BE122" i="7" s="1"/>
  <c r="BE123" i="7" l="1"/>
  <c r="BE128" i="7" s="1"/>
  <c r="BE134" i="7" s="1"/>
  <c r="BE180" i="7"/>
  <c r="BE149" i="7"/>
  <c r="BF145" i="7" s="1"/>
  <c r="BD213" i="7"/>
  <c r="BD219" i="7"/>
  <c r="BD222" i="7" s="1"/>
  <c r="BE135" i="7" l="1"/>
  <c r="BE136" i="7"/>
  <c r="BE155" i="7" l="1"/>
  <c r="BE156" i="7"/>
  <c r="BE140" i="7"/>
  <c r="BE141" i="7"/>
  <c r="BE179" i="7" l="1"/>
  <c r="BE142" i="7"/>
  <c r="BF139" i="7" s="1"/>
  <c r="BE187" i="7"/>
  <c r="BE189" i="7" s="1"/>
  <c r="BE181" i="7"/>
  <c r="BE157" i="7"/>
  <c r="BF154" i="7" s="1"/>
  <c r="BE196" i="7" l="1"/>
  <c r="BE206" i="7"/>
  <c r="BE201" i="7"/>
  <c r="BE202" i="7" s="1"/>
  <c r="BE211" i="7" s="1"/>
  <c r="BE220" i="7" s="1"/>
  <c r="BF146" i="7"/>
  <c r="BF147" i="7"/>
  <c r="BE183" i="7"/>
  <c r="BE205" i="7" l="1"/>
  <c r="BE207" i="7" s="1"/>
  <c r="BE212" i="7" s="1"/>
  <c r="BE221" i="7" s="1"/>
  <c r="BE195" i="7"/>
  <c r="BE197" i="7" s="1"/>
  <c r="BE210" i="7" s="1"/>
  <c r="BE200" i="7"/>
  <c r="BF148" i="7"/>
  <c r="BF149" i="7" s="1"/>
  <c r="BG145" i="7" s="1"/>
  <c r="BF122" i="7" l="1"/>
  <c r="BE213" i="7"/>
  <c r="BE219" i="7"/>
  <c r="BE222" i="7" s="1"/>
  <c r="BF123" i="7" l="1"/>
  <c r="BF128" i="7" s="1"/>
  <c r="BF134" i="7" s="1"/>
  <c r="BF180" i="7"/>
  <c r="BF135" i="7" l="1"/>
  <c r="BF136" i="7"/>
  <c r="BF156" i="7" l="1"/>
  <c r="BF155" i="7"/>
  <c r="BF141" i="7"/>
  <c r="BF140" i="7"/>
  <c r="BF179" i="7" l="1"/>
  <c r="BF142" i="7"/>
  <c r="BG139" i="7" s="1"/>
  <c r="BF181" i="7"/>
  <c r="BF187" i="7"/>
  <c r="BF189" i="7" s="1"/>
  <c r="BF157" i="7"/>
  <c r="BG154" i="7" s="1"/>
  <c r="BF196" i="7" l="1"/>
  <c r="BF201" i="7"/>
  <c r="BF202" i="7" s="1"/>
  <c r="BF211" i="7" s="1"/>
  <c r="BF220" i="7" s="1"/>
  <c r="BF206" i="7"/>
  <c r="BG147" i="7"/>
  <c r="BG146" i="7"/>
  <c r="BF183" i="7"/>
  <c r="BF200" i="7" l="1"/>
  <c r="BF205" i="7"/>
  <c r="BF207" i="7" s="1"/>
  <c r="BF212" i="7" s="1"/>
  <c r="BF221" i="7" s="1"/>
  <c r="BF195" i="7"/>
  <c r="BF197" i="7" s="1"/>
  <c r="BF210" i="7" s="1"/>
  <c r="BG148" i="7"/>
  <c r="BG122" i="7" s="1"/>
  <c r="BG180" i="7" l="1"/>
  <c r="BG123" i="7"/>
  <c r="BG128" i="7" s="1"/>
  <c r="BG134" i="7" s="1"/>
  <c r="BG149" i="7"/>
  <c r="BH145" i="7" s="1"/>
  <c r="BF213" i="7"/>
  <c r="BF219" i="7"/>
  <c r="BF222" i="7" s="1"/>
  <c r="BG135" i="7" l="1"/>
  <c r="BG136" i="7" s="1"/>
  <c r="BG156" i="7" l="1"/>
  <c r="BG155" i="7"/>
  <c r="BG141" i="7"/>
  <c r="BG140" i="7"/>
  <c r="BG179" i="7" l="1"/>
  <c r="BG142" i="7"/>
  <c r="BH139" i="7" s="1"/>
  <c r="BG181" i="7"/>
  <c r="BG187" i="7"/>
  <c r="BG189" i="7" s="1"/>
  <c r="BG157" i="7"/>
  <c r="BH154" i="7" s="1"/>
  <c r="BG196" i="7" l="1"/>
  <c r="BG201" i="7"/>
  <c r="BG202" i="7" s="1"/>
  <c r="BG211" i="7" s="1"/>
  <c r="BG220" i="7" s="1"/>
  <c r="BG206" i="7"/>
  <c r="BH147" i="7"/>
  <c r="BH146" i="7"/>
  <c r="BG183" i="7"/>
  <c r="BG195" i="7" l="1"/>
  <c r="BG197" i="7" s="1"/>
  <c r="BG210" i="7" s="1"/>
  <c r="BG205" i="7"/>
  <c r="BG207" i="7" s="1"/>
  <c r="BG212" i="7" s="1"/>
  <c r="BG221" i="7" s="1"/>
  <c r="BG200" i="7"/>
  <c r="BH148" i="7"/>
  <c r="BH149" i="7" s="1"/>
  <c r="BI145" i="7" s="1"/>
  <c r="BH122" i="7" l="1"/>
  <c r="BG213" i="7"/>
  <c r="BG219" i="7"/>
  <c r="BG222" i="7" s="1"/>
  <c r="BH180" i="7" l="1"/>
  <c r="BH123" i="7"/>
  <c r="BH128" i="7" s="1"/>
  <c r="BH134" i="7" s="1"/>
  <c r="BH135" i="7" l="1"/>
  <c r="BH136" i="7"/>
  <c r="BH156" i="7" l="1"/>
  <c r="BH155" i="7"/>
  <c r="BH141" i="7"/>
  <c r="BH140" i="7"/>
  <c r="BH179" i="7" l="1"/>
  <c r="BH142" i="7"/>
  <c r="BI139" i="7" s="1"/>
  <c r="BH187" i="7"/>
  <c r="BH189" i="7" s="1"/>
  <c r="BH181" i="7"/>
  <c r="BH157" i="7"/>
  <c r="BI154" i="7" s="1"/>
  <c r="BH196" i="7" l="1"/>
  <c r="BH206" i="7"/>
  <c r="BH201" i="7"/>
  <c r="BH202" i="7" s="1"/>
  <c r="BH211" i="7" s="1"/>
  <c r="BH220" i="7" s="1"/>
  <c r="BI146" i="7"/>
  <c r="BI147" i="7"/>
  <c r="BH183" i="7"/>
  <c r="BH195" i="7" l="1"/>
  <c r="BH197" i="7" s="1"/>
  <c r="BH210" i="7" s="1"/>
  <c r="BH200" i="7"/>
  <c r="BH205" i="7"/>
  <c r="BH207" i="7" s="1"/>
  <c r="BH212" i="7" s="1"/>
  <c r="BH221" i="7" s="1"/>
  <c r="BI148" i="7"/>
  <c r="BI122" i="7" s="1"/>
  <c r="BI180" i="7" l="1"/>
  <c r="BI123" i="7"/>
  <c r="BI128" i="7" s="1"/>
  <c r="BI134" i="7" s="1"/>
  <c r="BI149" i="7"/>
  <c r="BJ145" i="7" s="1"/>
  <c r="BH213" i="7"/>
  <c r="BH219" i="7"/>
  <c r="BH222" i="7" s="1"/>
  <c r="BI135" i="7" l="1"/>
  <c r="BI136" i="7" s="1"/>
  <c r="BI140" i="7" l="1"/>
  <c r="BI141" i="7"/>
  <c r="BI155" i="7"/>
  <c r="BI156" i="7"/>
  <c r="BI181" i="7" l="1"/>
  <c r="BI187" i="7"/>
  <c r="BI189" i="7" s="1"/>
  <c r="BI157" i="7"/>
  <c r="BJ154" i="7" s="1"/>
  <c r="BI179" i="7"/>
  <c r="BI183" i="7" s="1"/>
  <c r="BI142" i="7"/>
  <c r="BJ139" i="7" s="1"/>
  <c r="BJ147" i="7" l="1"/>
  <c r="BJ146" i="7"/>
  <c r="BI205" i="7"/>
  <c r="BI195" i="7"/>
  <c r="BI200" i="7"/>
  <c r="BI201" i="7"/>
  <c r="BI202" i="7" s="1"/>
  <c r="BI211" i="7" s="1"/>
  <c r="BI220" i="7" s="1"/>
  <c r="BI206" i="7"/>
  <c r="BI196" i="7"/>
  <c r="BI197" i="7" l="1"/>
  <c r="BI210" i="7" s="1"/>
  <c r="BI207" i="7"/>
  <c r="BI212" i="7" s="1"/>
  <c r="BI221" i="7" s="1"/>
  <c r="BJ148" i="7"/>
  <c r="BJ149" i="7" s="1"/>
  <c r="BK145" i="7" s="1"/>
  <c r="BJ122" i="7" l="1"/>
  <c r="BI213" i="7"/>
  <c r="BI219" i="7"/>
  <c r="BI222" i="7" s="1"/>
  <c r="BJ180" i="7" l="1"/>
  <c r="BJ123" i="7"/>
  <c r="BJ128" i="7" s="1"/>
  <c r="BJ134" i="7" s="1"/>
  <c r="BJ135" i="7" l="1"/>
  <c r="BJ140" i="7" l="1"/>
  <c r="BJ141" i="7"/>
  <c r="BJ136" i="7"/>
  <c r="BJ155" i="7" l="1"/>
  <c r="BJ156" i="7"/>
  <c r="BJ179" i="7"/>
  <c r="BJ142" i="7"/>
  <c r="BK139" i="7" s="1"/>
  <c r="BK147" i="7" l="1"/>
  <c r="BK146" i="7"/>
  <c r="BJ181" i="7"/>
  <c r="BJ183" i="7" s="1"/>
  <c r="BJ187" i="7"/>
  <c r="BJ189" i="7" s="1"/>
  <c r="BJ157" i="7"/>
  <c r="BK154" i="7" s="1"/>
  <c r="BJ200" i="7" l="1"/>
  <c r="BJ205" i="7"/>
  <c r="BJ195" i="7"/>
  <c r="BJ196" i="7"/>
  <c r="BJ201" i="7"/>
  <c r="BJ202" i="7" s="1"/>
  <c r="BJ211" i="7" s="1"/>
  <c r="BJ220" i="7" s="1"/>
  <c r="BJ206" i="7"/>
  <c r="BK148" i="7"/>
  <c r="BK149" i="7" s="1"/>
  <c r="BL145" i="7" s="1"/>
  <c r="BK122" i="7" l="1"/>
  <c r="BK180" i="7"/>
  <c r="BK123" i="7"/>
  <c r="BK128" i="7" s="1"/>
  <c r="BK134" i="7" s="1"/>
  <c r="BJ197" i="7"/>
  <c r="BJ210" i="7" s="1"/>
  <c r="BJ207" i="7"/>
  <c r="BJ212" i="7" s="1"/>
  <c r="BJ221" i="7" s="1"/>
  <c r="BK135" i="7" l="1"/>
  <c r="BJ213" i="7"/>
  <c r="BJ219" i="7"/>
  <c r="BJ222" i="7" s="1"/>
  <c r="BK141" i="7" l="1"/>
  <c r="BK140" i="7"/>
  <c r="BK136" i="7"/>
  <c r="BK155" i="7" l="1"/>
  <c r="BK156" i="7"/>
  <c r="BK179" i="7"/>
  <c r="BK142" i="7"/>
  <c r="BL139" i="7" s="1"/>
  <c r="BL146" i="7" l="1"/>
  <c r="BL147" i="7"/>
  <c r="BK181" i="7"/>
  <c r="BK183" i="7" s="1"/>
  <c r="BK187" i="7"/>
  <c r="BK189" i="7" s="1"/>
  <c r="BK157" i="7"/>
  <c r="BL154" i="7" s="1"/>
  <c r="BK195" i="7" l="1"/>
  <c r="BK205" i="7"/>
  <c r="BK200" i="7"/>
  <c r="BK206" i="7"/>
  <c r="BK201" i="7"/>
  <c r="BK202" i="7" s="1"/>
  <c r="BK211" i="7" s="1"/>
  <c r="BK220" i="7" s="1"/>
  <c r="BK196" i="7"/>
  <c r="BL148" i="7"/>
  <c r="BL122" i="7" s="1"/>
  <c r="BL149" i="7" l="1"/>
  <c r="BM145" i="7" s="1"/>
  <c r="BL123" i="7"/>
  <c r="BL128" i="7" s="1"/>
  <c r="BL134" i="7" s="1"/>
  <c r="BL180" i="7"/>
  <c r="BK207" i="7"/>
  <c r="BK212" i="7" s="1"/>
  <c r="BK221" i="7" s="1"/>
  <c r="BK197" i="7"/>
  <c r="BK210" i="7" s="1"/>
  <c r="BK213" i="7" l="1"/>
  <c r="BK219" i="7"/>
  <c r="BK222" i="7" s="1"/>
  <c r="BL135" i="7"/>
  <c r="BL136" i="7"/>
  <c r="BL156" i="7" l="1"/>
  <c r="BL155" i="7"/>
  <c r="BL140" i="7"/>
  <c r="BL141" i="7"/>
  <c r="BL179" i="7" l="1"/>
  <c r="BL142" i="7"/>
  <c r="BM139" i="7" s="1"/>
  <c r="BL181" i="7"/>
  <c r="BL187" i="7"/>
  <c r="BL189" i="7" s="1"/>
  <c r="BL157" i="7"/>
  <c r="BM154" i="7" s="1"/>
  <c r="BL206" i="7" l="1"/>
  <c r="BL201" i="7"/>
  <c r="BL202" i="7" s="1"/>
  <c r="BL211" i="7" s="1"/>
  <c r="BL220" i="7" s="1"/>
  <c r="BL196" i="7"/>
  <c r="BM147" i="7"/>
  <c r="BM146" i="7"/>
  <c r="BL183" i="7"/>
  <c r="BL205" i="7" l="1"/>
  <c r="BL207" i="7" s="1"/>
  <c r="BL212" i="7" s="1"/>
  <c r="BL221" i="7" s="1"/>
  <c r="BL195" i="7"/>
  <c r="BL197" i="7" s="1"/>
  <c r="BL210" i="7" s="1"/>
  <c r="BL200" i="7"/>
  <c r="BM148" i="7"/>
  <c r="BM149" i="7" s="1"/>
  <c r="BN145" i="7" s="1"/>
  <c r="BM122" i="7" l="1"/>
  <c r="BM180" i="7"/>
  <c r="BM123" i="7"/>
  <c r="BM128" i="7" s="1"/>
  <c r="BM134" i="7" s="1"/>
  <c r="BL213" i="7"/>
  <c r="BL219" i="7"/>
  <c r="BL222" i="7" s="1"/>
  <c r="BM135" i="7" l="1"/>
  <c r="BM141" i="7" l="1"/>
  <c r="BM140" i="7"/>
  <c r="BM136" i="7"/>
  <c r="BM155" i="7" l="1"/>
  <c r="BM156" i="7"/>
  <c r="BM179" i="7"/>
  <c r="BM142" i="7"/>
  <c r="BN139" i="7" s="1"/>
  <c r="BN146" i="7" l="1"/>
  <c r="BN147" i="7"/>
  <c r="BM181" i="7"/>
  <c r="BM183" i="7" s="1"/>
  <c r="BM187" i="7"/>
  <c r="BM189" i="7" s="1"/>
  <c r="BM157" i="7"/>
  <c r="BN154" i="7" s="1"/>
  <c r="BM200" i="7" l="1"/>
  <c r="BM195" i="7"/>
  <c r="BM205" i="7"/>
  <c r="BM206" i="7"/>
  <c r="BM201" i="7"/>
  <c r="BM202" i="7" s="1"/>
  <c r="BM211" i="7" s="1"/>
  <c r="BM220" i="7" s="1"/>
  <c r="BM196" i="7"/>
  <c r="BN148" i="7"/>
  <c r="BN122" i="7" s="1"/>
  <c r="BN123" i="7" l="1"/>
  <c r="BN128" i="7" s="1"/>
  <c r="BN134" i="7" s="1"/>
  <c r="BN180" i="7"/>
  <c r="BN149" i="7"/>
  <c r="BO145" i="7" s="1"/>
  <c r="BM207" i="7"/>
  <c r="BM212" i="7" s="1"/>
  <c r="BM221" i="7" s="1"/>
  <c r="BM197" i="7"/>
  <c r="BM210" i="7" s="1"/>
  <c r="BM213" i="7" l="1"/>
  <c r="BM219" i="7"/>
  <c r="BM222" i="7" s="1"/>
  <c r="BN135" i="7"/>
  <c r="BN136" i="7"/>
  <c r="BN155" i="7" l="1"/>
  <c r="BN156" i="7"/>
  <c r="BN141" i="7"/>
  <c r="BN140" i="7"/>
  <c r="BN179" i="7" l="1"/>
  <c r="BN142" i="7"/>
  <c r="BO139" i="7" s="1"/>
  <c r="BN187" i="7"/>
  <c r="BN189" i="7" s="1"/>
  <c r="BN181" i="7"/>
  <c r="BN157" i="7"/>
  <c r="BO154" i="7" s="1"/>
  <c r="BN206" i="7" l="1"/>
  <c r="BN196" i="7"/>
  <c r="BN201" i="7"/>
  <c r="BN202" i="7" s="1"/>
  <c r="BN211" i="7" s="1"/>
  <c r="BN220" i="7" s="1"/>
  <c r="BO147" i="7"/>
  <c r="BO146" i="7"/>
  <c r="BN183" i="7"/>
  <c r="BO148" i="7" l="1"/>
  <c r="BO149" i="7" s="1"/>
  <c r="BP145" i="7" s="1"/>
  <c r="BN200" i="7"/>
  <c r="BN205" i="7"/>
  <c r="BN207" i="7" s="1"/>
  <c r="BN212" i="7" s="1"/>
  <c r="BN221" i="7" s="1"/>
  <c r="BN195" i="7"/>
  <c r="BN197" i="7" s="1"/>
  <c r="BN210" i="7" s="1"/>
  <c r="BO122" i="7"/>
  <c r="BO123" i="7" l="1"/>
  <c r="BO128" i="7" s="1"/>
  <c r="BO134" i="7" s="1"/>
  <c r="BO180" i="7"/>
  <c r="BN213" i="7"/>
  <c r="BN219" i="7"/>
  <c r="BN222" i="7" s="1"/>
  <c r="BO135" i="7" l="1"/>
  <c r="BO140" i="7" l="1"/>
  <c r="BO141" i="7"/>
  <c r="BO136" i="7"/>
  <c r="BO179" i="7" l="1"/>
  <c r="BO142" i="7"/>
  <c r="BP139" i="7" s="1"/>
  <c r="BO155" i="7"/>
  <c r="BO156" i="7"/>
  <c r="BO187" i="7" l="1"/>
  <c r="BO189" i="7" s="1"/>
  <c r="BO181" i="7"/>
  <c r="BO157" i="7"/>
  <c r="BP154" i="7" s="1"/>
  <c r="BO183" i="7"/>
  <c r="BP147" i="7"/>
  <c r="BP146" i="7"/>
  <c r="BO206" i="7" l="1"/>
  <c r="BO196" i="7"/>
  <c r="BO201" i="7"/>
  <c r="BO202" i="7" s="1"/>
  <c r="BO211" i="7" s="1"/>
  <c r="BO220" i="7" s="1"/>
  <c r="BP148" i="7"/>
  <c r="BP149" i="7" s="1"/>
  <c r="BQ145" i="7" s="1"/>
  <c r="BO195" i="7"/>
  <c r="BO197" i="7" s="1"/>
  <c r="BO210" i="7" s="1"/>
  <c r="BO200" i="7"/>
  <c r="BO205" i="7"/>
  <c r="BO207" i="7" s="1"/>
  <c r="BO212" i="7" s="1"/>
  <c r="BO221" i="7" s="1"/>
  <c r="BP122" i="7" l="1"/>
  <c r="BO213" i="7"/>
  <c r="BO219" i="7"/>
  <c r="BO222" i="7" s="1"/>
  <c r="BP123" i="7"/>
  <c r="BP128" i="7" s="1"/>
  <c r="BP134" i="7" s="1"/>
  <c r="BP180" i="7"/>
  <c r="BP135" i="7" l="1"/>
  <c r="BP136" i="7"/>
  <c r="BP155" i="7" l="1"/>
  <c r="BP156" i="7"/>
  <c r="BP141" i="7"/>
  <c r="BP140" i="7"/>
  <c r="BP179" i="7" l="1"/>
  <c r="BP142" i="7"/>
  <c r="BQ139" i="7" s="1"/>
  <c r="BP187" i="7"/>
  <c r="BP189" i="7" s="1"/>
  <c r="BP181" i="7"/>
  <c r="BP157" i="7"/>
  <c r="BQ154" i="7" s="1"/>
  <c r="BQ147" i="7" l="1"/>
  <c r="BQ146" i="7"/>
  <c r="BP201" i="7"/>
  <c r="BP202" i="7" s="1"/>
  <c r="BP211" i="7" s="1"/>
  <c r="BP220" i="7" s="1"/>
  <c r="BP206" i="7"/>
  <c r="BP196" i="7"/>
  <c r="BP183" i="7"/>
  <c r="BP200" i="7" l="1"/>
  <c r="BP195" i="7"/>
  <c r="BP197" i="7" s="1"/>
  <c r="BP210" i="7" s="1"/>
  <c r="BP205" i="7"/>
  <c r="BP207" i="7" s="1"/>
  <c r="BP212" i="7" s="1"/>
  <c r="BP221" i="7" s="1"/>
  <c r="BQ148" i="7"/>
  <c r="BQ122" i="7" s="1"/>
  <c r="BQ180" i="7" l="1"/>
  <c r="BQ123" i="7"/>
  <c r="BQ128" i="7" s="1"/>
  <c r="BQ134" i="7" s="1"/>
  <c r="BQ149" i="7"/>
  <c r="BR145" i="7" s="1"/>
  <c r="BP213" i="7"/>
  <c r="BP219" i="7"/>
  <c r="BP222" i="7" s="1"/>
  <c r="BQ135" i="7" l="1"/>
  <c r="BQ140" i="7" l="1"/>
  <c r="BQ141" i="7"/>
  <c r="BQ136" i="7"/>
  <c r="BQ156" i="7" l="1"/>
  <c r="BQ155" i="7"/>
  <c r="BQ179" i="7"/>
  <c r="BQ142" i="7"/>
  <c r="BR139" i="7" s="1"/>
  <c r="BR146" i="7" l="1"/>
  <c r="BR147" i="7"/>
  <c r="BQ187" i="7"/>
  <c r="BQ189" i="7" s="1"/>
  <c r="BQ181" i="7"/>
  <c r="BQ183" i="7" s="1"/>
  <c r="BQ157" i="7"/>
  <c r="BR154" i="7" s="1"/>
  <c r="BQ195" i="7" l="1"/>
  <c r="BQ200" i="7"/>
  <c r="BQ205" i="7"/>
  <c r="BQ201" i="7"/>
  <c r="BQ202" i="7" s="1"/>
  <c r="BQ211" i="7" s="1"/>
  <c r="BQ220" i="7" s="1"/>
  <c r="BQ206" i="7"/>
  <c r="BQ196" i="7"/>
  <c r="BR148" i="7"/>
  <c r="BR122" i="7" s="1"/>
  <c r="BR180" i="7" l="1"/>
  <c r="BR123" i="7"/>
  <c r="BR128" i="7" s="1"/>
  <c r="BR134" i="7" s="1"/>
  <c r="BR149" i="7"/>
  <c r="BS145" i="7" s="1"/>
  <c r="BQ207" i="7"/>
  <c r="BQ212" i="7" s="1"/>
  <c r="BQ221" i="7" s="1"/>
  <c r="BQ197" i="7"/>
  <c r="BQ210" i="7" s="1"/>
  <c r="BQ213" i="7" l="1"/>
  <c r="BQ219" i="7"/>
  <c r="BQ222" i="7" s="1"/>
  <c r="BR135" i="7"/>
  <c r="BR136" i="7"/>
  <c r="BR156" i="7" l="1"/>
  <c r="BR155" i="7"/>
  <c r="BR141" i="7"/>
  <c r="BR140" i="7"/>
  <c r="BR179" i="7" l="1"/>
  <c r="BR142" i="7"/>
  <c r="BS139" i="7" s="1"/>
  <c r="BR181" i="7"/>
  <c r="BR187" i="7"/>
  <c r="BR189" i="7" s="1"/>
  <c r="BR157" i="7"/>
  <c r="BS154" i="7" s="1"/>
  <c r="BR206" i="7" l="1"/>
  <c r="BR196" i="7"/>
  <c r="BR201" i="7"/>
  <c r="BR202" i="7" s="1"/>
  <c r="BR211" i="7" s="1"/>
  <c r="BR220" i="7" s="1"/>
  <c r="BS147" i="7"/>
  <c r="BS146" i="7"/>
  <c r="BR183" i="7"/>
  <c r="BS148" i="7" l="1"/>
  <c r="BS149" i="7"/>
  <c r="BT145" i="7" s="1"/>
  <c r="BS122" i="7"/>
  <c r="BR200" i="7"/>
  <c r="BR195" i="7"/>
  <c r="BR197" i="7" s="1"/>
  <c r="BR210" i="7" s="1"/>
  <c r="BR205" i="7"/>
  <c r="BR207" i="7" s="1"/>
  <c r="BR212" i="7" s="1"/>
  <c r="BR221" i="7" s="1"/>
  <c r="BR213" i="7" l="1"/>
  <c r="BR219" i="7"/>
  <c r="BR222" i="7" s="1"/>
  <c r="BS123" i="7"/>
  <c r="BS128" i="7" s="1"/>
  <c r="BS134" i="7" s="1"/>
  <c r="BS180" i="7"/>
  <c r="BS135" i="7" l="1"/>
  <c r="BS136" i="7"/>
  <c r="BS156" i="7" l="1"/>
  <c r="BS155" i="7"/>
  <c r="BS140" i="7"/>
  <c r="BS141" i="7"/>
  <c r="BS179" i="7" l="1"/>
  <c r="BS142" i="7"/>
  <c r="BT139" i="7" s="1"/>
  <c r="BS187" i="7"/>
  <c r="BS189" i="7" s="1"/>
  <c r="BS181" i="7"/>
  <c r="BS157" i="7"/>
  <c r="BT154" i="7" s="1"/>
  <c r="BS196" i="7" l="1"/>
  <c r="BS201" i="7"/>
  <c r="BS202" i="7" s="1"/>
  <c r="BS211" i="7" s="1"/>
  <c r="BS220" i="7" s="1"/>
  <c r="BS206" i="7"/>
  <c r="BT146" i="7"/>
  <c r="BT147" i="7"/>
  <c r="BS183" i="7"/>
  <c r="BS195" i="7" l="1"/>
  <c r="BS197" i="7" s="1"/>
  <c r="BS210" i="7" s="1"/>
  <c r="BS200" i="7"/>
  <c r="BS205" i="7"/>
  <c r="BS207" i="7" s="1"/>
  <c r="BS212" i="7" s="1"/>
  <c r="BS221" i="7" s="1"/>
  <c r="BT148" i="7"/>
  <c r="BT149" i="7" s="1"/>
  <c r="BU145" i="7" s="1"/>
  <c r="BT122" i="7" l="1"/>
  <c r="BT123" i="7"/>
  <c r="BT128" i="7" s="1"/>
  <c r="BT134" i="7" s="1"/>
  <c r="BT180" i="7"/>
  <c r="BS213" i="7"/>
  <c r="BS219" i="7"/>
  <c r="BS222" i="7" s="1"/>
  <c r="BT136" i="7" l="1"/>
  <c r="BT135" i="7"/>
  <c r="BT156" i="7" l="1"/>
  <c r="BT155" i="7"/>
  <c r="BT140" i="7"/>
  <c r="BT141" i="7"/>
  <c r="BT179" i="7" l="1"/>
  <c r="BT142" i="7"/>
  <c r="BU139" i="7" s="1"/>
  <c r="BT181" i="7"/>
  <c r="BT187" i="7"/>
  <c r="BT189" i="7" s="1"/>
  <c r="BT157" i="7"/>
  <c r="BU154" i="7" s="1"/>
  <c r="BT206" i="7" l="1"/>
  <c r="BT196" i="7"/>
  <c r="BT201" i="7"/>
  <c r="BT202" i="7" s="1"/>
  <c r="BT211" i="7" s="1"/>
  <c r="BT220" i="7" s="1"/>
  <c r="BU147" i="7"/>
  <c r="BU146" i="7"/>
  <c r="BT183" i="7"/>
  <c r="BT200" i="7" l="1"/>
  <c r="BT195" i="7"/>
  <c r="BT197" i="7" s="1"/>
  <c r="BT210" i="7" s="1"/>
  <c r="BT205" i="7"/>
  <c r="BT207" i="7" s="1"/>
  <c r="BT212" i="7" s="1"/>
  <c r="BT221" i="7" s="1"/>
  <c r="BU148" i="7"/>
  <c r="BU149" i="7" s="1"/>
  <c r="BV145" i="7" s="1"/>
  <c r="BU122" i="7" l="1"/>
  <c r="BT213" i="7"/>
  <c r="BT219" i="7"/>
  <c r="BT222" i="7" s="1"/>
  <c r="BU180" i="7" l="1"/>
  <c r="BU123" i="7"/>
  <c r="BU128" i="7" s="1"/>
  <c r="BU134" i="7" s="1"/>
  <c r="BU135" i="7" l="1"/>
  <c r="BU140" i="7" l="1"/>
  <c r="BU141" i="7"/>
  <c r="BU136" i="7"/>
  <c r="BU155" i="7" l="1"/>
  <c r="BU156" i="7"/>
  <c r="BU179" i="7"/>
  <c r="BU142" i="7"/>
  <c r="BV139" i="7" s="1"/>
  <c r="BV146" i="7" l="1"/>
  <c r="BV147" i="7"/>
  <c r="BU181" i="7"/>
  <c r="BU183" i="7" s="1"/>
  <c r="BU187" i="7"/>
  <c r="BU189" i="7" s="1"/>
  <c r="BU157" i="7"/>
  <c r="BV154" i="7" s="1"/>
  <c r="BU200" i="7" l="1"/>
  <c r="BU195" i="7"/>
  <c r="BU205" i="7"/>
  <c r="BU201" i="7"/>
  <c r="BU202" i="7" s="1"/>
  <c r="BU211" i="7" s="1"/>
  <c r="BU220" i="7" s="1"/>
  <c r="BU206" i="7"/>
  <c r="BU196" i="7"/>
  <c r="BV148" i="7"/>
  <c r="BV122" i="7" s="1"/>
  <c r="BV123" i="7" l="1"/>
  <c r="BV128" i="7" s="1"/>
  <c r="BV134" i="7" s="1"/>
  <c r="BV180" i="7"/>
  <c r="BV149" i="7"/>
  <c r="BW145" i="7" s="1"/>
  <c r="BU207" i="7"/>
  <c r="BU212" i="7" s="1"/>
  <c r="BU221" i="7" s="1"/>
  <c r="BU197" i="7"/>
  <c r="BU210" i="7" s="1"/>
  <c r="BU213" i="7" l="1"/>
  <c r="BU219" i="7"/>
  <c r="BU222" i="7" s="1"/>
  <c r="BV135" i="7"/>
  <c r="BV141" i="7" l="1"/>
  <c r="BV140" i="7"/>
  <c r="BV136" i="7"/>
  <c r="BV156" i="7" l="1"/>
  <c r="BV155" i="7"/>
  <c r="BV179" i="7"/>
  <c r="BV142" i="7"/>
  <c r="BW139" i="7" s="1"/>
  <c r="BW146" i="7" l="1"/>
  <c r="BW147" i="7"/>
  <c r="BV187" i="7"/>
  <c r="BV189" i="7" s="1"/>
  <c r="BV181" i="7"/>
  <c r="BV183" i="7" s="1"/>
  <c r="BV157" i="7"/>
  <c r="BW154" i="7" s="1"/>
  <c r="BV205" i="7" l="1"/>
  <c r="BV195" i="7"/>
  <c r="BV200" i="7"/>
  <c r="BV201" i="7"/>
  <c r="BV202" i="7" s="1"/>
  <c r="BV211" i="7" s="1"/>
  <c r="BV220" i="7" s="1"/>
  <c r="BV196" i="7"/>
  <c r="BV206" i="7"/>
  <c r="BW148" i="7"/>
  <c r="BW149" i="7" s="1"/>
  <c r="BX145" i="7" s="1"/>
  <c r="BW122" i="7" l="1"/>
  <c r="BV197" i="7"/>
  <c r="BV210" i="7" s="1"/>
  <c r="BV207" i="7"/>
  <c r="BV212" i="7" s="1"/>
  <c r="BV221" i="7" s="1"/>
  <c r="BV213" i="7" l="1"/>
  <c r="BV219" i="7"/>
  <c r="BV222" i="7" s="1"/>
  <c r="BW180" i="7"/>
  <c r="BW123" i="7"/>
  <c r="BW128" i="7" s="1"/>
  <c r="BW134" i="7" s="1"/>
  <c r="BW135" i="7" l="1"/>
  <c r="BW141" i="7" l="1"/>
  <c r="BW140" i="7"/>
  <c r="BW136" i="7"/>
  <c r="BW179" i="7" l="1"/>
  <c r="BW142" i="7"/>
  <c r="BX139" i="7" s="1"/>
  <c r="BW156" i="7"/>
  <c r="BW155" i="7"/>
  <c r="BX147" i="7" l="1"/>
  <c r="BX146" i="7"/>
  <c r="BW181" i="7"/>
  <c r="BW187" i="7"/>
  <c r="BW189" i="7" s="1"/>
  <c r="BW157" i="7"/>
  <c r="BX154" i="7" s="1"/>
  <c r="BW183" i="7"/>
  <c r="BW195" i="7" l="1"/>
  <c r="BW205" i="7"/>
  <c r="BW200" i="7"/>
  <c r="BW201" i="7"/>
  <c r="BW202" i="7" s="1"/>
  <c r="BW211" i="7" s="1"/>
  <c r="BW220" i="7" s="1"/>
  <c r="BW196" i="7"/>
  <c r="BW206" i="7"/>
  <c r="BX148" i="7"/>
  <c r="BX122" i="7" s="1"/>
  <c r="BX123" i="7" l="1"/>
  <c r="BX128" i="7" s="1"/>
  <c r="BX134" i="7" s="1"/>
  <c r="BX180" i="7"/>
  <c r="BX149" i="7"/>
  <c r="BY145" i="7" s="1"/>
  <c r="BW207" i="7"/>
  <c r="BW212" i="7" s="1"/>
  <c r="BW221" i="7" s="1"/>
  <c r="BW197" i="7"/>
  <c r="BW210" i="7" s="1"/>
  <c r="BW213" i="7" l="1"/>
  <c r="BW219" i="7"/>
  <c r="BW222" i="7" s="1"/>
  <c r="BX135" i="7"/>
  <c r="BX136" i="7"/>
  <c r="BX156" i="7" l="1"/>
  <c r="BX155" i="7"/>
  <c r="BX141" i="7"/>
  <c r="BX140" i="7"/>
  <c r="BX179" i="7" l="1"/>
  <c r="BX142" i="7"/>
  <c r="BY139" i="7" s="1"/>
  <c r="BX187" i="7"/>
  <c r="BX189" i="7" s="1"/>
  <c r="BX181" i="7"/>
  <c r="BX157" i="7"/>
  <c r="BY154" i="7" s="1"/>
  <c r="BX196" i="7" l="1"/>
  <c r="BX201" i="7"/>
  <c r="BX202" i="7" s="1"/>
  <c r="BX211" i="7" s="1"/>
  <c r="BX220" i="7" s="1"/>
  <c r="BX206" i="7"/>
  <c r="BY146" i="7"/>
  <c r="BY147" i="7"/>
  <c r="BX183" i="7"/>
  <c r="BY148" i="7" l="1"/>
  <c r="BY122" i="7" s="1"/>
  <c r="BX200" i="7"/>
  <c r="BX205" i="7"/>
  <c r="BX207" i="7" s="1"/>
  <c r="BX212" i="7" s="1"/>
  <c r="BX221" i="7" s="1"/>
  <c r="BX195" i="7"/>
  <c r="BX197" i="7" s="1"/>
  <c r="BX210" i="7" s="1"/>
  <c r="BY180" i="7" l="1"/>
  <c r="BY123" i="7"/>
  <c r="BY128" i="7" s="1"/>
  <c r="BY134" i="7" s="1"/>
  <c r="BX213" i="7"/>
  <c r="BX219" i="7"/>
  <c r="BX222" i="7" s="1"/>
  <c r="BY149" i="7"/>
  <c r="BZ145" i="7" s="1"/>
  <c r="BY135" i="7" l="1"/>
  <c r="BY141" i="7" l="1"/>
  <c r="BY140" i="7"/>
  <c r="BY136" i="7"/>
  <c r="BY179" i="7" l="1"/>
  <c r="BY142" i="7"/>
  <c r="BZ139" i="7" s="1"/>
  <c r="BY156" i="7"/>
  <c r="BY155" i="7"/>
  <c r="BY187" i="7" l="1"/>
  <c r="BY189" i="7" s="1"/>
  <c r="BY181" i="7"/>
  <c r="BY157" i="7"/>
  <c r="BZ154" i="7" s="1"/>
  <c r="BZ146" i="7"/>
  <c r="BZ147" i="7"/>
  <c r="BY183" i="7"/>
  <c r="BY205" i="7" l="1"/>
  <c r="BY195" i="7"/>
  <c r="BY200" i="7"/>
  <c r="BZ148" i="7"/>
  <c r="BZ122" i="7" s="1"/>
  <c r="BY201" i="7"/>
  <c r="BY202" i="7" s="1"/>
  <c r="BY211" i="7" s="1"/>
  <c r="BY220" i="7" s="1"/>
  <c r="BY206" i="7"/>
  <c r="BY196" i="7"/>
  <c r="BY207" i="7" l="1"/>
  <c r="BY212" i="7" s="1"/>
  <c r="BY221" i="7" s="1"/>
  <c r="BZ123" i="7"/>
  <c r="BZ128" i="7" s="1"/>
  <c r="BZ134" i="7" s="1"/>
  <c r="BZ180" i="7"/>
  <c r="BZ149" i="7"/>
  <c r="CA145" i="7" s="1"/>
  <c r="BY197" i="7"/>
  <c r="BY210" i="7" s="1"/>
  <c r="BY213" i="7" l="1"/>
  <c r="BY219" i="7"/>
  <c r="BY222" i="7" s="1"/>
  <c r="BZ135" i="7"/>
  <c r="BZ136" i="7"/>
  <c r="BZ156" i="7" l="1"/>
  <c r="BZ155" i="7"/>
  <c r="BZ141" i="7"/>
  <c r="BZ140" i="7"/>
  <c r="BZ179" i="7" l="1"/>
  <c r="BZ142" i="7"/>
  <c r="CA139" i="7" s="1"/>
  <c r="BZ181" i="7"/>
  <c r="BZ187" i="7"/>
  <c r="BZ189" i="7" s="1"/>
  <c r="BZ157" i="7"/>
  <c r="CA154" i="7" s="1"/>
  <c r="BZ206" i="7" l="1"/>
  <c r="BZ201" i="7"/>
  <c r="BZ202" i="7" s="1"/>
  <c r="BZ211" i="7" s="1"/>
  <c r="BZ220" i="7" s="1"/>
  <c r="BZ196" i="7"/>
  <c r="CA146" i="7"/>
  <c r="CA147" i="7"/>
  <c r="BZ183" i="7"/>
  <c r="BZ195" i="7" l="1"/>
  <c r="BZ197" i="7" s="1"/>
  <c r="BZ210" i="7" s="1"/>
  <c r="BZ205" i="7"/>
  <c r="BZ207" i="7" s="1"/>
  <c r="BZ212" i="7" s="1"/>
  <c r="BZ221" i="7" s="1"/>
  <c r="BZ200" i="7"/>
  <c r="CA148" i="7"/>
  <c r="CA122" i="7" s="1"/>
  <c r="CA180" i="7" l="1"/>
  <c r="CA123" i="7"/>
  <c r="CA128" i="7" s="1"/>
  <c r="CA134" i="7" s="1"/>
  <c r="CA149" i="7"/>
  <c r="CB145" i="7" s="1"/>
  <c r="BZ213" i="7"/>
  <c r="BZ219" i="7"/>
  <c r="BZ222" i="7" s="1"/>
  <c r="CA135" i="7" l="1"/>
  <c r="CA140" i="7" l="1"/>
  <c r="CA141" i="7"/>
  <c r="CA136" i="7"/>
  <c r="CA155" i="7" l="1"/>
  <c r="CA156" i="7"/>
  <c r="CA179" i="7"/>
  <c r="CA142" i="7"/>
  <c r="CB139" i="7" s="1"/>
  <c r="CB147" i="7" l="1"/>
  <c r="CB146" i="7"/>
  <c r="CA181" i="7"/>
  <c r="CA183" i="7" s="1"/>
  <c r="CA187" i="7"/>
  <c r="CA189" i="7" s="1"/>
  <c r="CA157" i="7"/>
  <c r="CB154" i="7" s="1"/>
  <c r="CA195" i="7" l="1"/>
  <c r="CA200" i="7"/>
  <c r="CA205" i="7"/>
  <c r="CB148" i="7"/>
  <c r="CB149" i="7" s="1"/>
  <c r="CC145" i="7" s="1"/>
  <c r="CA201" i="7"/>
  <c r="CA202" i="7" s="1"/>
  <c r="CA211" i="7" s="1"/>
  <c r="CA220" i="7" s="1"/>
  <c r="CA206" i="7"/>
  <c r="CA196" i="7"/>
  <c r="CB122" i="7"/>
  <c r="CB123" i="7" l="1"/>
  <c r="CB128" i="7" s="1"/>
  <c r="CB134" i="7" s="1"/>
  <c r="CB180" i="7"/>
  <c r="CA207" i="7"/>
  <c r="CA212" i="7" s="1"/>
  <c r="CA221" i="7" s="1"/>
  <c r="CA197" i="7"/>
  <c r="CA210" i="7" s="1"/>
  <c r="CA213" i="7" l="1"/>
  <c r="CA219" i="7"/>
  <c r="CA222" i="7" s="1"/>
  <c r="CB135" i="7"/>
  <c r="CB136" i="7"/>
  <c r="CB156" i="7" l="1"/>
  <c r="CB155" i="7"/>
  <c r="CB141" i="7"/>
  <c r="CB140" i="7"/>
  <c r="CB179" i="7" l="1"/>
  <c r="CB142" i="7"/>
  <c r="CC139" i="7" s="1"/>
  <c r="CB187" i="7"/>
  <c r="CB189" i="7" s="1"/>
  <c r="CB181" i="7"/>
  <c r="CB157" i="7"/>
  <c r="CC154" i="7" s="1"/>
  <c r="CB201" i="7" l="1"/>
  <c r="CB202" i="7" s="1"/>
  <c r="CB211" i="7" s="1"/>
  <c r="CB220" i="7" s="1"/>
  <c r="CB206" i="7"/>
  <c r="CB196" i="7"/>
  <c r="CC146" i="7"/>
  <c r="CC147" i="7"/>
  <c r="CB183" i="7"/>
  <c r="CB200" i="7" l="1"/>
  <c r="CB205" i="7"/>
  <c r="CB207" i="7" s="1"/>
  <c r="CB212" i="7" s="1"/>
  <c r="CB221" i="7" s="1"/>
  <c r="CB195" i="7"/>
  <c r="CB197" i="7" s="1"/>
  <c r="CB210" i="7" s="1"/>
  <c r="CC148" i="7"/>
  <c r="CC122" i="7" s="1"/>
  <c r="CC123" i="7" l="1"/>
  <c r="CC128" i="7" s="1"/>
  <c r="CC134" i="7" s="1"/>
  <c r="CC180" i="7"/>
  <c r="E53" i="9"/>
  <c r="CC149" i="7"/>
  <c r="CD145" i="7" s="1"/>
  <c r="CB213" i="7"/>
  <c r="CB219" i="7"/>
  <c r="CB222" i="7" s="1"/>
  <c r="G70" i="9" l="1"/>
  <c r="E69" i="13"/>
  <c r="E70" i="13" s="1"/>
  <c r="E70" i="9"/>
  <c r="H70" i="9"/>
  <c r="F70" i="9"/>
  <c r="J70" i="9"/>
  <c r="K70" i="9"/>
  <c r="E55" i="9"/>
  <c r="CC135" i="7"/>
  <c r="CC136" i="7"/>
  <c r="CC155" i="7" l="1"/>
  <c r="CC156" i="7"/>
  <c r="CC140" i="7"/>
  <c r="CC141" i="7"/>
  <c r="H69" i="9"/>
  <c r="F55" i="9"/>
  <c r="K69" i="9"/>
  <c r="G69" i="9"/>
  <c r="J69" i="9"/>
  <c r="E69" i="9"/>
  <c r="F69" i="9"/>
  <c r="G16" i="11"/>
  <c r="D16" i="10"/>
  <c r="D16" i="11"/>
  <c r="J16" i="11" s="1"/>
  <c r="G16" i="10"/>
  <c r="C16" i="10"/>
  <c r="I16" i="10" s="1"/>
  <c r="F16" i="11"/>
  <c r="F16" i="10"/>
  <c r="C16" i="11"/>
  <c r="I16" i="11" s="1"/>
  <c r="N16" i="10"/>
  <c r="S16" i="10"/>
  <c r="N16" i="11"/>
  <c r="S16" i="11"/>
  <c r="F134" i="13"/>
  <c r="U16" i="11"/>
  <c r="P16" i="11"/>
  <c r="U16" i="10"/>
  <c r="P16" i="10"/>
  <c r="R16" i="10"/>
  <c r="M16" i="11"/>
  <c r="R16" i="11"/>
  <c r="M16" i="10"/>
  <c r="E134" i="13"/>
  <c r="E71" i="13"/>
  <c r="E99" i="13"/>
  <c r="F99" i="13" s="1"/>
  <c r="G134" i="13"/>
  <c r="O16" i="11"/>
  <c r="T16" i="11"/>
  <c r="T16" i="10"/>
  <c r="O16" i="10"/>
  <c r="M15" i="11" l="1"/>
  <c r="R15" i="10"/>
  <c r="R15" i="11"/>
  <c r="E71" i="9"/>
  <c r="M15" i="10"/>
  <c r="E133" i="13"/>
  <c r="T15" i="10"/>
  <c r="O15" i="10"/>
  <c r="G133" i="13"/>
  <c r="G135" i="13" s="1"/>
  <c r="O15" i="11"/>
  <c r="T15" i="11"/>
  <c r="G71" i="9"/>
  <c r="J16" i="10"/>
  <c r="CC179" i="7"/>
  <c r="CC183" i="7" s="1"/>
  <c r="CC142" i="7"/>
  <c r="CD139" i="7" s="1"/>
  <c r="N15" i="11"/>
  <c r="N15" i="10"/>
  <c r="S15" i="11"/>
  <c r="F71" i="9"/>
  <c r="S15" i="10"/>
  <c r="F133" i="13"/>
  <c r="F135" i="13" s="1"/>
  <c r="C15" i="11"/>
  <c r="C15" i="10"/>
  <c r="J71" i="9"/>
  <c r="F15" i="11"/>
  <c r="F15" i="10"/>
  <c r="D15" i="10"/>
  <c r="G15" i="11"/>
  <c r="G15" i="10"/>
  <c r="K71" i="9"/>
  <c r="D15" i="11"/>
  <c r="J15" i="11" s="1"/>
  <c r="P15" i="11"/>
  <c r="P15" i="10"/>
  <c r="U15" i="11"/>
  <c r="H71" i="9"/>
  <c r="U15" i="10"/>
  <c r="H134" i="13"/>
  <c r="CC181" i="7"/>
  <c r="CC187" i="7"/>
  <c r="CC189" i="7" s="1"/>
  <c r="CC157" i="7"/>
  <c r="CD154" i="7" s="1"/>
  <c r="J15" i="10" l="1"/>
  <c r="CD146" i="7"/>
  <c r="CD147" i="7"/>
  <c r="CC195" i="7"/>
  <c r="CC200" i="7"/>
  <c r="CC205" i="7"/>
  <c r="O17" i="10"/>
  <c r="T17" i="10"/>
  <c r="T17" i="11"/>
  <c r="O17" i="11"/>
  <c r="CC196" i="7"/>
  <c r="CC206" i="7"/>
  <c r="CC201" i="7"/>
  <c r="CC202" i="7" s="1"/>
  <c r="CC211" i="7" s="1"/>
  <c r="CC220" i="7" s="1"/>
  <c r="I15" i="10"/>
  <c r="I15" i="11"/>
  <c r="H133" i="13"/>
  <c r="E135" i="13"/>
  <c r="H135" i="13" s="1"/>
  <c r="E73" i="9"/>
  <c r="M17" i="11"/>
  <c r="R17" i="10"/>
  <c r="R17" i="11"/>
  <c r="M17" i="10"/>
  <c r="H73" i="9"/>
  <c r="P17" i="10"/>
  <c r="U17" i="11"/>
  <c r="P17" i="11"/>
  <c r="U17" i="10"/>
  <c r="N17" i="11"/>
  <c r="N17" i="10"/>
  <c r="S17" i="11"/>
  <c r="S17" i="10"/>
  <c r="D17" i="11"/>
  <c r="G17" i="10"/>
  <c r="D17" i="10"/>
  <c r="J17" i="10" s="1"/>
  <c r="G17" i="11"/>
  <c r="C17" i="11"/>
  <c r="J73" i="9"/>
  <c r="F17" i="10"/>
  <c r="C17" i="10"/>
  <c r="F17" i="11"/>
  <c r="F19" i="11" l="1"/>
  <c r="F19" i="10"/>
  <c r="C19" i="11"/>
  <c r="I19" i="11" s="1"/>
  <c r="C19" i="10"/>
  <c r="I19" i="10" s="1"/>
  <c r="CC207" i="7"/>
  <c r="CC212" i="7" s="1"/>
  <c r="CC221" i="7" s="1"/>
  <c r="U19" i="11"/>
  <c r="U19" i="10"/>
  <c r="P19" i="11"/>
  <c r="P19" i="10"/>
  <c r="CC197" i="7"/>
  <c r="CC210" i="7" s="1"/>
  <c r="M19" i="10"/>
  <c r="M19" i="11"/>
  <c r="R19" i="10"/>
  <c r="R19" i="11"/>
  <c r="CD148" i="7"/>
  <c r="CD122" i="7" s="1"/>
  <c r="I17" i="10"/>
  <c r="I17" i="11"/>
  <c r="J17" i="11"/>
  <c r="CD149" i="7" l="1"/>
  <c r="CE145" i="7" s="1"/>
  <c r="CD123" i="7"/>
  <c r="CD128" i="7" s="1"/>
  <c r="CD134" i="7" s="1"/>
  <c r="CD180" i="7"/>
  <c r="CC213" i="7"/>
  <c r="CC219" i="7"/>
  <c r="CC222" i="7" s="1"/>
  <c r="CD135" i="7" l="1"/>
  <c r="CD141" i="7" l="1"/>
  <c r="CD140" i="7"/>
  <c r="CD136" i="7"/>
  <c r="CD155" i="7" l="1"/>
  <c r="CD156" i="7"/>
  <c r="CD179" i="7"/>
  <c r="CD142" i="7"/>
  <c r="CE139" i="7" s="1"/>
  <c r="CE147" i="7" l="1"/>
  <c r="CE146" i="7"/>
  <c r="CD181" i="7"/>
  <c r="CD187" i="7"/>
  <c r="CD189" i="7" s="1"/>
  <c r="CD157" i="7"/>
  <c r="CE154" i="7" s="1"/>
  <c r="CD183" i="7"/>
  <c r="CE148" i="7" l="1"/>
  <c r="CE149" i="7" s="1"/>
  <c r="CF145" i="7" s="1"/>
  <c r="CD195" i="7"/>
  <c r="CD200" i="7"/>
  <c r="CD205" i="7"/>
  <c r="CD206" i="7"/>
  <c r="CD201" i="7"/>
  <c r="CD202" i="7" s="1"/>
  <c r="CD211" i="7" s="1"/>
  <c r="CD220" i="7" s="1"/>
  <c r="CD196" i="7"/>
  <c r="CE122" i="7"/>
  <c r="CE180" i="7" l="1"/>
  <c r="CE123" i="7"/>
  <c r="CE128" i="7" s="1"/>
  <c r="CE134" i="7" s="1"/>
  <c r="CD207" i="7"/>
  <c r="CD212" i="7" s="1"/>
  <c r="CD221" i="7" s="1"/>
  <c r="CD197" i="7"/>
  <c r="CD210" i="7" s="1"/>
  <c r="CE135" i="7" l="1"/>
  <c r="CD213" i="7"/>
  <c r="CD219" i="7"/>
  <c r="CD222" i="7" s="1"/>
  <c r="CE141" i="7" l="1"/>
  <c r="CE140" i="7"/>
  <c r="CE136" i="7"/>
  <c r="CE155" i="7" l="1"/>
  <c r="CE156" i="7"/>
  <c r="CE179" i="7"/>
  <c r="CE142" i="7"/>
  <c r="CF139" i="7" s="1"/>
  <c r="CF146" i="7" l="1"/>
  <c r="CF147" i="7"/>
  <c r="CE181" i="7"/>
  <c r="CE183" i="7" s="1"/>
  <c r="CE187" i="7"/>
  <c r="CE189" i="7" s="1"/>
  <c r="CE157" i="7"/>
  <c r="CF154" i="7" s="1"/>
  <c r="CE205" i="7" l="1"/>
  <c r="CE200" i="7"/>
  <c r="CE195" i="7"/>
  <c r="CE196" i="7"/>
  <c r="CE201" i="7"/>
  <c r="CE202" i="7" s="1"/>
  <c r="CE211" i="7" s="1"/>
  <c r="CE220" i="7" s="1"/>
  <c r="CE206" i="7"/>
  <c r="CF148" i="7"/>
  <c r="CF122" i="7" s="1"/>
  <c r="CF123" i="7" l="1"/>
  <c r="CF128" i="7" s="1"/>
  <c r="CF134" i="7" s="1"/>
  <c r="CF180" i="7"/>
  <c r="CF149" i="7"/>
  <c r="CG145" i="7" s="1"/>
  <c r="CE197" i="7"/>
  <c r="CE210" i="7" s="1"/>
  <c r="CE207" i="7"/>
  <c r="CE212" i="7" s="1"/>
  <c r="CE221" i="7" s="1"/>
  <c r="CE213" i="7" l="1"/>
  <c r="CE219" i="7"/>
  <c r="CE222" i="7" s="1"/>
  <c r="CF135" i="7"/>
  <c r="CF136" i="7"/>
  <c r="CF155" i="7" l="1"/>
  <c r="CF156" i="7"/>
  <c r="CF141" i="7"/>
  <c r="CF140" i="7"/>
  <c r="CF179" i="7" l="1"/>
  <c r="CF142" i="7"/>
  <c r="CG139" i="7" s="1"/>
  <c r="CF181" i="7"/>
  <c r="CF187" i="7"/>
  <c r="CF189" i="7" s="1"/>
  <c r="CF157" i="7"/>
  <c r="CG154" i="7" s="1"/>
  <c r="CF206" i="7" l="1"/>
  <c r="CF196" i="7"/>
  <c r="CF201" i="7"/>
  <c r="CF202" i="7" s="1"/>
  <c r="CF211" i="7" s="1"/>
  <c r="CF220" i="7" s="1"/>
  <c r="CG147" i="7"/>
  <c r="CG146" i="7"/>
  <c r="CF183" i="7"/>
  <c r="CF195" i="7" l="1"/>
  <c r="CF197" i="7" s="1"/>
  <c r="CF210" i="7" s="1"/>
  <c r="CF200" i="7"/>
  <c r="CF205" i="7"/>
  <c r="CF207" i="7" s="1"/>
  <c r="CF212" i="7" s="1"/>
  <c r="CF221" i="7" s="1"/>
  <c r="CG148" i="7"/>
  <c r="CG149" i="7" s="1"/>
  <c r="CH145" i="7" s="1"/>
  <c r="CG122" i="7" l="1"/>
  <c r="CF213" i="7"/>
  <c r="CF219" i="7"/>
  <c r="CF222" i="7" s="1"/>
  <c r="CG123" i="7" l="1"/>
  <c r="CG128" i="7" s="1"/>
  <c r="CG134" i="7" s="1"/>
  <c r="CG180" i="7"/>
  <c r="CG135" i="7" l="1"/>
  <c r="CG136" i="7"/>
  <c r="CG155" i="7" l="1"/>
  <c r="CG156" i="7"/>
  <c r="CG141" i="7"/>
  <c r="CG140" i="7"/>
  <c r="CG179" i="7" l="1"/>
  <c r="CG142" i="7"/>
  <c r="CH139" i="7" s="1"/>
  <c r="CG187" i="7"/>
  <c r="CG189" i="7" s="1"/>
  <c r="CG181" i="7"/>
  <c r="CG157" i="7"/>
  <c r="CH154" i="7" s="1"/>
  <c r="CG196" i="7" l="1"/>
  <c r="CG201" i="7"/>
  <c r="CG202" i="7" s="1"/>
  <c r="CG211" i="7" s="1"/>
  <c r="CG220" i="7" s="1"/>
  <c r="CG206" i="7"/>
  <c r="CH147" i="7"/>
  <c r="CH146" i="7"/>
  <c r="CG183" i="7"/>
  <c r="CH148" i="7" l="1"/>
  <c r="CH149" i="7" s="1"/>
  <c r="CI145" i="7" s="1"/>
  <c r="CG195" i="7"/>
  <c r="CG197" i="7" s="1"/>
  <c r="CG210" i="7" s="1"/>
  <c r="CG205" i="7"/>
  <c r="CG207" i="7" s="1"/>
  <c r="CG212" i="7" s="1"/>
  <c r="CG221" i="7" s="1"/>
  <c r="CG200" i="7"/>
  <c r="CH122" i="7"/>
  <c r="CG213" i="7" l="1"/>
  <c r="CG219" i="7"/>
  <c r="CG222" i="7" s="1"/>
  <c r="CH123" i="7"/>
  <c r="CH128" i="7" s="1"/>
  <c r="CH134" i="7" s="1"/>
  <c r="CH180" i="7"/>
  <c r="CH135" i="7" l="1"/>
  <c r="CH136" i="7"/>
  <c r="CH155" i="7" l="1"/>
  <c r="CH156" i="7"/>
  <c r="CH141" i="7"/>
  <c r="CH140" i="7"/>
  <c r="CH179" i="7" l="1"/>
  <c r="CH142" i="7"/>
  <c r="CI139" i="7" s="1"/>
  <c r="CH181" i="7"/>
  <c r="CH187" i="7"/>
  <c r="CH189" i="7" s="1"/>
  <c r="CH157" i="7"/>
  <c r="CI154" i="7" s="1"/>
  <c r="CH196" i="7" l="1"/>
  <c r="CH206" i="7"/>
  <c r="CH201" i="7"/>
  <c r="CH202" i="7" s="1"/>
  <c r="CH211" i="7" s="1"/>
  <c r="CH220" i="7" s="1"/>
  <c r="CI147" i="7"/>
  <c r="CI146" i="7"/>
  <c r="CH183" i="7"/>
  <c r="CH200" i="7" l="1"/>
  <c r="CH205" i="7"/>
  <c r="CH207" i="7" s="1"/>
  <c r="CH212" i="7" s="1"/>
  <c r="CH221" i="7" s="1"/>
  <c r="CH195" i="7"/>
  <c r="CH197" i="7" s="1"/>
  <c r="CH210" i="7" s="1"/>
  <c r="CI148" i="7"/>
  <c r="CI149" i="7" s="1"/>
  <c r="CJ145" i="7" s="1"/>
  <c r="CI122" i="7" l="1"/>
  <c r="CH213" i="7"/>
  <c r="CH219" i="7"/>
  <c r="CH222" i="7" s="1"/>
  <c r="CI180" i="7" l="1"/>
  <c r="CI123" i="7"/>
  <c r="CI128" i="7" s="1"/>
  <c r="CI134" i="7" s="1"/>
  <c r="CI135" i="7" l="1"/>
  <c r="CI136" i="7" s="1"/>
  <c r="CI156" i="7" l="1"/>
  <c r="CI155" i="7"/>
  <c r="CI141" i="7"/>
  <c r="CI140" i="7"/>
  <c r="CI179" i="7" l="1"/>
  <c r="CI142" i="7"/>
  <c r="CJ139" i="7" s="1"/>
  <c r="CI187" i="7"/>
  <c r="CI189" i="7" s="1"/>
  <c r="CI181" i="7"/>
  <c r="CI157" i="7"/>
  <c r="CJ154" i="7" s="1"/>
  <c r="CI183" i="7" l="1"/>
  <c r="CI201" i="7"/>
  <c r="CI202" i="7" s="1"/>
  <c r="CI211" i="7" s="1"/>
  <c r="CI220" i="7" s="1"/>
  <c r="CI206" i="7"/>
  <c r="CI196" i="7"/>
  <c r="CJ147" i="7"/>
  <c r="CJ146" i="7"/>
  <c r="CI195" i="7"/>
  <c r="CI197" i="7" s="1"/>
  <c r="CI210" i="7" s="1"/>
  <c r="CI200" i="7"/>
  <c r="CI205" i="7"/>
  <c r="CI207" i="7" s="1"/>
  <c r="CI212" i="7" s="1"/>
  <c r="CI221" i="7" s="1"/>
  <c r="CI213" i="7" l="1"/>
  <c r="CI219" i="7"/>
  <c r="CI222" i="7" s="1"/>
  <c r="CJ148" i="7"/>
  <c r="CJ149" i="7" s="1"/>
  <c r="CK145" i="7" s="1"/>
  <c r="CJ122" i="7" l="1"/>
  <c r="CJ123" i="7" l="1"/>
  <c r="CJ128" i="7" s="1"/>
  <c r="CJ134" i="7" s="1"/>
  <c r="CJ180" i="7"/>
  <c r="CJ135" i="7" l="1"/>
  <c r="CJ140" i="7" l="1"/>
  <c r="CJ141" i="7"/>
  <c r="CJ136" i="7"/>
  <c r="CJ156" i="7" l="1"/>
  <c r="CJ155" i="7"/>
  <c r="CJ179" i="7"/>
  <c r="CJ142" i="7"/>
  <c r="CK139" i="7" s="1"/>
  <c r="CK146" i="7" l="1"/>
  <c r="CK147" i="7"/>
  <c r="CJ187" i="7"/>
  <c r="CJ189" i="7" s="1"/>
  <c r="CJ181" i="7"/>
  <c r="CJ183" i="7" s="1"/>
  <c r="CJ157" i="7"/>
  <c r="CK154" i="7" s="1"/>
  <c r="CJ195" i="7" l="1"/>
  <c r="CJ200" i="7"/>
  <c r="CJ205" i="7"/>
  <c r="CJ196" i="7"/>
  <c r="CJ206" i="7"/>
  <c r="CJ201" i="7"/>
  <c r="CJ202" i="7" s="1"/>
  <c r="CJ211" i="7" s="1"/>
  <c r="CJ220" i="7" s="1"/>
  <c r="CK148" i="7"/>
  <c r="CK122" i="7" s="1"/>
  <c r="CK180" i="7" l="1"/>
  <c r="CK123" i="7"/>
  <c r="CK128" i="7" s="1"/>
  <c r="CK134" i="7" s="1"/>
  <c r="CK149" i="7"/>
  <c r="CL145" i="7" s="1"/>
  <c r="CJ207" i="7"/>
  <c r="CJ212" i="7" s="1"/>
  <c r="CJ221" i="7" s="1"/>
  <c r="CJ197" i="7"/>
  <c r="CJ210" i="7" s="1"/>
  <c r="CJ213" i="7" l="1"/>
  <c r="CJ219" i="7"/>
  <c r="CJ222" i="7" s="1"/>
  <c r="CK135" i="7"/>
  <c r="CK141" i="7" l="1"/>
  <c r="CK140" i="7"/>
  <c r="CK136" i="7"/>
  <c r="CK155" i="7" l="1"/>
  <c r="CK156" i="7"/>
  <c r="CK179" i="7"/>
  <c r="CK142" i="7"/>
  <c r="CL139" i="7" s="1"/>
  <c r="CL146" i="7" l="1"/>
  <c r="CL147" i="7"/>
  <c r="CK181" i="7"/>
  <c r="CK183" i="7" s="1"/>
  <c r="CK187" i="7"/>
  <c r="CK189" i="7" s="1"/>
  <c r="CK157" i="7"/>
  <c r="CL154" i="7" s="1"/>
  <c r="CK205" i="7" l="1"/>
  <c r="CK200" i="7"/>
  <c r="CK195" i="7"/>
  <c r="CK201" i="7"/>
  <c r="CK202" i="7" s="1"/>
  <c r="CK211" i="7" s="1"/>
  <c r="CK220" i="7" s="1"/>
  <c r="CK206" i="7"/>
  <c r="CK196" i="7"/>
  <c r="CL148" i="7"/>
  <c r="CL122" i="7" s="1"/>
  <c r="CL180" i="7" l="1"/>
  <c r="CL123" i="7"/>
  <c r="CL128" i="7" s="1"/>
  <c r="CL134" i="7" s="1"/>
  <c r="CL149" i="7"/>
  <c r="CM145" i="7" s="1"/>
  <c r="CK197" i="7"/>
  <c r="CK210" i="7" s="1"/>
  <c r="CK207" i="7"/>
  <c r="CK212" i="7" s="1"/>
  <c r="CK221" i="7" s="1"/>
  <c r="CK213" i="7" l="1"/>
  <c r="CK219" i="7"/>
  <c r="CK222" i="7" s="1"/>
  <c r="CL135" i="7"/>
  <c r="CL141" i="7" l="1"/>
  <c r="CL140" i="7"/>
  <c r="CL136" i="7"/>
  <c r="CL156" i="7" l="1"/>
  <c r="CL155" i="7"/>
  <c r="CL179" i="7"/>
  <c r="CL142" i="7"/>
  <c r="CM139" i="7" s="1"/>
  <c r="CM146" i="7" l="1"/>
  <c r="CM147" i="7"/>
  <c r="CL187" i="7"/>
  <c r="CL189" i="7" s="1"/>
  <c r="CL181" i="7"/>
  <c r="CL183" i="7" s="1"/>
  <c r="CL157" i="7"/>
  <c r="CM154" i="7" s="1"/>
  <c r="CL195" i="7" l="1"/>
  <c r="CL200" i="7"/>
  <c r="CL205" i="7"/>
  <c r="CL201" i="7"/>
  <c r="CL202" i="7" s="1"/>
  <c r="CL211" i="7" s="1"/>
  <c r="CL220" i="7" s="1"/>
  <c r="CL196" i="7"/>
  <c r="CL206" i="7"/>
  <c r="CM148" i="7"/>
  <c r="CM122" i="7" s="1"/>
  <c r="CM123" i="7" l="1"/>
  <c r="CM128" i="7" s="1"/>
  <c r="CM134" i="7" s="1"/>
  <c r="CM180" i="7"/>
  <c r="CM149" i="7"/>
  <c r="CN145" i="7" s="1"/>
  <c r="CL207" i="7"/>
  <c r="CL212" i="7" s="1"/>
  <c r="CL221" i="7" s="1"/>
  <c r="CL197" i="7"/>
  <c r="CL210" i="7" s="1"/>
  <c r="CL213" i="7" l="1"/>
  <c r="CL219" i="7"/>
  <c r="CL222" i="7" s="1"/>
  <c r="CM135" i="7"/>
  <c r="CM136" i="7" s="1"/>
  <c r="CM156" i="7" l="1"/>
  <c r="CM155" i="7"/>
  <c r="CM140" i="7"/>
  <c r="CM141" i="7"/>
  <c r="CM179" i="7" l="1"/>
  <c r="CM142" i="7"/>
  <c r="CN139" i="7" s="1"/>
  <c r="CM187" i="7"/>
  <c r="CM189" i="7" s="1"/>
  <c r="CM181" i="7"/>
  <c r="CM157" i="7"/>
  <c r="CN154" i="7" s="1"/>
  <c r="CM206" i="7" l="1"/>
  <c r="CM201" i="7"/>
  <c r="CM202" i="7" s="1"/>
  <c r="CM211" i="7" s="1"/>
  <c r="CM220" i="7" s="1"/>
  <c r="CM196" i="7"/>
  <c r="CN147" i="7"/>
  <c r="CN146" i="7"/>
  <c r="CM183" i="7"/>
  <c r="CM200" i="7" l="1"/>
  <c r="CM205" i="7"/>
  <c r="CM207" i="7" s="1"/>
  <c r="CM212" i="7" s="1"/>
  <c r="CM221" i="7" s="1"/>
  <c r="CM195" i="7"/>
  <c r="CM197" i="7" s="1"/>
  <c r="CM210" i="7" s="1"/>
  <c r="CN148" i="7"/>
  <c r="CN149" i="7" s="1"/>
  <c r="CO145" i="7" s="1"/>
  <c r="CN122" i="7" l="1"/>
  <c r="CM213" i="7"/>
  <c r="CM219" i="7"/>
  <c r="CM222" i="7" s="1"/>
  <c r="CN123" i="7" l="1"/>
  <c r="CN128" i="7" s="1"/>
  <c r="CN134" i="7" s="1"/>
  <c r="CN180" i="7"/>
  <c r="CN135" i="7" l="1"/>
  <c r="CN140" i="7" l="1"/>
  <c r="CN141" i="7"/>
  <c r="CN136" i="7"/>
  <c r="CN156" i="7" l="1"/>
  <c r="CN155" i="7"/>
  <c r="CN179" i="7"/>
  <c r="CN142" i="7"/>
  <c r="CO139" i="7" s="1"/>
  <c r="CO146" i="7" l="1"/>
  <c r="CO147" i="7"/>
  <c r="CN187" i="7"/>
  <c r="CN189" i="7" s="1"/>
  <c r="CN181" i="7"/>
  <c r="CN157" i="7"/>
  <c r="CO154" i="7" s="1"/>
  <c r="CN183" i="7"/>
  <c r="CO148" i="7" l="1"/>
  <c r="CO149" i="7" s="1"/>
  <c r="CP145" i="7" s="1"/>
  <c r="CN201" i="7"/>
  <c r="CN202" i="7" s="1"/>
  <c r="CN211" i="7" s="1"/>
  <c r="CN220" i="7" s="1"/>
  <c r="CN206" i="7"/>
  <c r="CN196" i="7"/>
  <c r="CN195" i="7"/>
  <c r="CN197" i="7" s="1"/>
  <c r="CN210" i="7" s="1"/>
  <c r="CN205" i="7"/>
  <c r="CN207" i="7" s="1"/>
  <c r="CN212" i="7" s="1"/>
  <c r="CN221" i="7" s="1"/>
  <c r="CN200" i="7"/>
  <c r="CO122" i="7"/>
  <c r="CO123" i="7" l="1"/>
  <c r="CO128" i="7" s="1"/>
  <c r="CO134" i="7" s="1"/>
  <c r="CO180" i="7"/>
  <c r="CN213" i="7"/>
  <c r="CN219" i="7"/>
  <c r="CN222" i="7" s="1"/>
  <c r="CO135" i="7" l="1"/>
  <c r="CO136" i="7"/>
  <c r="CO156" i="7" l="1"/>
  <c r="CO155" i="7"/>
  <c r="CO141" i="7"/>
  <c r="CO140" i="7"/>
  <c r="CO179" i="7" l="1"/>
  <c r="CO142" i="7"/>
  <c r="CP139" i="7" s="1"/>
  <c r="CO187" i="7"/>
  <c r="CO189" i="7" s="1"/>
  <c r="CO181" i="7"/>
  <c r="CO157" i="7"/>
  <c r="CP154" i="7" s="1"/>
  <c r="CO201" i="7" l="1"/>
  <c r="CO202" i="7" s="1"/>
  <c r="CO211" i="7" s="1"/>
  <c r="CO220" i="7" s="1"/>
  <c r="CO206" i="7"/>
  <c r="CO196" i="7"/>
  <c r="CP147" i="7"/>
  <c r="CP146" i="7"/>
  <c r="CO183" i="7"/>
  <c r="CO195" i="7" l="1"/>
  <c r="CO197" i="7" s="1"/>
  <c r="CO210" i="7" s="1"/>
  <c r="CO200" i="7"/>
  <c r="CO205" i="7"/>
  <c r="CO207" i="7" s="1"/>
  <c r="CO212" i="7" s="1"/>
  <c r="CO221" i="7" s="1"/>
  <c r="CP148" i="7"/>
  <c r="CP149" i="7" s="1"/>
  <c r="CQ145" i="7" s="1"/>
  <c r="CP122" i="7" l="1"/>
  <c r="CP123" i="7"/>
  <c r="CP128" i="7" s="1"/>
  <c r="CP134" i="7" s="1"/>
  <c r="CP180" i="7"/>
  <c r="CO213" i="7"/>
  <c r="CO219" i="7"/>
  <c r="CO222" i="7" s="1"/>
  <c r="CP135" i="7" l="1"/>
  <c r="CP136" i="7"/>
  <c r="CP155" i="7" l="1"/>
  <c r="CP156" i="7"/>
  <c r="CP141" i="7"/>
  <c r="CP140" i="7"/>
  <c r="CP179" i="7" l="1"/>
  <c r="CP142" i="7"/>
  <c r="CQ139" i="7" s="1"/>
  <c r="CP181" i="7"/>
  <c r="CP187" i="7"/>
  <c r="CP189" i="7" s="1"/>
  <c r="CP157" i="7"/>
  <c r="CQ154" i="7" s="1"/>
  <c r="CP196" i="7" l="1"/>
  <c r="CP201" i="7"/>
  <c r="CP202" i="7" s="1"/>
  <c r="CP211" i="7" s="1"/>
  <c r="CP220" i="7" s="1"/>
  <c r="CP206" i="7"/>
  <c r="CQ147" i="7"/>
  <c r="CQ146" i="7"/>
  <c r="CP183" i="7"/>
  <c r="CP200" i="7" l="1"/>
  <c r="CP195" i="7"/>
  <c r="CP197" i="7" s="1"/>
  <c r="CP210" i="7" s="1"/>
  <c r="CP205" i="7"/>
  <c r="CP207" i="7" s="1"/>
  <c r="CP212" i="7" s="1"/>
  <c r="CP221" i="7" s="1"/>
  <c r="CQ148" i="7"/>
  <c r="CQ149" i="7" s="1"/>
  <c r="CR145" i="7" s="1"/>
  <c r="CQ122" i="7" l="1"/>
  <c r="CQ180" i="7"/>
  <c r="CQ123" i="7"/>
  <c r="CQ128" i="7" s="1"/>
  <c r="CQ134" i="7" s="1"/>
  <c r="CP213" i="7"/>
  <c r="CP219" i="7"/>
  <c r="CP222" i="7" s="1"/>
  <c r="CQ135" i="7" l="1"/>
  <c r="CQ136" i="7"/>
  <c r="CQ156" i="7" l="1"/>
  <c r="CQ155" i="7"/>
  <c r="CQ141" i="7"/>
  <c r="CQ140" i="7"/>
  <c r="CQ179" i="7" l="1"/>
  <c r="CQ142" i="7"/>
  <c r="CR139" i="7" s="1"/>
  <c r="CQ181" i="7"/>
  <c r="CQ187" i="7"/>
  <c r="CQ189" i="7" s="1"/>
  <c r="CQ157" i="7"/>
  <c r="CR154" i="7" s="1"/>
  <c r="CQ201" i="7" l="1"/>
  <c r="CQ202" i="7" s="1"/>
  <c r="CQ211" i="7" s="1"/>
  <c r="CQ220" i="7" s="1"/>
  <c r="CQ206" i="7"/>
  <c r="CQ196" i="7"/>
  <c r="CR147" i="7"/>
  <c r="CR146" i="7"/>
  <c r="CQ183" i="7"/>
  <c r="CQ195" i="7" l="1"/>
  <c r="CQ197" i="7" s="1"/>
  <c r="CQ210" i="7" s="1"/>
  <c r="CQ205" i="7"/>
  <c r="CQ207" i="7" s="1"/>
  <c r="CQ212" i="7" s="1"/>
  <c r="CQ221" i="7" s="1"/>
  <c r="CQ200" i="7"/>
  <c r="CR148" i="7"/>
  <c r="CR149" i="7" s="1"/>
  <c r="CS145" i="7" s="1"/>
  <c r="CR122" i="7" l="1"/>
  <c r="CR123" i="7"/>
  <c r="CR128" i="7" s="1"/>
  <c r="CR134" i="7" s="1"/>
  <c r="CR180" i="7"/>
  <c r="CQ213" i="7"/>
  <c r="CQ219" i="7"/>
  <c r="CQ222" i="7" s="1"/>
  <c r="CR135" i="7" l="1"/>
  <c r="CR140" i="7" l="1"/>
  <c r="CR141" i="7"/>
  <c r="CR136" i="7"/>
  <c r="CR156" i="7" l="1"/>
  <c r="CR155" i="7"/>
  <c r="CR179" i="7"/>
  <c r="CR142" i="7"/>
  <c r="CS139" i="7" s="1"/>
  <c r="CS147" i="7" l="1"/>
  <c r="CS146" i="7"/>
  <c r="CR187" i="7"/>
  <c r="CR189" i="7" s="1"/>
  <c r="CR181" i="7"/>
  <c r="CR183" i="7" s="1"/>
  <c r="CR157" i="7"/>
  <c r="CS154" i="7" s="1"/>
  <c r="CR200" i="7" l="1"/>
  <c r="CR195" i="7"/>
  <c r="CR205" i="7"/>
  <c r="CS148" i="7"/>
  <c r="CS149" i="7" s="1"/>
  <c r="CT145" i="7" s="1"/>
  <c r="CR196" i="7"/>
  <c r="CR206" i="7"/>
  <c r="CR201" i="7"/>
  <c r="CR202" i="7" s="1"/>
  <c r="CR211" i="7" s="1"/>
  <c r="CR220" i="7" s="1"/>
  <c r="CS122" i="7"/>
  <c r="CS180" i="7" l="1"/>
  <c r="CS123" i="7"/>
  <c r="CS128" i="7" s="1"/>
  <c r="CS134" i="7" s="1"/>
  <c r="CR207" i="7"/>
  <c r="CR212" i="7" s="1"/>
  <c r="CR221" i="7" s="1"/>
  <c r="CR197" i="7"/>
  <c r="CR210" i="7" s="1"/>
  <c r="CR213" i="7" l="1"/>
  <c r="CR219" i="7"/>
  <c r="CR222" i="7" s="1"/>
  <c r="CS135" i="7"/>
  <c r="CS140" i="7" l="1"/>
  <c r="CS141" i="7"/>
  <c r="CS136" i="7"/>
  <c r="CS156" i="7" l="1"/>
  <c r="CS155" i="7"/>
  <c r="CS179" i="7"/>
  <c r="CS142" i="7"/>
  <c r="CT139" i="7" s="1"/>
  <c r="CT146" i="7" l="1"/>
  <c r="CT147" i="7"/>
  <c r="CS181" i="7"/>
  <c r="CS183" i="7" s="1"/>
  <c r="CS187" i="7"/>
  <c r="CS189" i="7" s="1"/>
  <c r="CS157" i="7"/>
  <c r="CT154" i="7" s="1"/>
  <c r="CS195" i="7" l="1"/>
  <c r="CS205" i="7"/>
  <c r="CS200" i="7"/>
  <c r="CS201" i="7"/>
  <c r="CS202" i="7" s="1"/>
  <c r="CS211" i="7" s="1"/>
  <c r="CS220" i="7" s="1"/>
  <c r="CS196" i="7"/>
  <c r="CS206" i="7"/>
  <c r="CT148" i="7"/>
  <c r="CT122" i="7" s="1"/>
  <c r="CT123" i="7" l="1"/>
  <c r="CT128" i="7" s="1"/>
  <c r="CT134" i="7" s="1"/>
  <c r="CT180" i="7"/>
  <c r="CT149" i="7"/>
  <c r="CU145" i="7" s="1"/>
  <c r="CS207" i="7"/>
  <c r="CS212" i="7" s="1"/>
  <c r="CS221" i="7" s="1"/>
  <c r="CS197" i="7"/>
  <c r="CS210" i="7" s="1"/>
  <c r="CS213" i="7" l="1"/>
  <c r="CS219" i="7"/>
  <c r="CS222" i="7" s="1"/>
  <c r="CT135" i="7"/>
  <c r="CT141" i="7" l="1"/>
  <c r="CT140" i="7"/>
  <c r="CT136" i="7"/>
  <c r="CT156" i="7" l="1"/>
  <c r="CT155" i="7"/>
  <c r="CT179" i="7"/>
  <c r="CT142" i="7"/>
  <c r="CU139" i="7" s="1"/>
  <c r="CU146" i="7" l="1"/>
  <c r="CU147" i="7"/>
  <c r="CT187" i="7"/>
  <c r="CT189" i="7" s="1"/>
  <c r="CT181" i="7"/>
  <c r="CT183" i="7" s="1"/>
  <c r="CT157" i="7"/>
  <c r="CU154" i="7" s="1"/>
  <c r="CT195" i="7" l="1"/>
  <c r="CT205" i="7"/>
  <c r="CT200" i="7"/>
  <c r="CT206" i="7"/>
  <c r="CT201" i="7"/>
  <c r="CT202" i="7" s="1"/>
  <c r="CT211" i="7" s="1"/>
  <c r="CT220" i="7" s="1"/>
  <c r="CT196" i="7"/>
  <c r="CU148" i="7"/>
  <c r="CU122" i="7" s="1"/>
  <c r="CU123" i="7" l="1"/>
  <c r="CU128" i="7" s="1"/>
  <c r="CU134" i="7" s="1"/>
  <c r="CU180" i="7"/>
  <c r="CU149" i="7"/>
  <c r="CV145" i="7" s="1"/>
  <c r="CT207" i="7"/>
  <c r="CT212" i="7" s="1"/>
  <c r="CT221" i="7" s="1"/>
  <c r="CT197" i="7"/>
  <c r="CT210" i="7" s="1"/>
  <c r="CT213" i="7" l="1"/>
  <c r="CT219" i="7"/>
  <c r="CT222" i="7" s="1"/>
  <c r="CU135" i="7"/>
  <c r="CU136" i="7"/>
  <c r="CU156" i="7" l="1"/>
  <c r="CU155" i="7"/>
  <c r="CU140" i="7"/>
  <c r="CU141" i="7"/>
  <c r="CU179" i="7" l="1"/>
  <c r="CU142" i="7"/>
  <c r="CV139" i="7" s="1"/>
  <c r="CU187" i="7"/>
  <c r="CU189" i="7" s="1"/>
  <c r="CU181" i="7"/>
  <c r="CU157" i="7"/>
  <c r="CV154" i="7" s="1"/>
  <c r="CU201" i="7" l="1"/>
  <c r="CU202" i="7" s="1"/>
  <c r="CU211" i="7" s="1"/>
  <c r="CU220" i="7" s="1"/>
  <c r="CU196" i="7"/>
  <c r="CU206" i="7"/>
  <c r="CV147" i="7"/>
  <c r="CV146" i="7"/>
  <c r="CU183" i="7"/>
  <c r="CU200" i="7" l="1"/>
  <c r="CU205" i="7"/>
  <c r="CU207" i="7" s="1"/>
  <c r="CU212" i="7" s="1"/>
  <c r="CU221" i="7" s="1"/>
  <c r="CU195" i="7"/>
  <c r="CU197" i="7" s="1"/>
  <c r="CU210" i="7" s="1"/>
  <c r="CV148" i="7"/>
  <c r="CV149" i="7" s="1"/>
  <c r="CW145" i="7" s="1"/>
  <c r="CU213" i="7" l="1"/>
  <c r="CU219" i="7"/>
  <c r="CU222" i="7" s="1"/>
  <c r="CV122" i="7"/>
  <c r="CV123" i="7" l="1"/>
  <c r="CV128" i="7" s="1"/>
  <c r="CV134" i="7" s="1"/>
  <c r="CV180" i="7"/>
  <c r="CV135" i="7" l="1"/>
  <c r="CV136" i="7"/>
  <c r="CV155" i="7" l="1"/>
  <c r="CV156" i="7"/>
  <c r="CV140" i="7"/>
  <c r="CV141" i="7"/>
  <c r="CV179" i="7" l="1"/>
  <c r="CV142" i="7"/>
  <c r="CW139" i="7" s="1"/>
  <c r="CV181" i="7"/>
  <c r="CV187" i="7"/>
  <c r="CV189" i="7" s="1"/>
  <c r="CV157" i="7"/>
  <c r="CW154" i="7" s="1"/>
  <c r="CV196" i="7" l="1"/>
  <c r="CV201" i="7"/>
  <c r="CV202" i="7" s="1"/>
  <c r="CV211" i="7" s="1"/>
  <c r="CV220" i="7" s="1"/>
  <c r="CV206" i="7"/>
  <c r="CW147" i="7"/>
  <c r="CW146" i="7"/>
  <c r="CV183" i="7"/>
  <c r="CV200" i="7" l="1"/>
  <c r="CV195" i="7"/>
  <c r="CV197" i="7" s="1"/>
  <c r="CV210" i="7" s="1"/>
  <c r="CV205" i="7"/>
  <c r="CV207" i="7" s="1"/>
  <c r="CV212" i="7" s="1"/>
  <c r="CV221" i="7" s="1"/>
  <c r="CW148" i="7"/>
  <c r="CW149" i="7" s="1"/>
  <c r="CX145" i="7" s="1"/>
  <c r="CW122" i="7" l="1"/>
  <c r="CV213" i="7"/>
  <c r="CV219" i="7"/>
  <c r="CV222" i="7" s="1"/>
  <c r="CW180" i="7" l="1"/>
  <c r="CW123" i="7"/>
  <c r="CW128" i="7" s="1"/>
  <c r="CW134" i="7" s="1"/>
  <c r="CW135" i="7" l="1"/>
  <c r="CW136" i="7"/>
  <c r="CW155" i="7" l="1"/>
  <c r="CW156" i="7"/>
  <c r="CW141" i="7"/>
  <c r="CW140" i="7"/>
  <c r="CW179" i="7" l="1"/>
  <c r="CW142" i="7"/>
  <c r="CX139" i="7" s="1"/>
  <c r="CW187" i="7"/>
  <c r="CW189" i="7" s="1"/>
  <c r="CW181" i="7"/>
  <c r="CW157" i="7"/>
  <c r="CX154" i="7" s="1"/>
  <c r="CW201" i="7" l="1"/>
  <c r="CW202" i="7" s="1"/>
  <c r="CW211" i="7" s="1"/>
  <c r="CW220" i="7" s="1"/>
  <c r="CW206" i="7"/>
  <c r="CW196" i="7"/>
  <c r="CX147" i="7"/>
  <c r="CX146" i="7"/>
  <c r="CW183" i="7"/>
  <c r="CX148" i="7" l="1"/>
  <c r="CX149" i="7" s="1"/>
  <c r="CY145" i="7" s="1"/>
  <c r="CW195" i="7"/>
  <c r="CW197" i="7" s="1"/>
  <c r="CW210" i="7" s="1"/>
  <c r="CW200" i="7"/>
  <c r="CW205" i="7"/>
  <c r="CW207" i="7" s="1"/>
  <c r="CW212" i="7" s="1"/>
  <c r="CW221" i="7" s="1"/>
  <c r="CX122" i="7"/>
  <c r="CX123" i="7" l="1"/>
  <c r="CX128" i="7" s="1"/>
  <c r="CX134" i="7" s="1"/>
  <c r="CX180" i="7"/>
  <c r="CW213" i="7"/>
  <c r="CW219" i="7"/>
  <c r="CW222" i="7" s="1"/>
  <c r="CX135" i="7" l="1"/>
  <c r="CX136" i="7"/>
  <c r="CX155" i="7" l="1"/>
  <c r="CX156" i="7"/>
  <c r="CX141" i="7"/>
  <c r="CX140" i="7"/>
  <c r="CX179" i="7" l="1"/>
  <c r="CX142" i="7"/>
  <c r="CY139" i="7" s="1"/>
  <c r="CX181" i="7"/>
  <c r="CX187" i="7"/>
  <c r="CX189" i="7" s="1"/>
  <c r="CX157" i="7"/>
  <c r="CY154" i="7" s="1"/>
  <c r="CX183" i="7" l="1"/>
  <c r="CX200" i="7"/>
  <c r="CX205" i="7"/>
  <c r="CX195" i="7"/>
  <c r="CX196" i="7"/>
  <c r="CX206" i="7"/>
  <c r="CX201" i="7"/>
  <c r="CX202" i="7" s="1"/>
  <c r="CX211" i="7" s="1"/>
  <c r="CX220" i="7" s="1"/>
  <c r="CY147" i="7"/>
  <c r="CY146" i="7"/>
  <c r="CY148" i="7" l="1"/>
  <c r="CY122" i="7" s="1"/>
  <c r="CX197" i="7"/>
  <c r="CX210" i="7" s="1"/>
  <c r="CX207" i="7"/>
  <c r="CX212" i="7" s="1"/>
  <c r="CX221" i="7" s="1"/>
  <c r="CY180" i="7" l="1"/>
  <c r="CY123" i="7"/>
  <c r="CY128" i="7" s="1"/>
  <c r="CY134" i="7" s="1"/>
  <c r="CX213" i="7"/>
  <c r="CX219" i="7"/>
  <c r="CX222" i="7" s="1"/>
  <c r="CY149" i="7"/>
  <c r="CZ145" i="7" s="1"/>
  <c r="CY135" i="7" l="1"/>
  <c r="CY136" i="7"/>
  <c r="CY155" i="7" l="1"/>
  <c r="CY156" i="7"/>
  <c r="CY141" i="7"/>
  <c r="CY140" i="7"/>
  <c r="CY179" i="7" l="1"/>
  <c r="CY142" i="7"/>
  <c r="CZ139" i="7" s="1"/>
  <c r="CY187" i="7"/>
  <c r="CY189" i="7" s="1"/>
  <c r="CY181" i="7"/>
  <c r="CY157" i="7"/>
  <c r="CZ154" i="7" s="1"/>
  <c r="CY183" i="7" l="1"/>
  <c r="CY195" i="7"/>
  <c r="CY200" i="7"/>
  <c r="CY205" i="7"/>
  <c r="CY206" i="7"/>
  <c r="CY196" i="7"/>
  <c r="CY201" i="7"/>
  <c r="CY202" i="7" s="1"/>
  <c r="CY211" i="7" s="1"/>
  <c r="CY220" i="7" s="1"/>
  <c r="CZ146" i="7"/>
  <c r="CZ147" i="7"/>
  <c r="CY197" i="7" l="1"/>
  <c r="CY210" i="7" s="1"/>
  <c r="CY219" i="7"/>
  <c r="CZ148" i="7"/>
  <c r="CZ149" i="7" s="1"/>
  <c r="DA145" i="7" s="1"/>
  <c r="CY207" i="7"/>
  <c r="CY212" i="7" s="1"/>
  <c r="CY221" i="7" s="1"/>
  <c r="CZ122" i="7" l="1"/>
  <c r="CZ180" i="7"/>
  <c r="CZ123" i="7"/>
  <c r="CZ128" i="7" s="1"/>
  <c r="CZ134" i="7" s="1"/>
  <c r="CY222" i="7"/>
  <c r="CY213" i="7"/>
  <c r="CZ135" i="7" l="1"/>
  <c r="CZ140" i="7" l="1"/>
  <c r="CZ141" i="7"/>
  <c r="CZ136" i="7"/>
  <c r="CZ155" i="7" l="1"/>
  <c r="CZ156" i="7"/>
  <c r="CZ179" i="7"/>
  <c r="CZ142" i="7"/>
  <c r="DA139" i="7" s="1"/>
  <c r="DA147" i="7" l="1"/>
  <c r="DA146" i="7"/>
  <c r="CZ181" i="7"/>
  <c r="CZ183" i="7" s="1"/>
  <c r="CZ187" i="7"/>
  <c r="CZ189" i="7" s="1"/>
  <c r="CZ157" i="7"/>
  <c r="DA154" i="7" s="1"/>
  <c r="CZ200" i="7" l="1"/>
  <c r="CZ195" i="7"/>
  <c r="CZ205" i="7"/>
  <c r="CZ206" i="7"/>
  <c r="CZ196" i="7"/>
  <c r="CZ201" i="7"/>
  <c r="CZ202" i="7" s="1"/>
  <c r="CZ211" i="7" s="1"/>
  <c r="CZ220" i="7" s="1"/>
  <c r="DA148" i="7"/>
  <c r="DA122" i="7" s="1"/>
  <c r="DA123" i="7" l="1"/>
  <c r="DA128" i="7" s="1"/>
  <c r="DA134" i="7" s="1"/>
  <c r="DA180" i="7"/>
  <c r="DA149" i="7"/>
  <c r="DB145" i="7" s="1"/>
  <c r="CZ207" i="7"/>
  <c r="CZ212" i="7" s="1"/>
  <c r="CZ221" i="7" s="1"/>
  <c r="CZ197" i="7"/>
  <c r="CZ210" i="7" s="1"/>
  <c r="DA135" i="7" l="1"/>
  <c r="CZ213" i="7"/>
  <c r="CZ219" i="7"/>
  <c r="CZ222" i="7" s="1"/>
  <c r="DA141" i="7" l="1"/>
  <c r="DA140" i="7"/>
  <c r="DA136" i="7"/>
  <c r="DA156" i="7" l="1"/>
  <c r="DA155" i="7"/>
  <c r="DA179" i="7"/>
  <c r="DA142" i="7"/>
  <c r="DB139" i="7" s="1"/>
  <c r="DB147" i="7" l="1"/>
  <c r="DB146" i="7"/>
  <c r="DA187" i="7"/>
  <c r="DA189" i="7" s="1"/>
  <c r="DA181" i="7"/>
  <c r="DA183" i="7" s="1"/>
  <c r="DA157" i="7"/>
  <c r="DB154" i="7" s="1"/>
  <c r="DA195" i="7" l="1"/>
  <c r="DA200" i="7"/>
  <c r="DA205" i="7"/>
  <c r="DB148" i="7"/>
  <c r="DB149" i="7"/>
  <c r="DC145" i="7" s="1"/>
  <c r="DA196" i="7"/>
  <c r="DA201" i="7"/>
  <c r="DA202" i="7" s="1"/>
  <c r="DA211" i="7" s="1"/>
  <c r="DA220" i="7" s="1"/>
  <c r="DA206" i="7"/>
  <c r="DB122" i="7"/>
  <c r="DB123" i="7" l="1"/>
  <c r="DB128" i="7" s="1"/>
  <c r="DB134" i="7" s="1"/>
  <c r="DB180" i="7"/>
  <c r="DA207" i="7"/>
  <c r="DA212" i="7" s="1"/>
  <c r="DA221" i="7" s="1"/>
  <c r="DA197" i="7"/>
  <c r="DA210" i="7" s="1"/>
  <c r="DA213" i="7" l="1"/>
  <c r="DA219" i="7"/>
  <c r="DA222" i="7" s="1"/>
  <c r="DB135" i="7"/>
  <c r="DB140" i="7" l="1"/>
  <c r="DB141" i="7"/>
  <c r="DB136" i="7"/>
  <c r="DB156" i="7" l="1"/>
  <c r="DB155" i="7"/>
  <c r="DB179" i="7"/>
  <c r="DB142" i="7"/>
  <c r="DC139" i="7" s="1"/>
  <c r="DC147" i="7" l="1"/>
  <c r="DC146" i="7"/>
  <c r="DB181" i="7"/>
  <c r="DB183" i="7" s="1"/>
  <c r="DB187" i="7"/>
  <c r="DB189" i="7" s="1"/>
  <c r="DB157" i="7"/>
  <c r="DC154" i="7" s="1"/>
  <c r="DB200" i="7" l="1"/>
  <c r="DB205" i="7"/>
  <c r="DB195" i="7"/>
  <c r="DB196" i="7"/>
  <c r="DB206" i="7"/>
  <c r="DB201" i="7"/>
  <c r="DB202" i="7" s="1"/>
  <c r="DB211" i="7" s="1"/>
  <c r="DB220" i="7" s="1"/>
  <c r="DC148" i="7"/>
  <c r="DC122" i="7" s="1"/>
  <c r="DC180" i="7" l="1"/>
  <c r="DC123" i="7"/>
  <c r="DC128" i="7" s="1"/>
  <c r="DC134" i="7" s="1"/>
  <c r="DC149" i="7"/>
  <c r="DD145" i="7" s="1"/>
  <c r="DB207" i="7"/>
  <c r="DB212" i="7" s="1"/>
  <c r="DB221" i="7" s="1"/>
  <c r="DB197" i="7"/>
  <c r="DB210" i="7" s="1"/>
  <c r="DB213" i="7" l="1"/>
  <c r="DB219" i="7"/>
  <c r="DB222" i="7" s="1"/>
  <c r="DC135" i="7"/>
  <c r="DC136" i="7"/>
  <c r="DC155" i="7" l="1"/>
  <c r="DC156" i="7"/>
  <c r="DC141" i="7"/>
  <c r="DC140" i="7"/>
  <c r="DC179" i="7" l="1"/>
  <c r="DC142" i="7"/>
  <c r="DD139" i="7" s="1"/>
  <c r="DC181" i="7"/>
  <c r="DC187" i="7"/>
  <c r="DC189" i="7" s="1"/>
  <c r="DC157" i="7"/>
  <c r="DD154" i="7" s="1"/>
  <c r="DC196" i="7" l="1"/>
  <c r="DC206" i="7"/>
  <c r="DC201" i="7"/>
  <c r="DC202" i="7" s="1"/>
  <c r="DC211" i="7" s="1"/>
  <c r="DC220" i="7" s="1"/>
  <c r="DD147" i="7"/>
  <c r="DD146" i="7"/>
  <c r="DC183" i="7"/>
  <c r="DD148" i="7" l="1"/>
  <c r="DD149" i="7" s="1"/>
  <c r="DE145" i="7" s="1"/>
  <c r="DC205" i="7"/>
  <c r="DC207" i="7" s="1"/>
  <c r="DC212" i="7" s="1"/>
  <c r="DC221" i="7" s="1"/>
  <c r="DC195" i="7"/>
  <c r="DC197" i="7" s="1"/>
  <c r="DC210" i="7" s="1"/>
  <c r="DC200" i="7"/>
  <c r="DD122" i="7"/>
  <c r="DD123" i="7" l="1"/>
  <c r="DD128" i="7" s="1"/>
  <c r="DD134" i="7" s="1"/>
  <c r="DD180" i="7"/>
  <c r="DC213" i="7"/>
  <c r="DC219" i="7"/>
  <c r="DC222" i="7" s="1"/>
  <c r="DD135" i="7" l="1"/>
  <c r="DD140" i="7" l="1"/>
  <c r="DD141" i="7"/>
  <c r="DD136" i="7"/>
  <c r="DD156" i="7" l="1"/>
  <c r="DD155" i="7"/>
  <c r="DD179" i="7"/>
  <c r="DD142" i="7"/>
  <c r="DE139" i="7" s="1"/>
  <c r="DE147" i="7" l="1"/>
  <c r="DE146" i="7"/>
  <c r="DD187" i="7"/>
  <c r="DD189" i="7" s="1"/>
  <c r="DD181" i="7"/>
  <c r="DD183" i="7" s="1"/>
  <c r="DD157" i="7"/>
  <c r="DE154" i="7" s="1"/>
  <c r="DD205" i="7" l="1"/>
  <c r="DD200" i="7"/>
  <c r="DD195" i="7"/>
  <c r="DE148" i="7"/>
  <c r="DE149" i="7" s="1"/>
  <c r="DF145" i="7" s="1"/>
  <c r="DD201" i="7"/>
  <c r="DD202" i="7" s="1"/>
  <c r="DD211" i="7" s="1"/>
  <c r="DD220" i="7" s="1"/>
  <c r="DD196" i="7"/>
  <c r="DD206" i="7"/>
  <c r="DE122" i="7"/>
  <c r="DE123" i="7" l="1"/>
  <c r="DE128" i="7" s="1"/>
  <c r="DE134" i="7" s="1"/>
  <c r="DE180" i="7"/>
  <c r="DD197" i="7"/>
  <c r="DD210" i="7" s="1"/>
  <c r="DD207" i="7"/>
  <c r="DD212" i="7" s="1"/>
  <c r="DD221" i="7" s="1"/>
  <c r="DE135" i="7" l="1"/>
  <c r="DE136" i="7"/>
  <c r="DD213" i="7"/>
  <c r="DD219" i="7"/>
  <c r="DD222" i="7" s="1"/>
  <c r="DE155" i="7" l="1"/>
  <c r="DE156" i="7"/>
  <c r="DE140" i="7"/>
  <c r="DE141" i="7"/>
  <c r="DE179" i="7" l="1"/>
  <c r="DE142" i="7"/>
  <c r="DF139" i="7" s="1"/>
  <c r="DE181" i="7"/>
  <c r="DE187" i="7"/>
  <c r="DE189" i="7" s="1"/>
  <c r="DE157" i="7"/>
  <c r="DF154" i="7" s="1"/>
  <c r="DE183" i="7" l="1"/>
  <c r="DE195" i="7"/>
  <c r="DE205" i="7"/>
  <c r="DE200" i="7"/>
  <c r="DE201" i="7"/>
  <c r="DE202" i="7" s="1"/>
  <c r="DE211" i="7" s="1"/>
  <c r="DE220" i="7" s="1"/>
  <c r="DE206" i="7"/>
  <c r="DE196" i="7"/>
  <c r="DF146" i="7"/>
  <c r="DF147" i="7"/>
  <c r="DE197" i="7" l="1"/>
  <c r="DE210" i="7" s="1"/>
  <c r="DE219" i="7"/>
  <c r="DF148" i="7"/>
  <c r="DF149" i="7" s="1"/>
  <c r="DG145" i="7" s="1"/>
  <c r="DE207" i="7"/>
  <c r="DE212" i="7" s="1"/>
  <c r="DE221" i="7" s="1"/>
  <c r="DE213" i="7" l="1"/>
  <c r="DF122" i="7"/>
  <c r="DE222" i="7"/>
  <c r="DF123" i="7" l="1"/>
  <c r="DF128" i="7" s="1"/>
  <c r="DF134" i="7" s="1"/>
  <c r="DF180" i="7"/>
  <c r="DF135" i="7" l="1"/>
  <c r="DF136" i="7" s="1"/>
  <c r="DF156" i="7" l="1"/>
  <c r="DF155" i="7"/>
  <c r="DF141" i="7"/>
  <c r="DF140" i="7"/>
  <c r="DF179" i="7" l="1"/>
  <c r="DF142" i="7"/>
  <c r="DG139" i="7" s="1"/>
  <c r="DF187" i="7"/>
  <c r="DF189" i="7" s="1"/>
  <c r="DF181" i="7"/>
  <c r="DF157" i="7"/>
  <c r="DG154" i="7" s="1"/>
  <c r="DF206" i="7" l="1"/>
  <c r="DF196" i="7"/>
  <c r="DF201" i="7"/>
  <c r="DF202" i="7" s="1"/>
  <c r="DF211" i="7" s="1"/>
  <c r="DF220" i="7" s="1"/>
  <c r="DG147" i="7"/>
  <c r="DG146" i="7"/>
  <c r="DF183" i="7"/>
  <c r="DF205" i="7" l="1"/>
  <c r="DF207" i="7" s="1"/>
  <c r="DF212" i="7" s="1"/>
  <c r="DF221" i="7" s="1"/>
  <c r="DF195" i="7"/>
  <c r="DF197" i="7" s="1"/>
  <c r="DF210" i="7" s="1"/>
  <c r="DF200" i="7"/>
  <c r="DG148" i="7"/>
  <c r="DG122" i="7" s="1"/>
  <c r="DG123" i="7" l="1"/>
  <c r="DG128" i="7" s="1"/>
  <c r="DG134" i="7" s="1"/>
  <c r="DG180" i="7"/>
  <c r="DG149" i="7"/>
  <c r="DH145" i="7" s="1"/>
  <c r="DF213" i="7"/>
  <c r="DF219" i="7"/>
  <c r="DF222" i="7" s="1"/>
  <c r="DG135" i="7" l="1"/>
  <c r="DG136" i="7"/>
  <c r="DG156" i="7" l="1"/>
  <c r="DG155" i="7"/>
  <c r="DG140" i="7"/>
  <c r="DG141" i="7"/>
  <c r="DG179" i="7" l="1"/>
  <c r="DG142" i="7"/>
  <c r="DH139" i="7" s="1"/>
  <c r="DG187" i="7"/>
  <c r="DG189" i="7" s="1"/>
  <c r="DG181" i="7"/>
  <c r="DG157" i="7"/>
  <c r="DH154" i="7" s="1"/>
  <c r="DG183" i="7" l="1"/>
  <c r="DG195" i="7" s="1"/>
  <c r="DG197" i="7" s="1"/>
  <c r="DG210" i="7" s="1"/>
  <c r="DG205" i="7"/>
  <c r="DG200" i="7"/>
  <c r="DG196" i="7"/>
  <c r="DG206" i="7"/>
  <c r="DG201" i="7"/>
  <c r="DG202" i="7" s="1"/>
  <c r="DG211" i="7" s="1"/>
  <c r="DG220" i="7" s="1"/>
  <c r="DH147" i="7"/>
  <c r="DH146" i="7"/>
  <c r="DH148" i="7" l="1"/>
  <c r="DH149" i="7" s="1"/>
  <c r="DI145" i="7" s="1"/>
  <c r="DG207" i="7"/>
  <c r="DG212" i="7" s="1"/>
  <c r="DG221" i="7" s="1"/>
  <c r="DG219" i="7"/>
  <c r="DH122" i="7" l="1"/>
  <c r="DG222" i="7"/>
  <c r="DG213" i="7"/>
  <c r="DH123" i="7"/>
  <c r="DH128" i="7" s="1"/>
  <c r="DH134" i="7" s="1"/>
  <c r="DH180" i="7"/>
  <c r="DH135" i="7" l="1"/>
  <c r="DH141" i="7" l="1"/>
  <c r="DH140" i="7"/>
  <c r="DH136" i="7"/>
  <c r="DH155" i="7" l="1"/>
  <c r="DH156" i="7"/>
  <c r="DH179" i="7"/>
  <c r="DH142" i="7"/>
  <c r="DI139" i="7" s="1"/>
  <c r="DI146" i="7" l="1"/>
  <c r="DI147" i="7"/>
  <c r="DH181" i="7"/>
  <c r="DH187" i="7"/>
  <c r="DH189" i="7" s="1"/>
  <c r="DH157" i="7"/>
  <c r="DI154" i="7" s="1"/>
  <c r="DH183" i="7"/>
  <c r="DI148" i="7" l="1"/>
  <c r="DI149" i="7" s="1"/>
  <c r="DJ145" i="7" s="1"/>
  <c r="DH205" i="7"/>
  <c r="DH200" i="7"/>
  <c r="DH195" i="7"/>
  <c r="DH196" i="7"/>
  <c r="DH206" i="7"/>
  <c r="DH201" i="7"/>
  <c r="DH202" i="7" s="1"/>
  <c r="DH211" i="7" s="1"/>
  <c r="DH220" i="7" s="1"/>
  <c r="DI122" i="7"/>
  <c r="DH197" i="7" l="1"/>
  <c r="DH210" i="7" s="1"/>
  <c r="DI180" i="7"/>
  <c r="DI123" i="7"/>
  <c r="DI128" i="7" s="1"/>
  <c r="DI134" i="7" s="1"/>
  <c r="DH219" i="7"/>
  <c r="DH207" i="7"/>
  <c r="DH212" i="7" s="1"/>
  <c r="DH221" i="7" s="1"/>
  <c r="DH222" i="7" l="1"/>
  <c r="DH213" i="7"/>
  <c r="DI135" i="7"/>
  <c r="DI136" i="7"/>
  <c r="DI156" i="7" l="1"/>
  <c r="DI155" i="7"/>
  <c r="DI141" i="7"/>
  <c r="DI140" i="7"/>
  <c r="DI179" i="7" l="1"/>
  <c r="DI142" i="7"/>
  <c r="DJ139" i="7" s="1"/>
  <c r="DI187" i="7"/>
  <c r="DI189" i="7" s="1"/>
  <c r="DI181" i="7"/>
  <c r="DI157" i="7"/>
  <c r="DJ154" i="7" s="1"/>
  <c r="DI201" i="7" l="1"/>
  <c r="DI202" i="7" s="1"/>
  <c r="DI211" i="7" s="1"/>
  <c r="DI220" i="7" s="1"/>
  <c r="DI196" i="7"/>
  <c r="DI206" i="7"/>
  <c r="DJ147" i="7"/>
  <c r="DJ146" i="7"/>
  <c r="DI183" i="7"/>
  <c r="DI195" i="7" l="1"/>
  <c r="DI197" i="7" s="1"/>
  <c r="DI210" i="7" s="1"/>
  <c r="DI205" i="7"/>
  <c r="DI207" i="7" s="1"/>
  <c r="DI212" i="7" s="1"/>
  <c r="DI221" i="7" s="1"/>
  <c r="DI200" i="7"/>
  <c r="DJ148" i="7"/>
  <c r="DJ122" i="7" s="1"/>
  <c r="DJ123" i="7" l="1"/>
  <c r="DJ128" i="7" s="1"/>
  <c r="DJ134" i="7" s="1"/>
  <c r="DJ180" i="7"/>
  <c r="DJ149" i="7"/>
  <c r="DK145" i="7" s="1"/>
  <c r="DI213" i="7"/>
  <c r="DI219" i="7"/>
  <c r="DI222" i="7" s="1"/>
  <c r="DJ135" i="7" l="1"/>
  <c r="DJ140" i="7" l="1"/>
  <c r="DJ141" i="7"/>
  <c r="DJ136" i="7"/>
  <c r="DJ156" i="7" l="1"/>
  <c r="DJ155" i="7"/>
  <c r="DJ179" i="7"/>
  <c r="DJ142" i="7"/>
  <c r="DK139" i="7" s="1"/>
  <c r="DK146" i="7" l="1"/>
  <c r="DK147" i="7"/>
  <c r="DJ181" i="7"/>
  <c r="DJ183" i="7" s="1"/>
  <c r="DJ187" i="7"/>
  <c r="DJ189" i="7" s="1"/>
  <c r="DJ157" i="7"/>
  <c r="DK154" i="7" s="1"/>
  <c r="DJ205" i="7" l="1"/>
  <c r="DJ195" i="7"/>
  <c r="DJ200" i="7"/>
  <c r="DJ196" i="7"/>
  <c r="DJ206" i="7"/>
  <c r="DJ201" i="7"/>
  <c r="DJ202" i="7" s="1"/>
  <c r="DJ211" i="7" s="1"/>
  <c r="DJ220" i="7" s="1"/>
  <c r="DK148" i="7"/>
  <c r="DK122" i="7" s="1"/>
  <c r="DK123" i="7" l="1"/>
  <c r="DK128" i="7" s="1"/>
  <c r="DK134" i="7" s="1"/>
  <c r="DK180" i="7"/>
  <c r="DK149" i="7"/>
  <c r="DL145" i="7" s="1"/>
  <c r="DJ197" i="7"/>
  <c r="DJ210" i="7" s="1"/>
  <c r="DJ207" i="7"/>
  <c r="DJ212" i="7" s="1"/>
  <c r="DJ221" i="7" s="1"/>
  <c r="DJ213" i="7" l="1"/>
  <c r="DJ219" i="7"/>
  <c r="DJ222" i="7" s="1"/>
  <c r="DK135" i="7"/>
  <c r="DK140" i="7" l="1"/>
  <c r="DK141" i="7"/>
  <c r="DK136" i="7"/>
  <c r="DK156" i="7" l="1"/>
  <c r="DK155" i="7"/>
  <c r="DK179" i="7"/>
  <c r="DK142" i="7"/>
  <c r="DL139" i="7" s="1"/>
  <c r="DL146" i="7" l="1"/>
  <c r="DL147" i="7"/>
  <c r="DK181" i="7"/>
  <c r="DK183" i="7" s="1"/>
  <c r="DK187" i="7"/>
  <c r="DK189" i="7" s="1"/>
  <c r="DK157" i="7"/>
  <c r="DL154" i="7" s="1"/>
  <c r="DK195" i="7" l="1"/>
  <c r="DK200" i="7"/>
  <c r="DK205" i="7"/>
  <c r="DK206" i="7"/>
  <c r="DK201" i="7"/>
  <c r="DK202" i="7" s="1"/>
  <c r="DK211" i="7" s="1"/>
  <c r="DK220" i="7" s="1"/>
  <c r="DK196" i="7"/>
  <c r="DL148" i="7"/>
  <c r="DL122" i="7" s="1"/>
  <c r="DL123" i="7" l="1"/>
  <c r="DL128" i="7" s="1"/>
  <c r="DL134" i="7" s="1"/>
  <c r="DL180" i="7"/>
  <c r="DL149" i="7"/>
  <c r="DM145" i="7" s="1"/>
  <c r="DK207" i="7"/>
  <c r="DK212" i="7" s="1"/>
  <c r="DK221" i="7" s="1"/>
  <c r="DK197" i="7"/>
  <c r="DK210" i="7" s="1"/>
  <c r="DK213" i="7" l="1"/>
  <c r="DK219" i="7"/>
  <c r="DK222" i="7" s="1"/>
  <c r="DL135" i="7"/>
  <c r="DL140" i="7" l="1"/>
  <c r="DL141" i="7"/>
  <c r="DL136" i="7"/>
  <c r="DL156" i="7" l="1"/>
  <c r="DL155" i="7"/>
  <c r="DL179" i="7"/>
  <c r="DL142" i="7"/>
  <c r="DM139" i="7" s="1"/>
  <c r="DM146" i="7" l="1"/>
  <c r="DM147" i="7"/>
  <c r="DL181" i="7"/>
  <c r="DL183" i="7" s="1"/>
  <c r="DL187" i="7"/>
  <c r="DL189" i="7" s="1"/>
  <c r="DL157" i="7"/>
  <c r="DM154" i="7" s="1"/>
  <c r="DL195" i="7" l="1"/>
  <c r="DL200" i="7"/>
  <c r="DL205" i="7"/>
  <c r="DL206" i="7"/>
  <c r="DL201" i="7"/>
  <c r="DL202" i="7" s="1"/>
  <c r="DL211" i="7" s="1"/>
  <c r="DL220" i="7" s="1"/>
  <c r="DL196" i="7"/>
  <c r="DM148" i="7"/>
  <c r="DM122" i="7" s="1"/>
  <c r="DM180" i="7" l="1"/>
  <c r="DM123" i="7"/>
  <c r="DM128" i="7" s="1"/>
  <c r="DM134" i="7" s="1"/>
  <c r="DM149" i="7"/>
  <c r="DN145" i="7" s="1"/>
  <c r="DL207" i="7"/>
  <c r="DL212" i="7" s="1"/>
  <c r="DL221" i="7" s="1"/>
  <c r="DL197" i="7"/>
  <c r="DL210" i="7" s="1"/>
  <c r="DL213" i="7" l="1"/>
  <c r="DL219" i="7"/>
  <c r="DL222" i="7" s="1"/>
  <c r="DM135" i="7"/>
  <c r="DM136" i="7" s="1"/>
  <c r="DM155" i="7" l="1"/>
  <c r="DM156" i="7"/>
  <c r="DM141" i="7"/>
  <c r="DM140" i="7"/>
  <c r="DM179" i="7" l="1"/>
  <c r="DM142" i="7"/>
  <c r="DN139" i="7" s="1"/>
  <c r="DM181" i="7"/>
  <c r="DM187" i="7"/>
  <c r="DM189" i="7" s="1"/>
  <c r="DM157" i="7"/>
  <c r="DN154" i="7" s="1"/>
  <c r="DM196" i="7" l="1"/>
  <c r="DM206" i="7"/>
  <c r="DM201" i="7"/>
  <c r="DM202" i="7" s="1"/>
  <c r="DM211" i="7" s="1"/>
  <c r="DM220" i="7" s="1"/>
  <c r="DN147" i="7"/>
  <c r="DN146" i="7"/>
  <c r="DM183" i="7"/>
  <c r="DM205" i="7" l="1"/>
  <c r="DM207" i="7" s="1"/>
  <c r="DM212" i="7" s="1"/>
  <c r="DM221" i="7" s="1"/>
  <c r="DM200" i="7"/>
  <c r="DM195" i="7"/>
  <c r="DM197" i="7" s="1"/>
  <c r="DM210" i="7" s="1"/>
  <c r="DN148" i="7"/>
  <c r="DN122" i="7" s="1"/>
  <c r="DN180" i="7" l="1"/>
  <c r="DN123" i="7"/>
  <c r="DN128" i="7" s="1"/>
  <c r="DN134" i="7" s="1"/>
  <c r="DN149" i="7"/>
  <c r="DO145" i="7" s="1"/>
  <c r="DM213" i="7"/>
  <c r="DM219" i="7"/>
  <c r="DM222" i="7" s="1"/>
  <c r="DN135" i="7" l="1"/>
  <c r="DN141" i="7" l="1"/>
  <c r="DN140" i="7"/>
  <c r="DN136" i="7"/>
  <c r="DN156" i="7" l="1"/>
  <c r="DN155" i="7"/>
  <c r="DN179" i="7"/>
  <c r="DN142" i="7"/>
  <c r="DO139" i="7" s="1"/>
  <c r="DO146" i="7" l="1"/>
  <c r="DO147" i="7"/>
  <c r="DN187" i="7"/>
  <c r="DN189" i="7" s="1"/>
  <c r="DN181" i="7"/>
  <c r="DN183" i="7" s="1"/>
  <c r="DN157" i="7"/>
  <c r="DO154" i="7" s="1"/>
  <c r="DN195" i="7" l="1"/>
  <c r="DN200" i="7"/>
  <c r="DN205" i="7"/>
  <c r="DO148" i="7"/>
  <c r="DO149" i="7" s="1"/>
  <c r="DP145" i="7" s="1"/>
  <c r="DN196" i="7"/>
  <c r="DN206" i="7"/>
  <c r="DN201" i="7"/>
  <c r="DN202" i="7" s="1"/>
  <c r="DN211" i="7" s="1"/>
  <c r="DN220" i="7" s="1"/>
  <c r="DO122" i="7"/>
  <c r="DN197" i="7" l="1"/>
  <c r="DN210" i="7" s="1"/>
  <c r="DO180" i="7"/>
  <c r="DO123" i="7"/>
  <c r="DO128" i="7" s="1"/>
  <c r="DO134" i="7" s="1"/>
  <c r="DN207" i="7"/>
  <c r="DN212" i="7" s="1"/>
  <c r="DN221" i="7" s="1"/>
  <c r="DN213" i="7"/>
  <c r="DN219" i="7"/>
  <c r="DN222" i="7" s="1"/>
  <c r="DO135" i="7" l="1"/>
  <c r="DO141" i="7" l="1"/>
  <c r="DO140" i="7"/>
  <c r="DO136" i="7"/>
  <c r="DO156" i="7" l="1"/>
  <c r="DO155" i="7"/>
  <c r="DO179" i="7"/>
  <c r="DO142" i="7"/>
  <c r="DP139" i="7" s="1"/>
  <c r="DP147" i="7" l="1"/>
  <c r="DP146" i="7"/>
  <c r="DO181" i="7"/>
  <c r="DO183" i="7" s="1"/>
  <c r="DO187" i="7"/>
  <c r="DO189" i="7" s="1"/>
  <c r="DO157" i="7"/>
  <c r="DP154" i="7" s="1"/>
  <c r="DO195" i="7" l="1"/>
  <c r="DO200" i="7"/>
  <c r="DO205" i="7"/>
  <c r="DO201" i="7"/>
  <c r="DO202" i="7" s="1"/>
  <c r="DO211" i="7" s="1"/>
  <c r="DO220" i="7" s="1"/>
  <c r="DO206" i="7"/>
  <c r="DO196" i="7"/>
  <c r="DP148" i="7"/>
  <c r="DP149" i="7" s="1"/>
  <c r="DQ145" i="7" s="1"/>
  <c r="DP122" i="7" l="1"/>
  <c r="DO207" i="7"/>
  <c r="DO212" i="7" s="1"/>
  <c r="DO221" i="7" s="1"/>
  <c r="DO197" i="7"/>
  <c r="DO210" i="7" s="1"/>
  <c r="DO213" i="7" l="1"/>
  <c r="DO219" i="7"/>
  <c r="DO222" i="7" s="1"/>
  <c r="DP123" i="7"/>
  <c r="DP128" i="7" s="1"/>
  <c r="DP134" i="7" s="1"/>
  <c r="DP180" i="7"/>
  <c r="DP135" i="7" l="1"/>
  <c r="DP136" i="7"/>
  <c r="DP155" i="7" l="1"/>
  <c r="DP156" i="7"/>
  <c r="DP140" i="7"/>
  <c r="DP141" i="7"/>
  <c r="DP179" i="7" l="1"/>
  <c r="DP142" i="7"/>
  <c r="DQ139" i="7" s="1"/>
  <c r="DP181" i="7"/>
  <c r="DP187" i="7"/>
  <c r="DP189" i="7" s="1"/>
  <c r="DP157" i="7"/>
  <c r="DQ154" i="7" s="1"/>
  <c r="DP196" i="7" l="1"/>
  <c r="DP201" i="7"/>
  <c r="DP202" i="7" s="1"/>
  <c r="DP211" i="7" s="1"/>
  <c r="DP220" i="7" s="1"/>
  <c r="DP206" i="7"/>
  <c r="DQ147" i="7"/>
  <c r="DQ146" i="7"/>
  <c r="DP183" i="7"/>
  <c r="DQ148" i="7" l="1"/>
  <c r="DQ149" i="7" s="1"/>
  <c r="DR145" i="7" s="1"/>
  <c r="DP200" i="7"/>
  <c r="DP205" i="7"/>
  <c r="DP207" i="7" s="1"/>
  <c r="DP212" i="7" s="1"/>
  <c r="DP221" i="7" s="1"/>
  <c r="DP195" i="7"/>
  <c r="DP197" i="7" s="1"/>
  <c r="DP210" i="7" s="1"/>
  <c r="DQ122" i="7"/>
  <c r="DP213" i="7" l="1"/>
  <c r="DP219" i="7"/>
  <c r="DP222" i="7" s="1"/>
  <c r="DQ123" i="7"/>
  <c r="DQ128" i="7" s="1"/>
  <c r="DQ134" i="7" s="1"/>
  <c r="DQ180" i="7"/>
  <c r="DQ135" i="7" l="1"/>
  <c r="DQ136" i="7"/>
  <c r="DQ156" i="7" l="1"/>
  <c r="DQ155" i="7"/>
  <c r="DQ141" i="7"/>
  <c r="DQ140" i="7"/>
  <c r="DQ179" i="7" l="1"/>
  <c r="DQ142" i="7"/>
  <c r="DR139" i="7" s="1"/>
  <c r="DQ187" i="7"/>
  <c r="DQ189" i="7" s="1"/>
  <c r="DQ181" i="7"/>
  <c r="DQ157" i="7"/>
  <c r="DR154" i="7" s="1"/>
  <c r="DQ196" i="7" l="1"/>
  <c r="DQ201" i="7"/>
  <c r="DQ202" i="7" s="1"/>
  <c r="DQ211" i="7" s="1"/>
  <c r="DQ220" i="7" s="1"/>
  <c r="DQ206" i="7"/>
  <c r="DR147" i="7"/>
  <c r="DR146" i="7"/>
  <c r="DQ183" i="7"/>
  <c r="DQ195" i="7" l="1"/>
  <c r="DQ197" i="7" s="1"/>
  <c r="DQ210" i="7" s="1"/>
  <c r="DQ200" i="7"/>
  <c r="DQ205" i="7"/>
  <c r="DQ207" i="7" s="1"/>
  <c r="DQ212" i="7" s="1"/>
  <c r="DQ221" i="7" s="1"/>
  <c r="DR148" i="7"/>
  <c r="DR149" i="7" s="1"/>
  <c r="DS145" i="7" s="1"/>
  <c r="DR122" i="7" l="1"/>
  <c r="DQ213" i="7"/>
  <c r="DQ219" i="7"/>
  <c r="DQ222" i="7" s="1"/>
  <c r="DR123" i="7" l="1"/>
  <c r="DR128" i="7" s="1"/>
  <c r="DR134" i="7" s="1"/>
  <c r="DR180" i="7"/>
  <c r="DR135" i="7" l="1"/>
  <c r="DR136" i="7" s="1"/>
  <c r="DR155" i="7" l="1"/>
  <c r="DR156" i="7"/>
  <c r="DR140" i="7"/>
  <c r="DR141" i="7"/>
  <c r="DR179" i="7" l="1"/>
  <c r="DR142" i="7"/>
  <c r="DS139" i="7" s="1"/>
  <c r="DR187" i="7"/>
  <c r="DR189" i="7" s="1"/>
  <c r="DR181" i="7"/>
  <c r="DR157" i="7"/>
  <c r="DS154" i="7" s="1"/>
  <c r="DR196" i="7" l="1"/>
  <c r="DR201" i="7"/>
  <c r="DR202" i="7" s="1"/>
  <c r="DR211" i="7" s="1"/>
  <c r="DR220" i="7" s="1"/>
  <c r="DR206" i="7"/>
  <c r="DS146" i="7"/>
  <c r="DS147" i="7"/>
  <c r="DR183" i="7"/>
  <c r="DR195" i="7" l="1"/>
  <c r="DR197" i="7" s="1"/>
  <c r="DR210" i="7" s="1"/>
  <c r="DR200" i="7"/>
  <c r="DR205" i="7"/>
  <c r="DR207" i="7" s="1"/>
  <c r="DR212" i="7" s="1"/>
  <c r="DR221" i="7" s="1"/>
  <c r="DS148" i="7"/>
  <c r="DS122" i="7" s="1"/>
  <c r="DS123" i="7" l="1"/>
  <c r="DS128" i="7" s="1"/>
  <c r="DS134" i="7" s="1"/>
  <c r="DS180" i="7"/>
  <c r="DS149" i="7"/>
  <c r="DT145" i="7" s="1"/>
  <c r="DR213" i="7"/>
  <c r="DR219" i="7"/>
  <c r="DR222" i="7" s="1"/>
  <c r="DS135" i="7" l="1"/>
  <c r="DS136" i="7"/>
  <c r="DS141" i="7" l="1"/>
  <c r="DS140" i="7"/>
  <c r="DS155" i="7"/>
  <c r="DS156" i="7"/>
  <c r="DS181" i="7" l="1"/>
  <c r="DS187" i="7"/>
  <c r="DS189" i="7" s="1"/>
  <c r="DS157" i="7"/>
  <c r="DT154" i="7" s="1"/>
  <c r="DS179" i="7"/>
  <c r="DS183" i="7" s="1"/>
  <c r="DS142" i="7"/>
  <c r="DT139" i="7" s="1"/>
  <c r="DS200" i="7" l="1"/>
  <c r="DS205" i="7"/>
  <c r="DS195" i="7"/>
  <c r="DT146" i="7"/>
  <c r="DT147" i="7"/>
  <c r="DS206" i="7"/>
  <c r="DS201" i="7"/>
  <c r="DS202" i="7" s="1"/>
  <c r="DS211" i="7" s="1"/>
  <c r="DS220" i="7" s="1"/>
  <c r="DS196" i="7"/>
  <c r="DS207" i="7" l="1"/>
  <c r="DS212" i="7" s="1"/>
  <c r="DS221" i="7" s="1"/>
  <c r="DT148" i="7"/>
  <c r="DT122" i="7" s="1"/>
  <c r="DS197" i="7"/>
  <c r="DS210" i="7" s="1"/>
  <c r="DT123" i="7" l="1"/>
  <c r="DT128" i="7" s="1"/>
  <c r="DT134" i="7" s="1"/>
  <c r="DT180" i="7"/>
  <c r="DS213" i="7"/>
  <c r="DS219" i="7"/>
  <c r="DS222" i="7" s="1"/>
  <c r="DT149" i="7"/>
  <c r="DU145" i="7" s="1"/>
  <c r="DT135" i="7" l="1"/>
  <c r="DT136" i="7"/>
  <c r="DT155" i="7" l="1"/>
  <c r="DT156" i="7"/>
  <c r="DT141" i="7"/>
  <c r="DT140" i="7"/>
  <c r="DT179" i="7" l="1"/>
  <c r="DT142" i="7"/>
  <c r="DU139" i="7" s="1"/>
  <c r="DT181" i="7"/>
  <c r="DT187" i="7"/>
  <c r="DT189" i="7" s="1"/>
  <c r="DT157" i="7"/>
  <c r="DU154" i="7" s="1"/>
  <c r="DT201" i="7" l="1"/>
  <c r="DT202" i="7" s="1"/>
  <c r="DT211" i="7" s="1"/>
  <c r="DT220" i="7" s="1"/>
  <c r="DT206" i="7"/>
  <c r="DT196" i="7"/>
  <c r="DU147" i="7"/>
  <c r="DU146" i="7"/>
  <c r="DT183" i="7"/>
  <c r="DT205" i="7" l="1"/>
  <c r="DT207" i="7" s="1"/>
  <c r="DT212" i="7" s="1"/>
  <c r="DT221" i="7" s="1"/>
  <c r="DT195" i="7"/>
  <c r="DT197" i="7" s="1"/>
  <c r="DT210" i="7" s="1"/>
  <c r="DT200" i="7"/>
  <c r="DU148" i="7"/>
  <c r="DU149" i="7" s="1"/>
  <c r="DV145" i="7" s="1"/>
  <c r="DU122" i="7" l="1"/>
  <c r="DT213" i="7"/>
  <c r="DT219" i="7"/>
  <c r="DT222" i="7" s="1"/>
  <c r="DU180" i="7" l="1"/>
  <c r="DU123" i="7"/>
  <c r="DU128" i="7" s="1"/>
  <c r="DU134" i="7" s="1"/>
  <c r="DU135" i="7" l="1"/>
  <c r="DU140" i="7" l="1"/>
  <c r="DU141" i="7"/>
  <c r="DU136" i="7"/>
  <c r="DU155" i="7" l="1"/>
  <c r="DU156" i="7"/>
  <c r="DU179" i="7"/>
  <c r="DU142" i="7"/>
  <c r="DV139" i="7" s="1"/>
  <c r="DV146" i="7" l="1"/>
  <c r="DV147" i="7"/>
  <c r="DU181" i="7"/>
  <c r="DU183" i="7" s="1"/>
  <c r="DU187" i="7"/>
  <c r="DU189" i="7" s="1"/>
  <c r="DU157" i="7"/>
  <c r="DV154" i="7" s="1"/>
  <c r="DU205" i="7" l="1"/>
  <c r="DU200" i="7"/>
  <c r="DU195" i="7"/>
  <c r="DV148" i="7"/>
  <c r="DV149" i="7" s="1"/>
  <c r="DW145" i="7" s="1"/>
  <c r="DU206" i="7"/>
  <c r="DU196" i="7"/>
  <c r="DU201" i="7"/>
  <c r="DU202" i="7" s="1"/>
  <c r="DU211" i="7" s="1"/>
  <c r="DU220" i="7" s="1"/>
  <c r="DV122" i="7" l="1"/>
  <c r="DU197" i="7"/>
  <c r="DU210" i="7" s="1"/>
  <c r="DU207" i="7"/>
  <c r="DU212" i="7" s="1"/>
  <c r="DU221" i="7" s="1"/>
  <c r="DU213" i="7" l="1"/>
  <c r="DU219" i="7"/>
  <c r="DU222" i="7" s="1"/>
  <c r="DV180" i="7"/>
  <c r="DV123" i="7"/>
  <c r="DV128" i="7" s="1"/>
  <c r="DV134" i="7" s="1"/>
  <c r="DV135" i="7" l="1"/>
  <c r="DV140" i="7" l="1"/>
  <c r="DV141" i="7"/>
  <c r="DV136" i="7"/>
  <c r="DV156" i="7" l="1"/>
  <c r="DV155" i="7"/>
  <c r="DV179" i="7"/>
  <c r="DV142" i="7"/>
  <c r="DW139" i="7" s="1"/>
  <c r="DW146" i="7" l="1"/>
  <c r="DW147" i="7"/>
  <c r="DV181" i="7"/>
  <c r="DV183" i="7" s="1"/>
  <c r="DV187" i="7"/>
  <c r="DV189" i="7" s="1"/>
  <c r="DV157" i="7"/>
  <c r="DW154" i="7" s="1"/>
  <c r="DV200" i="7" l="1"/>
  <c r="DV205" i="7"/>
  <c r="DV195" i="7"/>
  <c r="DV196" i="7"/>
  <c r="DV206" i="7"/>
  <c r="DV201" i="7"/>
  <c r="DV202" i="7" s="1"/>
  <c r="DV211" i="7" s="1"/>
  <c r="DV220" i="7" s="1"/>
  <c r="DW148" i="7"/>
  <c r="DW122" i="7" s="1"/>
  <c r="DW180" i="7" l="1"/>
  <c r="DW123" i="7"/>
  <c r="DW128" i="7" s="1"/>
  <c r="DW134" i="7" s="1"/>
  <c r="DW149" i="7"/>
  <c r="DX145" i="7" s="1"/>
  <c r="DV197" i="7"/>
  <c r="DV210" i="7" s="1"/>
  <c r="DV207" i="7"/>
  <c r="DV212" i="7" s="1"/>
  <c r="DV221" i="7" s="1"/>
  <c r="DV213" i="7" l="1"/>
  <c r="DV219" i="7"/>
  <c r="DV222" i="7" s="1"/>
  <c r="DW135" i="7"/>
  <c r="DW140" i="7" l="1"/>
  <c r="DW141" i="7"/>
  <c r="DW136" i="7"/>
  <c r="DW155" i="7" l="1"/>
  <c r="DW156" i="7"/>
  <c r="DW179" i="7"/>
  <c r="DW142" i="7"/>
  <c r="DX139" i="7" s="1"/>
  <c r="DX146" i="7" l="1"/>
  <c r="DX147" i="7"/>
  <c r="DW181" i="7"/>
  <c r="DW183" i="7" s="1"/>
  <c r="DW187" i="7"/>
  <c r="DW189" i="7" s="1"/>
  <c r="DW157" i="7"/>
  <c r="DX154" i="7" s="1"/>
  <c r="DW205" i="7" l="1"/>
  <c r="DW200" i="7"/>
  <c r="DW195" i="7"/>
  <c r="DW201" i="7"/>
  <c r="DW202" i="7" s="1"/>
  <c r="DW211" i="7" s="1"/>
  <c r="DW220" i="7" s="1"/>
  <c r="DW206" i="7"/>
  <c r="DW196" i="7"/>
  <c r="DX148" i="7"/>
  <c r="DX122" i="7" s="1"/>
  <c r="DX180" i="7" l="1"/>
  <c r="DX123" i="7"/>
  <c r="DX128" i="7" s="1"/>
  <c r="DX134" i="7" s="1"/>
  <c r="DX149" i="7"/>
  <c r="DY145" i="7" s="1"/>
  <c r="DW197" i="7"/>
  <c r="DW210" i="7" s="1"/>
  <c r="DW207" i="7"/>
  <c r="DW212" i="7" s="1"/>
  <c r="DW221" i="7" s="1"/>
  <c r="DW213" i="7" l="1"/>
  <c r="DW219" i="7"/>
  <c r="DW222" i="7" s="1"/>
  <c r="DX135" i="7"/>
  <c r="DX141" i="7" l="1"/>
  <c r="DX140" i="7"/>
  <c r="DX136" i="7"/>
  <c r="DX179" i="7" l="1"/>
  <c r="DX142" i="7"/>
  <c r="DY139" i="7" s="1"/>
  <c r="DX156" i="7"/>
  <c r="DX155" i="7"/>
  <c r="DX181" i="7" l="1"/>
  <c r="DX187" i="7"/>
  <c r="DX189" i="7" s="1"/>
  <c r="DX157" i="7"/>
  <c r="DY154" i="7" s="1"/>
  <c r="DY146" i="7"/>
  <c r="DY147" i="7"/>
  <c r="DX183" i="7"/>
  <c r="DX200" i="7" l="1"/>
  <c r="DX205" i="7"/>
  <c r="DX195" i="7"/>
  <c r="DX196" i="7"/>
  <c r="DX201" i="7"/>
  <c r="DX202" i="7" s="1"/>
  <c r="DX211" i="7" s="1"/>
  <c r="DX220" i="7" s="1"/>
  <c r="DX206" i="7"/>
  <c r="DY148" i="7"/>
  <c r="DY122" i="7" s="1"/>
  <c r="DY180" i="7" l="1"/>
  <c r="DY123" i="7"/>
  <c r="DY128" i="7" s="1"/>
  <c r="DY134" i="7" s="1"/>
  <c r="DY149" i="7"/>
  <c r="DZ145" i="7" s="1"/>
  <c r="DX207" i="7"/>
  <c r="DX212" i="7" s="1"/>
  <c r="DX221" i="7" s="1"/>
  <c r="DX197" i="7"/>
  <c r="DX210" i="7" s="1"/>
  <c r="DX213" i="7" l="1"/>
  <c r="DX219" i="7"/>
  <c r="DX222" i="7" s="1"/>
  <c r="DY135" i="7"/>
  <c r="DY136" i="7"/>
  <c r="DY140" i="7" l="1"/>
  <c r="DY141" i="7"/>
  <c r="DY155" i="7"/>
  <c r="DY156" i="7"/>
  <c r="DY181" i="7" l="1"/>
  <c r="DY187" i="7"/>
  <c r="DY189" i="7" s="1"/>
  <c r="DY157" i="7"/>
  <c r="DZ154" i="7" s="1"/>
  <c r="DY179" i="7"/>
  <c r="DY183" i="7" s="1"/>
  <c r="DY142" i="7"/>
  <c r="DZ139" i="7" s="1"/>
  <c r="DZ147" i="7" l="1"/>
  <c r="DZ146" i="7"/>
  <c r="DY195" i="7"/>
  <c r="DY200" i="7"/>
  <c r="DY205" i="7"/>
  <c r="DY206" i="7"/>
  <c r="DY196" i="7"/>
  <c r="DY201" i="7"/>
  <c r="DY202" i="7" s="1"/>
  <c r="DY211" i="7" s="1"/>
  <c r="DY220" i="7" s="1"/>
  <c r="DY207" i="7" l="1"/>
  <c r="DY212" i="7" s="1"/>
  <c r="DY221" i="7" s="1"/>
  <c r="DY197" i="7"/>
  <c r="DY210" i="7" s="1"/>
  <c r="DZ148" i="7"/>
  <c r="DZ149" i="7" s="1"/>
  <c r="EA145" i="7" s="1"/>
  <c r="DY213" i="7" l="1"/>
  <c r="DY219" i="7"/>
  <c r="DY222" i="7" s="1"/>
  <c r="DZ122" i="7"/>
  <c r="DZ180" i="7" l="1"/>
  <c r="DZ123" i="7"/>
  <c r="DZ128" i="7" s="1"/>
  <c r="DZ134" i="7" s="1"/>
  <c r="DZ135" i="7" l="1"/>
  <c r="DZ136" i="7"/>
  <c r="DZ155" i="7" l="1"/>
  <c r="DZ156" i="7"/>
  <c r="DZ140" i="7"/>
  <c r="DZ141" i="7"/>
  <c r="DZ179" i="7" l="1"/>
  <c r="DZ142" i="7"/>
  <c r="EA139" i="7" s="1"/>
  <c r="DZ181" i="7"/>
  <c r="DZ187" i="7"/>
  <c r="DZ189" i="7" s="1"/>
  <c r="DZ157" i="7"/>
  <c r="EA154" i="7" s="1"/>
  <c r="EA147" i="7" l="1"/>
  <c r="EA146" i="7"/>
  <c r="DZ201" i="7"/>
  <c r="DZ202" i="7" s="1"/>
  <c r="DZ211" i="7" s="1"/>
  <c r="DZ220" i="7" s="1"/>
  <c r="DZ206" i="7"/>
  <c r="DZ196" i="7"/>
  <c r="DZ183" i="7"/>
  <c r="EA148" i="7" l="1"/>
  <c r="EA149" i="7" s="1"/>
  <c r="EB145" i="7" s="1"/>
  <c r="DZ200" i="7"/>
  <c r="DZ195" i="7"/>
  <c r="DZ197" i="7" s="1"/>
  <c r="DZ210" i="7" s="1"/>
  <c r="DZ205" i="7"/>
  <c r="DZ207" i="7" s="1"/>
  <c r="DZ212" i="7" s="1"/>
  <c r="DZ221" i="7" s="1"/>
  <c r="EA122" i="7"/>
  <c r="EA123" i="7" l="1"/>
  <c r="EA128" i="7" s="1"/>
  <c r="EA134" i="7" s="1"/>
  <c r="EA180" i="7"/>
  <c r="DZ213" i="7"/>
  <c r="DZ219" i="7"/>
  <c r="DZ222" i="7" s="1"/>
  <c r="EA135" i="7" l="1"/>
  <c r="EA141" i="7" l="1"/>
  <c r="EA140" i="7"/>
  <c r="EA136" i="7"/>
  <c r="EA155" i="7" l="1"/>
  <c r="EA156" i="7"/>
  <c r="EA179" i="7"/>
  <c r="EA142" i="7"/>
  <c r="EB139" i="7" s="1"/>
  <c r="EB147" i="7" l="1"/>
  <c r="EB146" i="7"/>
  <c r="EA187" i="7"/>
  <c r="EA189" i="7" s="1"/>
  <c r="EA181" i="7"/>
  <c r="EA183" i="7" s="1"/>
  <c r="EA157" i="7"/>
  <c r="EB154" i="7" s="1"/>
  <c r="EA195" i="7" l="1"/>
  <c r="EA200" i="7"/>
  <c r="EA205" i="7"/>
  <c r="EB148" i="7"/>
  <c r="EB122" i="7" s="1"/>
  <c r="EA196" i="7"/>
  <c r="EA206" i="7"/>
  <c r="EA201" i="7"/>
  <c r="EA202" i="7" s="1"/>
  <c r="EA211" i="7" s="1"/>
  <c r="EA220" i="7" s="1"/>
  <c r="EA197" i="7" l="1"/>
  <c r="EA210" i="7" s="1"/>
  <c r="EB123" i="7"/>
  <c r="EB128" i="7" s="1"/>
  <c r="EB134" i="7" s="1"/>
  <c r="EB180" i="7"/>
  <c r="EB149" i="7"/>
  <c r="EC145" i="7" s="1"/>
  <c r="EA219" i="7"/>
  <c r="EA207" i="7"/>
  <c r="EA212" i="7" s="1"/>
  <c r="EA221" i="7" s="1"/>
  <c r="EA222" i="7" l="1"/>
  <c r="EA213" i="7"/>
  <c r="EB135" i="7"/>
  <c r="EB136" i="7"/>
  <c r="EB140" i="7" l="1"/>
  <c r="EB141" i="7"/>
  <c r="EB156" i="7"/>
  <c r="EB155" i="7"/>
  <c r="EB181" i="7" l="1"/>
  <c r="EB187" i="7"/>
  <c r="EB189" i="7" s="1"/>
  <c r="EB157" i="7"/>
  <c r="EC154" i="7" s="1"/>
  <c r="EB179" i="7"/>
  <c r="EB183" i="7" s="1"/>
  <c r="EB142" i="7"/>
  <c r="EC139" i="7" s="1"/>
  <c r="EB195" i="7" l="1"/>
  <c r="EB205" i="7"/>
  <c r="EB200" i="7"/>
  <c r="EC146" i="7"/>
  <c r="EC147" i="7"/>
  <c r="EB201" i="7"/>
  <c r="EB202" i="7" s="1"/>
  <c r="EB211" i="7" s="1"/>
  <c r="EB220" i="7" s="1"/>
  <c r="EB196" i="7"/>
  <c r="EB206" i="7"/>
  <c r="EC148" i="7" l="1"/>
  <c r="EC122" i="7" s="1"/>
  <c r="EB207" i="7"/>
  <c r="EB212" i="7" s="1"/>
  <c r="EB221" i="7" s="1"/>
  <c r="EB197" i="7"/>
  <c r="EB210" i="7" s="1"/>
  <c r="EC180" i="7" l="1"/>
  <c r="EC123" i="7"/>
  <c r="EC128" i="7" s="1"/>
  <c r="EC134" i="7" s="1"/>
  <c r="EB213" i="7"/>
  <c r="EB219" i="7"/>
  <c r="EB222" i="7" s="1"/>
  <c r="EC149" i="7"/>
  <c r="ED145" i="7" s="1"/>
  <c r="EC135" i="7" l="1"/>
  <c r="EC136" i="7"/>
  <c r="EC155" i="7" l="1"/>
  <c r="EC156" i="7"/>
  <c r="EC141" i="7"/>
  <c r="EC140" i="7"/>
  <c r="EC179" i="7" l="1"/>
  <c r="EC142" i="7"/>
  <c r="ED139" i="7" s="1"/>
  <c r="EC181" i="7"/>
  <c r="EC187" i="7"/>
  <c r="EC189" i="7" s="1"/>
  <c r="EC157" i="7"/>
  <c r="ED154" i="7" s="1"/>
  <c r="ED147" i="7" l="1"/>
  <c r="ED146" i="7"/>
  <c r="EC206" i="7"/>
  <c r="EC196" i="7"/>
  <c r="EC201" i="7"/>
  <c r="EC202" i="7" s="1"/>
  <c r="EC211" i="7" s="1"/>
  <c r="EC220" i="7" s="1"/>
  <c r="EC183" i="7"/>
  <c r="EC205" i="7" l="1"/>
  <c r="EC207" i="7" s="1"/>
  <c r="EC212" i="7" s="1"/>
  <c r="EC221" i="7" s="1"/>
  <c r="EC200" i="7"/>
  <c r="EC195" i="7"/>
  <c r="EC197" i="7" s="1"/>
  <c r="EC210" i="7" s="1"/>
  <c r="ED148" i="7"/>
  <c r="ED149" i="7" s="1"/>
  <c r="EE145" i="7" s="1"/>
  <c r="ED122" i="7" l="1"/>
  <c r="EC213" i="7"/>
  <c r="EC219" i="7"/>
  <c r="EC222" i="7" s="1"/>
  <c r="ED123" i="7" l="1"/>
  <c r="ED128" i="7" s="1"/>
  <c r="ED134" i="7" s="1"/>
  <c r="ED180" i="7"/>
  <c r="ED135" i="7" l="1"/>
  <c r="ED136" i="7"/>
  <c r="ED155" i="7" l="1"/>
  <c r="ED156" i="7"/>
  <c r="ED141" i="7"/>
  <c r="ED140" i="7"/>
  <c r="ED179" i="7" l="1"/>
  <c r="ED142" i="7"/>
  <c r="EE139" i="7" s="1"/>
  <c r="ED187" i="7"/>
  <c r="ED189" i="7" s="1"/>
  <c r="ED181" i="7"/>
  <c r="ED157" i="7"/>
  <c r="EE154" i="7" s="1"/>
  <c r="ED201" i="7" l="1"/>
  <c r="ED202" i="7" s="1"/>
  <c r="ED211" i="7" s="1"/>
  <c r="ED220" i="7" s="1"/>
  <c r="ED196" i="7"/>
  <c r="ED206" i="7"/>
  <c r="EE147" i="7"/>
  <c r="EE146" i="7"/>
  <c r="ED183" i="7"/>
  <c r="ED195" i="7" l="1"/>
  <c r="ED197" i="7" s="1"/>
  <c r="ED210" i="7" s="1"/>
  <c r="ED205" i="7"/>
  <c r="ED207" i="7" s="1"/>
  <c r="ED212" i="7" s="1"/>
  <c r="ED221" i="7" s="1"/>
  <c r="ED200" i="7"/>
  <c r="EE148" i="7"/>
  <c r="EE149" i="7" s="1"/>
  <c r="EF145" i="7" s="1"/>
  <c r="EE122" i="7" l="1"/>
  <c r="ED213" i="7"/>
  <c r="ED219" i="7"/>
  <c r="ED222" i="7" s="1"/>
  <c r="EE123" i="7" l="1"/>
  <c r="EE128" i="7" s="1"/>
  <c r="EE134" i="7" s="1"/>
  <c r="EE180" i="7"/>
  <c r="EE135" i="7" l="1"/>
  <c r="EE140" i="7" l="1"/>
  <c r="EE141" i="7"/>
  <c r="EE136" i="7"/>
  <c r="EE155" i="7" l="1"/>
  <c r="EE156" i="7"/>
  <c r="EE179" i="7"/>
  <c r="EE142" i="7"/>
  <c r="EF139" i="7" s="1"/>
  <c r="EF147" i="7" l="1"/>
  <c r="EF146" i="7"/>
  <c r="EE187" i="7"/>
  <c r="EE189" i="7" s="1"/>
  <c r="EE181" i="7"/>
  <c r="EE183" i="7" s="1"/>
  <c r="EE157" i="7"/>
  <c r="EF154" i="7" s="1"/>
  <c r="EE200" i="7" l="1"/>
  <c r="EE195" i="7"/>
  <c r="EE205" i="7"/>
  <c r="EF148" i="7"/>
  <c r="EF149" i="7" s="1"/>
  <c r="EG145" i="7" s="1"/>
  <c r="EE206" i="7"/>
  <c r="EE196" i="7"/>
  <c r="EE201" i="7"/>
  <c r="EE202" i="7" s="1"/>
  <c r="EE211" i="7" s="1"/>
  <c r="EE220" i="7" s="1"/>
  <c r="EF122" i="7"/>
  <c r="EF123" i="7" l="1"/>
  <c r="EF128" i="7" s="1"/>
  <c r="EF134" i="7" s="1"/>
  <c r="EF180" i="7"/>
  <c r="EE207" i="7"/>
  <c r="EE212" i="7" s="1"/>
  <c r="EE221" i="7" s="1"/>
  <c r="EE197" i="7"/>
  <c r="EE210" i="7" s="1"/>
  <c r="EE213" i="7" l="1"/>
  <c r="EE219" i="7"/>
  <c r="EE222" i="7" s="1"/>
  <c r="EF135" i="7"/>
  <c r="EF141" i="7" l="1"/>
  <c r="EF140" i="7"/>
  <c r="EF136" i="7"/>
  <c r="EF156" i="7" l="1"/>
  <c r="EF155" i="7"/>
  <c r="EF179" i="7"/>
  <c r="EF142" i="7"/>
  <c r="EG139" i="7" s="1"/>
  <c r="EG146" i="7" l="1"/>
  <c r="EG147" i="7"/>
  <c r="EF187" i="7"/>
  <c r="EF189" i="7" s="1"/>
  <c r="EF181" i="7"/>
  <c r="EF183" i="7" s="1"/>
  <c r="EF157" i="7"/>
  <c r="EG154" i="7" s="1"/>
  <c r="EF195" i="7" l="1"/>
  <c r="EF205" i="7"/>
  <c r="EF200" i="7"/>
  <c r="EF201" i="7"/>
  <c r="EF202" i="7" s="1"/>
  <c r="EF211" i="7" s="1"/>
  <c r="EF220" i="7" s="1"/>
  <c r="EF206" i="7"/>
  <c r="EF196" i="7"/>
  <c r="EG148" i="7"/>
  <c r="EG122" i="7" s="1"/>
  <c r="EG123" i="7" l="1"/>
  <c r="EG128" i="7" s="1"/>
  <c r="EG134" i="7" s="1"/>
  <c r="EG180" i="7"/>
  <c r="EG149" i="7"/>
  <c r="EH145" i="7" s="1"/>
  <c r="EF207" i="7"/>
  <c r="EF212" i="7" s="1"/>
  <c r="EF221" i="7" s="1"/>
  <c r="EF197" i="7"/>
  <c r="EF210" i="7" s="1"/>
  <c r="EF213" i="7" l="1"/>
  <c r="EF219" i="7"/>
  <c r="EF222" i="7" s="1"/>
  <c r="EG135" i="7"/>
  <c r="EG136" i="7" s="1"/>
  <c r="EG156" i="7" l="1"/>
  <c r="EG155" i="7"/>
  <c r="EG140" i="7"/>
  <c r="EG141" i="7"/>
  <c r="EG179" i="7" l="1"/>
  <c r="EG142" i="7"/>
  <c r="EH139" i="7" s="1"/>
  <c r="EG187" i="7"/>
  <c r="EG189" i="7" s="1"/>
  <c r="EG181" i="7"/>
  <c r="EG157" i="7"/>
  <c r="EH154" i="7" s="1"/>
  <c r="EH147" i="7" l="1"/>
  <c r="EH146" i="7"/>
  <c r="EG196" i="7"/>
  <c r="EG206" i="7"/>
  <c r="EG201" i="7"/>
  <c r="EG202" i="7" s="1"/>
  <c r="EG211" i="7" s="1"/>
  <c r="EG220" i="7" s="1"/>
  <c r="EG183" i="7"/>
  <c r="EG205" i="7" l="1"/>
  <c r="EG207" i="7" s="1"/>
  <c r="EG212" i="7" s="1"/>
  <c r="EG221" i="7" s="1"/>
  <c r="EG200" i="7"/>
  <c r="EG195" i="7"/>
  <c r="EG197" i="7" s="1"/>
  <c r="EG210" i="7" s="1"/>
  <c r="EH148" i="7"/>
  <c r="EH149" i="7" s="1"/>
  <c r="EI145" i="7" s="1"/>
  <c r="EH122" i="7" l="1"/>
  <c r="EG213" i="7"/>
  <c r="EG219" i="7"/>
  <c r="EG222" i="7" s="1"/>
  <c r="EH180" i="7" l="1"/>
  <c r="EH123" i="7"/>
  <c r="EH128" i="7" s="1"/>
  <c r="EH134" i="7" s="1"/>
  <c r="EH135" i="7" l="1"/>
  <c r="EH140" i="7" l="1"/>
  <c r="EH141" i="7"/>
  <c r="EH136" i="7"/>
  <c r="EH155" i="7" l="1"/>
  <c r="EH156" i="7"/>
  <c r="EH179" i="7"/>
  <c r="EH142" i="7"/>
  <c r="EI139" i="7" s="1"/>
  <c r="EI146" i="7" l="1"/>
  <c r="EI147" i="7"/>
  <c r="EH181" i="7"/>
  <c r="EH183" i="7" s="1"/>
  <c r="EH187" i="7"/>
  <c r="EH189" i="7" s="1"/>
  <c r="EH157" i="7"/>
  <c r="EI154" i="7" s="1"/>
  <c r="EH205" i="7" l="1"/>
  <c r="EH200" i="7"/>
  <c r="EH195" i="7"/>
  <c r="EH201" i="7"/>
  <c r="EH202" i="7" s="1"/>
  <c r="EH211" i="7" s="1"/>
  <c r="EH220" i="7" s="1"/>
  <c r="EH196" i="7"/>
  <c r="EH206" i="7"/>
  <c r="EI148" i="7"/>
  <c r="EI122" i="7" s="1"/>
  <c r="EI180" i="7" l="1"/>
  <c r="EI123" i="7"/>
  <c r="EI128" i="7" s="1"/>
  <c r="EI134" i="7" s="1"/>
  <c r="EI149" i="7"/>
  <c r="EJ145" i="7" s="1"/>
  <c r="EH197" i="7"/>
  <c r="EH210" i="7" s="1"/>
  <c r="EH207" i="7"/>
  <c r="EH212" i="7" s="1"/>
  <c r="EH221" i="7" s="1"/>
  <c r="EH213" i="7" l="1"/>
  <c r="EH219" i="7"/>
  <c r="EH222" i="7" s="1"/>
  <c r="EI135" i="7"/>
  <c r="EI136" i="7" s="1"/>
  <c r="EI155" i="7" l="1"/>
  <c r="EI156" i="7"/>
  <c r="EI141" i="7"/>
  <c r="EI140" i="7"/>
  <c r="EI179" i="7" l="1"/>
  <c r="EI142" i="7"/>
  <c r="EJ139" i="7" s="1"/>
  <c r="EI187" i="7"/>
  <c r="EI189" i="7" s="1"/>
  <c r="EI181" i="7"/>
  <c r="EI157" i="7"/>
  <c r="EJ154" i="7" s="1"/>
  <c r="EI206" i="7" l="1"/>
  <c r="EI201" i="7"/>
  <c r="EI202" i="7" s="1"/>
  <c r="EI211" i="7" s="1"/>
  <c r="EI220" i="7" s="1"/>
  <c r="EI196" i="7"/>
  <c r="EJ147" i="7"/>
  <c r="EJ146" i="7"/>
  <c r="EI183" i="7"/>
  <c r="EI195" i="7" l="1"/>
  <c r="EI197" i="7" s="1"/>
  <c r="EI210" i="7" s="1"/>
  <c r="EI205" i="7"/>
  <c r="EI207" i="7" s="1"/>
  <c r="EI212" i="7" s="1"/>
  <c r="EI221" i="7" s="1"/>
  <c r="EI200" i="7"/>
  <c r="EJ148" i="7"/>
  <c r="EJ122" i="7" s="1"/>
  <c r="EJ180" i="7" l="1"/>
  <c r="EJ123" i="7"/>
  <c r="EJ128" i="7" s="1"/>
  <c r="EJ134" i="7" s="1"/>
  <c r="EJ149" i="7"/>
  <c r="EK145" i="7" s="1"/>
  <c r="EI213" i="7"/>
  <c r="EI219" i="7"/>
  <c r="EI222" i="7" s="1"/>
  <c r="EJ135" i="7" l="1"/>
  <c r="EJ136" i="7"/>
  <c r="EJ155" i="7" l="1"/>
  <c r="EJ156" i="7"/>
  <c r="EJ140" i="7"/>
  <c r="EJ141" i="7"/>
  <c r="EJ179" i="7" l="1"/>
  <c r="EJ142" i="7"/>
  <c r="EK139" i="7" s="1"/>
  <c r="EJ181" i="7"/>
  <c r="EJ187" i="7"/>
  <c r="EJ189" i="7" s="1"/>
  <c r="EJ157" i="7"/>
  <c r="EK154" i="7" s="1"/>
  <c r="EJ183" i="7" l="1"/>
  <c r="EJ205" i="7"/>
  <c r="EJ200" i="7"/>
  <c r="EJ195" i="7"/>
  <c r="EJ206" i="7"/>
  <c r="EJ196" i="7"/>
  <c r="EJ201" i="7"/>
  <c r="EJ202" i="7" s="1"/>
  <c r="EJ211" i="7" s="1"/>
  <c r="EJ220" i="7" s="1"/>
  <c r="EK147" i="7"/>
  <c r="EK146" i="7"/>
  <c r="EK148" i="7" l="1"/>
  <c r="EK149" i="7" s="1"/>
  <c r="EL145" i="7" s="1"/>
  <c r="EJ197" i="7"/>
  <c r="EJ210" i="7" s="1"/>
  <c r="EJ207" i="7"/>
  <c r="EJ212" i="7" s="1"/>
  <c r="EJ221" i="7" s="1"/>
  <c r="EJ213" i="7" l="1"/>
  <c r="EJ219" i="7"/>
  <c r="EJ222" i="7" s="1"/>
  <c r="EK122" i="7"/>
  <c r="EK123" i="7" l="1"/>
  <c r="EK128" i="7" s="1"/>
  <c r="EK134" i="7" s="1"/>
  <c r="EK180" i="7"/>
  <c r="EK135" i="7" l="1"/>
  <c r="EK140" i="7" l="1"/>
  <c r="EK141" i="7"/>
  <c r="EK136" i="7"/>
  <c r="EK155" i="7" l="1"/>
  <c r="EK156" i="7"/>
  <c r="EK179" i="7"/>
  <c r="EK142" i="7"/>
  <c r="EL139" i="7" s="1"/>
  <c r="EL146" i="7" l="1"/>
  <c r="EL147" i="7"/>
  <c r="EK181" i="7"/>
  <c r="EK183" i="7" s="1"/>
  <c r="EK187" i="7"/>
  <c r="EK189" i="7" s="1"/>
  <c r="EK157" i="7"/>
  <c r="EL154" i="7" s="1"/>
  <c r="EK205" i="7" l="1"/>
  <c r="EK200" i="7"/>
  <c r="EK195" i="7"/>
  <c r="EK201" i="7"/>
  <c r="EK202" i="7" s="1"/>
  <c r="EK211" i="7" s="1"/>
  <c r="EK220" i="7" s="1"/>
  <c r="EK196" i="7"/>
  <c r="EK206" i="7"/>
  <c r="EL148" i="7"/>
  <c r="EL122" i="7" s="1"/>
  <c r="EL123" i="7" l="1"/>
  <c r="EL128" i="7" s="1"/>
  <c r="EL134" i="7" s="1"/>
  <c r="EL180" i="7"/>
  <c r="EL149" i="7"/>
  <c r="EM145" i="7" s="1"/>
  <c r="EK197" i="7"/>
  <c r="EK210" i="7" s="1"/>
  <c r="EK207" i="7"/>
  <c r="EK212" i="7" s="1"/>
  <c r="EK221" i="7" s="1"/>
  <c r="EK213" i="7" l="1"/>
  <c r="EK219" i="7"/>
  <c r="EK222" i="7" s="1"/>
  <c r="EL135" i="7"/>
  <c r="EL136" i="7"/>
  <c r="EL155" i="7" l="1"/>
  <c r="EL156" i="7"/>
  <c r="EL141" i="7"/>
  <c r="EL140" i="7"/>
  <c r="EL179" i="7" l="1"/>
  <c r="EL142" i="7"/>
  <c r="EM139" i="7" s="1"/>
  <c r="EL181" i="7"/>
  <c r="EL187" i="7"/>
  <c r="EL189" i="7" s="1"/>
  <c r="EL157" i="7"/>
  <c r="EM154" i="7" s="1"/>
  <c r="EL183" i="7" l="1"/>
  <c r="EL205" i="7"/>
  <c r="EL200" i="7"/>
  <c r="EL195" i="7"/>
  <c r="EL196" i="7"/>
  <c r="EL201" i="7"/>
  <c r="EL202" i="7" s="1"/>
  <c r="EL211" i="7" s="1"/>
  <c r="EL220" i="7" s="1"/>
  <c r="EL206" i="7"/>
  <c r="EM147" i="7"/>
  <c r="EM146" i="7"/>
  <c r="EM148" i="7" l="1"/>
  <c r="EM149" i="7" s="1"/>
  <c r="EN145" i="7" s="1"/>
  <c r="EL197" i="7"/>
  <c r="EL210" i="7" s="1"/>
  <c r="EL207" i="7"/>
  <c r="EL212" i="7" s="1"/>
  <c r="EL221" i="7" s="1"/>
  <c r="EM122" i="7" l="1"/>
  <c r="EM123" i="7"/>
  <c r="EM128" i="7" s="1"/>
  <c r="EM134" i="7" s="1"/>
  <c r="EM180" i="7"/>
  <c r="EL213" i="7"/>
  <c r="EL219" i="7"/>
  <c r="EL222" i="7" s="1"/>
  <c r="EM135" i="7" l="1"/>
  <c r="EM141" i="7" l="1"/>
  <c r="EM140" i="7"/>
  <c r="EM136" i="7"/>
  <c r="EM156" i="7" l="1"/>
  <c r="EM155" i="7"/>
  <c r="EM179" i="7"/>
  <c r="EM142" i="7"/>
  <c r="EN139" i="7" s="1"/>
  <c r="EN146" i="7" l="1"/>
  <c r="EN147" i="7"/>
  <c r="EM187" i="7"/>
  <c r="EM189" i="7" s="1"/>
  <c r="EM181" i="7"/>
  <c r="EM183" i="7" s="1"/>
  <c r="EM157" i="7"/>
  <c r="EN154" i="7" s="1"/>
  <c r="EM200" i="7" l="1"/>
  <c r="EM195" i="7"/>
  <c r="EM205" i="7"/>
  <c r="EM206" i="7"/>
  <c r="EM196" i="7"/>
  <c r="EM201" i="7"/>
  <c r="EM202" i="7" s="1"/>
  <c r="EM211" i="7" s="1"/>
  <c r="EM220" i="7" s="1"/>
  <c r="EN148" i="7"/>
  <c r="EN122" i="7" s="1"/>
  <c r="EN180" i="7" l="1"/>
  <c r="EN123" i="7"/>
  <c r="EN128" i="7" s="1"/>
  <c r="EN134" i="7" s="1"/>
  <c r="EN149" i="7"/>
  <c r="EO145" i="7" s="1"/>
  <c r="EM207" i="7"/>
  <c r="EM212" i="7" s="1"/>
  <c r="EM221" i="7" s="1"/>
  <c r="EM197" i="7"/>
  <c r="EM210" i="7" s="1"/>
  <c r="EM213" i="7" l="1"/>
  <c r="EM219" i="7"/>
  <c r="EM222" i="7" s="1"/>
  <c r="EN135" i="7"/>
  <c r="EN140" i="7" l="1"/>
  <c r="EN141" i="7"/>
  <c r="EN136" i="7"/>
  <c r="EN156" i="7" l="1"/>
  <c r="EN155" i="7"/>
  <c r="EN179" i="7"/>
  <c r="EN142" i="7"/>
  <c r="EO139" i="7" s="1"/>
  <c r="EO146" i="7" l="1"/>
  <c r="EO147" i="7"/>
  <c r="EN181" i="7"/>
  <c r="EN183" i="7" s="1"/>
  <c r="EN187" i="7"/>
  <c r="EN189" i="7" s="1"/>
  <c r="EN157" i="7"/>
  <c r="EO154" i="7" s="1"/>
  <c r="EN205" i="7" l="1"/>
  <c r="EN195" i="7"/>
  <c r="EN200" i="7"/>
  <c r="EN196" i="7"/>
  <c r="EN206" i="7"/>
  <c r="EN201" i="7"/>
  <c r="EN202" i="7" s="1"/>
  <c r="EN211" i="7" s="1"/>
  <c r="EN220" i="7" s="1"/>
  <c r="EO148" i="7"/>
  <c r="EO122" i="7" s="1"/>
  <c r="EO123" i="7" l="1"/>
  <c r="EO128" i="7" s="1"/>
  <c r="EO134" i="7" s="1"/>
  <c r="EO180" i="7"/>
  <c r="EO149" i="7"/>
  <c r="EP145" i="7" s="1"/>
  <c r="EN197" i="7"/>
  <c r="EN210" i="7" s="1"/>
  <c r="EN207" i="7"/>
  <c r="EN212" i="7" s="1"/>
  <c r="EN221" i="7" s="1"/>
  <c r="EN213" i="7" l="1"/>
  <c r="EN219" i="7"/>
  <c r="EN222" i="7" s="1"/>
  <c r="EO135" i="7"/>
  <c r="EO141" i="7" l="1"/>
  <c r="EO140" i="7"/>
  <c r="EO136" i="7"/>
  <c r="EO156" i="7" l="1"/>
  <c r="EO155" i="7"/>
  <c r="EO179" i="7"/>
  <c r="EO142" i="7"/>
  <c r="EP139" i="7" s="1"/>
  <c r="EP147" i="7" l="1"/>
  <c r="EP146" i="7"/>
  <c r="EO187" i="7"/>
  <c r="EO189" i="7" s="1"/>
  <c r="EO181" i="7"/>
  <c r="EO183" i="7" s="1"/>
  <c r="EO157" i="7"/>
  <c r="EP154" i="7" s="1"/>
  <c r="EO195" i="7" l="1"/>
  <c r="EO200" i="7"/>
  <c r="EO205" i="7"/>
  <c r="EO206" i="7"/>
  <c r="EO196" i="7"/>
  <c r="EO201" i="7"/>
  <c r="EO202" i="7" s="1"/>
  <c r="EO211" i="7" s="1"/>
  <c r="EO220" i="7" s="1"/>
  <c r="EP148" i="7"/>
  <c r="EP122" i="7" s="1"/>
  <c r="EP180" i="7" l="1"/>
  <c r="EP123" i="7"/>
  <c r="EP128" i="7" s="1"/>
  <c r="EP134" i="7" s="1"/>
  <c r="EP149" i="7"/>
  <c r="EQ145" i="7" s="1"/>
  <c r="EO207" i="7"/>
  <c r="EO212" i="7" s="1"/>
  <c r="EO221" i="7" s="1"/>
  <c r="EO197" i="7"/>
  <c r="EO210" i="7" s="1"/>
  <c r="EO213" i="7" l="1"/>
  <c r="EO219" i="7"/>
  <c r="EO222" i="7" s="1"/>
  <c r="EP135" i="7"/>
  <c r="EP140" i="7" l="1"/>
  <c r="EP141" i="7"/>
  <c r="EP136" i="7"/>
  <c r="EP155" i="7" l="1"/>
  <c r="EP156" i="7"/>
  <c r="EP179" i="7"/>
  <c r="EP142" i="7"/>
  <c r="EQ139" i="7" s="1"/>
  <c r="EQ147" i="7" l="1"/>
  <c r="EQ146" i="7"/>
  <c r="EP187" i="7"/>
  <c r="EP189" i="7" s="1"/>
  <c r="EP181" i="7"/>
  <c r="EP183" i="7" s="1"/>
  <c r="EP157" i="7"/>
  <c r="EQ154" i="7" s="1"/>
  <c r="EP200" i="7" l="1"/>
  <c r="EP205" i="7"/>
  <c r="EP195" i="7"/>
  <c r="EQ148" i="7"/>
  <c r="EQ122" i="7" s="1"/>
  <c r="EP201" i="7"/>
  <c r="EP202" i="7" s="1"/>
  <c r="EP211" i="7" s="1"/>
  <c r="EP220" i="7" s="1"/>
  <c r="EP206" i="7"/>
  <c r="EP196" i="7"/>
  <c r="EP207" i="7" l="1"/>
  <c r="EP212" i="7" s="1"/>
  <c r="EP221" i="7" s="1"/>
  <c r="EQ180" i="7"/>
  <c r="EQ123" i="7"/>
  <c r="EQ128" i="7" s="1"/>
  <c r="EQ134" i="7" s="1"/>
  <c r="EQ149" i="7"/>
  <c r="ER145" i="7" s="1"/>
  <c r="EP197" i="7"/>
  <c r="EP210" i="7" s="1"/>
  <c r="EP213" i="7" l="1"/>
  <c r="EP219" i="7"/>
  <c r="EP222" i="7" s="1"/>
  <c r="EQ135" i="7"/>
  <c r="EQ140" i="7" l="1"/>
  <c r="EQ141" i="7"/>
  <c r="EQ136" i="7"/>
  <c r="EQ156" i="7" l="1"/>
  <c r="EQ155" i="7"/>
  <c r="EQ179" i="7"/>
  <c r="EQ142" i="7"/>
  <c r="ER139" i="7" s="1"/>
  <c r="ER147" i="7" l="1"/>
  <c r="ER146" i="7"/>
  <c r="EQ181" i="7"/>
  <c r="EQ183" i="7" s="1"/>
  <c r="EQ187" i="7"/>
  <c r="EQ189" i="7" s="1"/>
  <c r="EQ157" i="7"/>
  <c r="ER154" i="7" s="1"/>
  <c r="EQ205" i="7" l="1"/>
  <c r="EQ200" i="7"/>
  <c r="EQ195" i="7"/>
  <c r="ER148" i="7"/>
  <c r="ER149" i="7" s="1"/>
  <c r="ES145" i="7" s="1"/>
  <c r="EQ196" i="7"/>
  <c r="EQ206" i="7"/>
  <c r="EQ201" i="7"/>
  <c r="EQ202" i="7" s="1"/>
  <c r="EQ211" i="7" s="1"/>
  <c r="EQ220" i="7" s="1"/>
  <c r="ER122" i="7"/>
  <c r="ER180" i="7" l="1"/>
  <c r="ER123" i="7"/>
  <c r="ER128" i="7" s="1"/>
  <c r="ER134" i="7" s="1"/>
  <c r="EQ197" i="7"/>
  <c r="EQ210" i="7" s="1"/>
  <c r="EQ207" i="7"/>
  <c r="EQ212" i="7" s="1"/>
  <c r="EQ221" i="7" s="1"/>
  <c r="EQ213" i="7" l="1"/>
  <c r="EQ219" i="7"/>
  <c r="EQ222" i="7" s="1"/>
  <c r="ER135" i="7"/>
  <c r="ER136" i="7"/>
  <c r="ER155" i="7" l="1"/>
  <c r="ER156" i="7"/>
  <c r="ER141" i="7"/>
  <c r="ER140" i="7"/>
  <c r="ER179" i="7" l="1"/>
  <c r="ER142" i="7"/>
  <c r="ES139" i="7" s="1"/>
  <c r="ER187" i="7"/>
  <c r="ER189" i="7" s="1"/>
  <c r="ER181" i="7"/>
  <c r="ER157" i="7"/>
  <c r="ES154" i="7" s="1"/>
  <c r="ER206" i="7" l="1"/>
  <c r="ER201" i="7"/>
  <c r="ER202" i="7" s="1"/>
  <c r="ER211" i="7" s="1"/>
  <c r="ER220" i="7" s="1"/>
  <c r="ER196" i="7"/>
  <c r="ES146" i="7"/>
  <c r="ES147" i="7"/>
  <c r="ER183" i="7"/>
  <c r="ER195" i="7" l="1"/>
  <c r="ER197" i="7" s="1"/>
  <c r="ER210" i="7" s="1"/>
  <c r="ER200" i="7"/>
  <c r="ER205" i="7"/>
  <c r="ER207" i="7" s="1"/>
  <c r="ER212" i="7" s="1"/>
  <c r="ER221" i="7" s="1"/>
  <c r="ES148" i="7"/>
  <c r="ES122" i="7" s="1"/>
  <c r="ES123" i="7" l="1"/>
  <c r="ES128" i="7" s="1"/>
  <c r="ES134" i="7" s="1"/>
  <c r="ES180" i="7"/>
  <c r="ES149" i="7"/>
  <c r="ET145" i="7" s="1"/>
  <c r="ER213" i="7"/>
  <c r="ER219" i="7"/>
  <c r="ER222" i="7" s="1"/>
  <c r="ES135" i="7" l="1"/>
  <c r="ES136" i="7" s="1"/>
  <c r="ES140" i="7" l="1"/>
  <c r="ES141" i="7"/>
  <c r="ES155" i="7"/>
  <c r="ES156" i="7"/>
  <c r="ES181" i="7" l="1"/>
  <c r="ES187" i="7"/>
  <c r="ES189" i="7" s="1"/>
  <c r="ES157" i="7"/>
  <c r="ET154" i="7" s="1"/>
  <c r="ES179" i="7"/>
  <c r="ES183" i="7" s="1"/>
  <c r="ES142" i="7"/>
  <c r="ET139" i="7" s="1"/>
  <c r="ES195" i="7" l="1"/>
  <c r="ES205" i="7"/>
  <c r="ES200" i="7"/>
  <c r="ET147" i="7"/>
  <c r="ET146" i="7"/>
  <c r="ES206" i="7"/>
  <c r="ES196" i="7"/>
  <c r="ES201" i="7"/>
  <c r="ES202" i="7" s="1"/>
  <c r="ES211" i="7" s="1"/>
  <c r="ES220" i="7" s="1"/>
  <c r="ET148" i="7" l="1"/>
  <c r="ET149" i="7" s="1"/>
  <c r="EU145" i="7" s="1"/>
  <c r="ES207" i="7"/>
  <c r="ES212" i="7" s="1"/>
  <c r="ES221" i="7" s="1"/>
  <c r="ES197" i="7"/>
  <c r="ES210" i="7" s="1"/>
  <c r="ET122" i="7" l="1"/>
  <c r="ES213" i="7"/>
  <c r="ES219" i="7"/>
  <c r="ES222" i="7" s="1"/>
  <c r="ET123" i="7"/>
  <c r="ET128" i="7" s="1"/>
  <c r="ET134" i="7" s="1"/>
  <c r="ET180" i="7"/>
  <c r="ET135" i="7" l="1"/>
  <c r="ET136" i="7"/>
  <c r="ET156" i="7" l="1"/>
  <c r="ET155" i="7"/>
  <c r="ET141" i="7"/>
  <c r="ET140" i="7"/>
  <c r="ET179" i="7" l="1"/>
  <c r="ET142" i="7"/>
  <c r="EU139" i="7" s="1"/>
  <c r="ET187" i="7"/>
  <c r="ET189" i="7" s="1"/>
  <c r="ET181" i="7"/>
  <c r="ET157" i="7"/>
  <c r="EU154" i="7" s="1"/>
  <c r="ET201" i="7" l="1"/>
  <c r="ET202" i="7" s="1"/>
  <c r="ET211" i="7" s="1"/>
  <c r="ET220" i="7" s="1"/>
  <c r="ET206" i="7"/>
  <c r="ET196" i="7"/>
  <c r="EU147" i="7"/>
  <c r="EU146" i="7"/>
  <c r="ET183" i="7"/>
  <c r="EU148" i="7" l="1"/>
  <c r="EU149" i="7" s="1"/>
  <c r="EV145" i="7" s="1"/>
  <c r="ET195" i="7"/>
  <c r="ET197" i="7" s="1"/>
  <c r="ET210" i="7" s="1"/>
  <c r="ET205" i="7"/>
  <c r="ET207" i="7" s="1"/>
  <c r="ET212" i="7" s="1"/>
  <c r="ET221" i="7" s="1"/>
  <c r="ET200" i="7"/>
  <c r="EU122" i="7" l="1"/>
  <c r="EU123" i="7" s="1"/>
  <c r="EU128" i="7" s="1"/>
  <c r="EU134" i="7" s="1"/>
  <c r="ET213" i="7"/>
  <c r="ET219" i="7"/>
  <c r="ET222" i="7" s="1"/>
  <c r="EU180" i="7"/>
  <c r="EU135" i="7" l="1"/>
  <c r="EU136" i="7" s="1"/>
  <c r="EU155" i="7" l="1"/>
  <c r="EU156" i="7"/>
  <c r="EU140" i="7"/>
  <c r="EU141" i="7"/>
  <c r="EU179" i="7" l="1"/>
  <c r="EU142" i="7"/>
  <c r="EV139" i="7" s="1"/>
  <c r="EU181" i="7"/>
  <c r="EU187" i="7"/>
  <c r="EU189" i="7" s="1"/>
  <c r="EU157" i="7"/>
  <c r="EV154" i="7" s="1"/>
  <c r="EV147" i="7" l="1"/>
  <c r="EV146" i="7"/>
  <c r="EU201" i="7"/>
  <c r="EU202" i="7" s="1"/>
  <c r="EU211" i="7" s="1"/>
  <c r="EU220" i="7" s="1"/>
  <c r="EU206" i="7"/>
  <c r="EU196" i="7"/>
  <c r="EU183" i="7"/>
  <c r="EV148" i="7" l="1"/>
  <c r="EV149" i="7" s="1"/>
  <c r="EW145" i="7" s="1"/>
  <c r="EU200" i="7"/>
  <c r="EU205" i="7"/>
  <c r="EU207" i="7" s="1"/>
  <c r="EU212" i="7" s="1"/>
  <c r="EU221" i="7" s="1"/>
  <c r="EU195" i="7"/>
  <c r="EU197" i="7" s="1"/>
  <c r="EU210" i="7" s="1"/>
  <c r="EV122" i="7"/>
  <c r="EV180" i="7" l="1"/>
  <c r="EV123" i="7"/>
  <c r="EV128" i="7" s="1"/>
  <c r="EV134" i="7" s="1"/>
  <c r="EU213" i="7"/>
  <c r="EU219" i="7"/>
  <c r="EU222" i="7" s="1"/>
  <c r="EV135" i="7" l="1"/>
  <c r="EV136" i="7" s="1"/>
  <c r="EV155" i="7" l="1"/>
  <c r="EV156" i="7"/>
  <c r="EV141" i="7"/>
  <c r="EV140" i="7"/>
  <c r="EV179" i="7" l="1"/>
  <c r="EV142" i="7"/>
  <c r="EW139" i="7" s="1"/>
  <c r="EV181" i="7"/>
  <c r="EV187" i="7"/>
  <c r="EV189" i="7" s="1"/>
  <c r="EV157" i="7"/>
  <c r="EW154" i="7" s="1"/>
  <c r="EV201" i="7" l="1"/>
  <c r="EV202" i="7" s="1"/>
  <c r="EV211" i="7" s="1"/>
  <c r="EV220" i="7" s="1"/>
  <c r="EV196" i="7"/>
  <c r="EV206" i="7"/>
  <c r="EW146" i="7"/>
  <c r="EW147" i="7"/>
  <c r="EV183" i="7"/>
  <c r="EV205" i="7" l="1"/>
  <c r="EV207" i="7" s="1"/>
  <c r="EV212" i="7" s="1"/>
  <c r="EV221" i="7" s="1"/>
  <c r="EV195" i="7"/>
  <c r="EV197" i="7" s="1"/>
  <c r="EV210" i="7" s="1"/>
  <c r="EV200" i="7"/>
  <c r="EW148" i="7"/>
  <c r="EW122" i="7" s="1"/>
  <c r="EW123" i="7" l="1"/>
  <c r="EW128" i="7" s="1"/>
  <c r="EW134" i="7" s="1"/>
  <c r="EW180" i="7"/>
  <c r="EW149" i="7"/>
  <c r="EX145" i="7" s="1"/>
  <c r="EV213" i="7"/>
  <c r="EV219" i="7"/>
  <c r="EV222" i="7" s="1"/>
  <c r="EW135" i="7" l="1"/>
  <c r="EW136" i="7" s="1"/>
  <c r="EW155" i="7" l="1"/>
  <c r="EW156" i="7"/>
  <c r="EW141" i="7"/>
  <c r="EW140" i="7"/>
  <c r="EW179" i="7" l="1"/>
  <c r="EW142" i="7"/>
  <c r="EX139" i="7" s="1"/>
  <c r="EW187" i="7"/>
  <c r="EW189" i="7" s="1"/>
  <c r="EW181" i="7"/>
  <c r="EW157" i="7"/>
  <c r="EX154" i="7" s="1"/>
  <c r="EX147" i="7" l="1"/>
  <c r="EX146" i="7"/>
  <c r="EW196" i="7"/>
  <c r="EW206" i="7"/>
  <c r="EW201" i="7"/>
  <c r="EW202" i="7" s="1"/>
  <c r="EW211" i="7" s="1"/>
  <c r="EW220" i="7" s="1"/>
  <c r="EW183" i="7"/>
  <c r="EW200" i="7" l="1"/>
  <c r="EW195" i="7"/>
  <c r="EW197" i="7" s="1"/>
  <c r="EW210" i="7" s="1"/>
  <c r="EW205" i="7"/>
  <c r="EW207" i="7" s="1"/>
  <c r="EW212" i="7" s="1"/>
  <c r="EW221" i="7" s="1"/>
  <c r="EX148" i="7"/>
  <c r="EX149" i="7" s="1"/>
  <c r="EY145" i="7" s="1"/>
  <c r="EX122" i="7" l="1"/>
  <c r="EW213" i="7"/>
  <c r="EW219" i="7"/>
  <c r="EW222" i="7" s="1"/>
  <c r="EX123" i="7" l="1"/>
  <c r="EX128" i="7" s="1"/>
  <c r="EX134" i="7" s="1"/>
  <c r="EX180" i="7"/>
  <c r="EX135" i="7" l="1"/>
  <c r="EX140" i="7" l="1"/>
  <c r="EX141" i="7"/>
  <c r="EX136" i="7"/>
  <c r="EX155" i="7" l="1"/>
  <c r="EX156" i="7"/>
  <c r="EX179" i="7"/>
  <c r="EX142" i="7"/>
  <c r="EY139" i="7" s="1"/>
  <c r="EY147" i="7" l="1"/>
  <c r="EY146" i="7"/>
  <c r="EX181" i="7"/>
  <c r="EX183" i="7" s="1"/>
  <c r="EX187" i="7"/>
  <c r="EX189" i="7" s="1"/>
  <c r="EX157" i="7"/>
  <c r="EY154" i="7" s="1"/>
  <c r="EX205" i="7" l="1"/>
  <c r="EX195" i="7"/>
  <c r="EX200" i="7"/>
  <c r="EX201" i="7"/>
  <c r="EX202" i="7" s="1"/>
  <c r="EX211" i="7" s="1"/>
  <c r="EX220" i="7" s="1"/>
  <c r="EX196" i="7"/>
  <c r="EX206" i="7"/>
  <c r="EY148" i="7"/>
  <c r="EY149" i="7" s="1"/>
  <c r="EZ145" i="7" s="1"/>
  <c r="EY122" i="7" l="1"/>
  <c r="EX197" i="7"/>
  <c r="EX210" i="7" s="1"/>
  <c r="EX207" i="7"/>
  <c r="EX212" i="7" s="1"/>
  <c r="EX221" i="7" s="1"/>
  <c r="EX213" i="7" l="1"/>
  <c r="EX219" i="7"/>
  <c r="EX222" i="7" s="1"/>
  <c r="EY123" i="7"/>
  <c r="EY128" i="7" s="1"/>
  <c r="EY134" i="7" s="1"/>
  <c r="EY180" i="7"/>
  <c r="EY136" i="7" l="1"/>
  <c r="EY135" i="7"/>
  <c r="EY155" i="7" l="1"/>
  <c r="EY156" i="7"/>
  <c r="EY140" i="7"/>
  <c r="EY141" i="7"/>
  <c r="EY179" i="7" l="1"/>
  <c r="EY142" i="7"/>
  <c r="EZ139" i="7" s="1"/>
  <c r="EY187" i="7"/>
  <c r="EY189" i="7" s="1"/>
  <c r="EY181" i="7"/>
  <c r="EY157" i="7"/>
  <c r="EZ154" i="7" s="1"/>
  <c r="EY196" i="7" l="1"/>
  <c r="EY206" i="7"/>
  <c r="EY201" i="7"/>
  <c r="EY202" i="7" s="1"/>
  <c r="EY211" i="7" s="1"/>
  <c r="EY220" i="7" s="1"/>
  <c r="EZ146" i="7"/>
  <c r="EZ147" i="7"/>
  <c r="EY183" i="7"/>
  <c r="EY195" i="7" l="1"/>
  <c r="EY197" i="7" s="1"/>
  <c r="EY210" i="7" s="1"/>
  <c r="EY205" i="7"/>
  <c r="EY207" i="7" s="1"/>
  <c r="EY212" i="7" s="1"/>
  <c r="EY221" i="7" s="1"/>
  <c r="EY200" i="7"/>
  <c r="EZ148" i="7"/>
  <c r="EZ122" i="7" s="1"/>
  <c r="EZ180" i="7" l="1"/>
  <c r="EZ123" i="7"/>
  <c r="EZ128" i="7" s="1"/>
  <c r="EZ134" i="7" s="1"/>
  <c r="EZ149" i="7"/>
  <c r="FA145" i="7" s="1"/>
  <c r="EY213" i="7"/>
  <c r="EY219" i="7"/>
  <c r="EY222" i="7" s="1"/>
  <c r="EZ135" i="7" l="1"/>
  <c r="EZ136" i="7" s="1"/>
  <c r="EZ156" i="7" l="1"/>
  <c r="EZ155" i="7"/>
  <c r="EZ141" i="7"/>
  <c r="EZ140" i="7"/>
  <c r="EZ179" i="7" l="1"/>
  <c r="EZ142" i="7"/>
  <c r="FA139" i="7" s="1"/>
  <c r="EZ181" i="7"/>
  <c r="EZ187" i="7"/>
  <c r="EZ189" i="7" s="1"/>
  <c r="EZ157" i="7"/>
  <c r="FA154" i="7" s="1"/>
  <c r="EZ196" i="7" l="1"/>
  <c r="EZ201" i="7"/>
  <c r="EZ202" i="7" s="1"/>
  <c r="EZ211" i="7" s="1"/>
  <c r="EZ220" i="7" s="1"/>
  <c r="EZ206" i="7"/>
  <c r="FA146" i="7"/>
  <c r="FA147" i="7"/>
  <c r="EZ183" i="7"/>
  <c r="EZ200" i="7" l="1"/>
  <c r="EZ205" i="7"/>
  <c r="EZ207" i="7" s="1"/>
  <c r="EZ212" i="7" s="1"/>
  <c r="EZ221" i="7" s="1"/>
  <c r="EZ195" i="7"/>
  <c r="EZ197" i="7" s="1"/>
  <c r="EZ210" i="7" s="1"/>
  <c r="FA148" i="7"/>
  <c r="FA149" i="7" s="1"/>
  <c r="FB145" i="7" s="1"/>
  <c r="FA122" i="7" l="1"/>
  <c r="EZ213" i="7"/>
  <c r="EZ219" i="7"/>
  <c r="EZ222" i="7" s="1"/>
  <c r="FA123" i="7" l="1"/>
  <c r="FA128" i="7" s="1"/>
  <c r="FA134" i="7" s="1"/>
  <c r="FA180" i="7"/>
  <c r="FA135" i="7" l="1"/>
  <c r="FA136" i="7"/>
  <c r="FA155" i="7" l="1"/>
  <c r="FA156" i="7"/>
  <c r="FA140" i="7"/>
  <c r="FA141" i="7"/>
  <c r="FA179" i="7" l="1"/>
  <c r="FA142" i="7"/>
  <c r="FB139" i="7" s="1"/>
  <c r="FA187" i="7"/>
  <c r="FA189" i="7" s="1"/>
  <c r="FA181" i="7"/>
  <c r="FA157" i="7"/>
  <c r="FB154" i="7" s="1"/>
  <c r="FA183" i="7" l="1"/>
  <c r="FA200" i="7"/>
  <c r="FA195" i="7"/>
  <c r="FA205" i="7"/>
  <c r="FA206" i="7"/>
  <c r="FA201" i="7"/>
  <c r="FA202" i="7" s="1"/>
  <c r="FA211" i="7" s="1"/>
  <c r="FA220" i="7" s="1"/>
  <c r="FA196" i="7"/>
  <c r="FB147" i="7"/>
  <c r="FB146" i="7"/>
  <c r="FB148" i="7" l="1"/>
  <c r="FB122" i="7" s="1"/>
  <c r="FA207" i="7"/>
  <c r="FA212" i="7" s="1"/>
  <c r="FA221" i="7" s="1"/>
  <c r="FA197" i="7"/>
  <c r="FA210" i="7" s="1"/>
  <c r="FB180" i="7" l="1"/>
  <c r="FB123" i="7"/>
  <c r="FB128" i="7" s="1"/>
  <c r="FB134" i="7" s="1"/>
  <c r="FA213" i="7"/>
  <c r="FA219" i="7"/>
  <c r="FA222" i="7" s="1"/>
  <c r="FB149" i="7"/>
  <c r="FC145" i="7" s="1"/>
  <c r="FB135" i="7" l="1"/>
  <c r="FB141" i="7" l="1"/>
  <c r="FB140" i="7"/>
  <c r="FB136" i="7"/>
  <c r="FB179" i="7" l="1"/>
  <c r="FB142" i="7"/>
  <c r="FC139" i="7" s="1"/>
  <c r="FB156" i="7"/>
  <c r="FB155" i="7"/>
  <c r="FB181" i="7" l="1"/>
  <c r="FB187" i="7"/>
  <c r="FB189" i="7" s="1"/>
  <c r="FB157" i="7"/>
  <c r="FC154" i="7" s="1"/>
  <c r="FC147" i="7"/>
  <c r="FC146" i="7"/>
  <c r="FB183" i="7"/>
  <c r="FB195" i="7" l="1"/>
  <c r="FB200" i="7"/>
  <c r="FB205" i="7"/>
  <c r="FC148" i="7"/>
  <c r="FC149" i="7" s="1"/>
  <c r="FD145" i="7" s="1"/>
  <c r="FB201" i="7"/>
  <c r="FB202" i="7" s="1"/>
  <c r="FB211" i="7" s="1"/>
  <c r="FB220" i="7" s="1"/>
  <c r="FB206" i="7"/>
  <c r="FB196" i="7"/>
  <c r="FB197" i="7" l="1"/>
  <c r="FB210" i="7" s="1"/>
  <c r="FC122" i="7"/>
  <c r="FC180" i="7"/>
  <c r="FC123" i="7"/>
  <c r="FC128" i="7" s="1"/>
  <c r="FC134" i="7" s="1"/>
  <c r="FB219" i="7"/>
  <c r="FB207" i="7"/>
  <c r="FB212" i="7" s="1"/>
  <c r="FB221" i="7" s="1"/>
  <c r="FB213" i="7" l="1"/>
  <c r="FB222" i="7"/>
  <c r="FC135" i="7"/>
  <c r="FC136" i="7" s="1"/>
  <c r="FC155" i="7" l="1"/>
  <c r="FC156" i="7"/>
  <c r="FC140" i="7"/>
  <c r="FC141" i="7"/>
  <c r="FC179" i="7" l="1"/>
  <c r="FC142" i="7"/>
  <c r="FD139" i="7" s="1"/>
  <c r="FC187" i="7"/>
  <c r="FC189" i="7" s="1"/>
  <c r="FC181" i="7"/>
  <c r="FC157" i="7"/>
  <c r="FD154" i="7" s="1"/>
  <c r="FC201" i="7" l="1"/>
  <c r="FC202" i="7" s="1"/>
  <c r="FC211" i="7" s="1"/>
  <c r="FC220" i="7" s="1"/>
  <c r="FC196" i="7"/>
  <c r="FC206" i="7"/>
  <c r="FD146" i="7"/>
  <c r="FD147" i="7"/>
  <c r="FC183" i="7"/>
  <c r="FC195" i="7" l="1"/>
  <c r="FC197" i="7" s="1"/>
  <c r="FC210" i="7" s="1"/>
  <c r="FC200" i="7"/>
  <c r="FC205" i="7"/>
  <c r="FC207" i="7" s="1"/>
  <c r="FC212" i="7" s="1"/>
  <c r="FC221" i="7" s="1"/>
  <c r="FD148" i="7"/>
  <c r="FD122" i="7" s="1"/>
  <c r="FD180" i="7" l="1"/>
  <c r="FD123" i="7"/>
  <c r="FD128" i="7" s="1"/>
  <c r="FD134" i="7" s="1"/>
  <c r="FD149" i="7"/>
  <c r="FE145" i="7" s="1"/>
  <c r="FC213" i="7"/>
  <c r="FC219" i="7"/>
  <c r="FC222" i="7" s="1"/>
  <c r="FD135" i="7" l="1"/>
  <c r="FD140" i="7" l="1"/>
  <c r="FD141" i="7"/>
  <c r="FD136" i="7"/>
  <c r="FD155" i="7" l="1"/>
  <c r="FD156" i="7"/>
  <c r="FD179" i="7"/>
  <c r="FD142" i="7"/>
  <c r="FE139" i="7" s="1"/>
  <c r="FE146" i="7" l="1"/>
  <c r="FE147" i="7"/>
  <c r="FD187" i="7"/>
  <c r="FD189" i="7" s="1"/>
  <c r="FD181" i="7"/>
  <c r="FD183" i="7" s="1"/>
  <c r="FD157" i="7"/>
  <c r="FE154" i="7" s="1"/>
  <c r="FD195" i="7" l="1"/>
  <c r="FD200" i="7"/>
  <c r="FD205" i="7"/>
  <c r="FD201" i="7"/>
  <c r="FD202" i="7" s="1"/>
  <c r="FD211" i="7" s="1"/>
  <c r="FD220" i="7" s="1"/>
  <c r="FD206" i="7"/>
  <c r="FD196" i="7"/>
  <c r="FE148" i="7"/>
  <c r="FE122" i="7" s="1"/>
  <c r="FE149" i="7"/>
  <c r="FF145" i="7" s="1"/>
  <c r="FD197" i="7" l="1"/>
  <c r="FD210" i="7" s="1"/>
  <c r="FD219" i="7" s="1"/>
  <c r="FD222" i="7" s="1"/>
  <c r="FE123" i="7"/>
  <c r="FE128" i="7" s="1"/>
  <c r="FE134" i="7" s="1"/>
  <c r="FE180" i="7"/>
  <c r="FD207" i="7"/>
  <c r="FD212" i="7" s="1"/>
  <c r="FD221" i="7" s="1"/>
  <c r="FD213" i="7" l="1"/>
  <c r="FE135" i="7"/>
  <c r="FE141" i="7" l="1"/>
  <c r="FE140" i="7"/>
  <c r="FE136" i="7"/>
  <c r="FE156" i="7" l="1"/>
  <c r="FE155" i="7"/>
  <c r="FE179" i="7"/>
  <c r="FE142" i="7"/>
  <c r="FF139" i="7" s="1"/>
  <c r="FF146" i="7" l="1"/>
  <c r="FF147" i="7"/>
  <c r="FE187" i="7"/>
  <c r="FE189" i="7" s="1"/>
  <c r="FE181" i="7"/>
  <c r="FE183" i="7" s="1"/>
  <c r="FE157" i="7"/>
  <c r="FF154" i="7" s="1"/>
  <c r="FE195" i="7" l="1"/>
  <c r="FE205" i="7"/>
  <c r="FE200" i="7"/>
  <c r="FE201" i="7"/>
  <c r="FE202" i="7" s="1"/>
  <c r="FE211" i="7" s="1"/>
  <c r="FE220" i="7" s="1"/>
  <c r="FE196" i="7"/>
  <c r="FE206" i="7"/>
  <c r="FF148" i="7"/>
  <c r="FF149" i="7" s="1"/>
  <c r="FG145" i="7" s="1"/>
  <c r="FF122" i="7" l="1"/>
  <c r="FE207" i="7"/>
  <c r="FE212" i="7" s="1"/>
  <c r="FE221" i="7" s="1"/>
  <c r="FE197" i="7"/>
  <c r="FE210" i="7" s="1"/>
  <c r="FE213" i="7" l="1"/>
  <c r="FE219" i="7"/>
  <c r="FE222" i="7" s="1"/>
  <c r="FF123" i="7"/>
  <c r="FF128" i="7" s="1"/>
  <c r="FF134" i="7" s="1"/>
  <c r="FF180" i="7"/>
  <c r="FF135" i="7" l="1"/>
  <c r="FF136" i="7"/>
  <c r="FF156" i="7" l="1"/>
  <c r="FF155" i="7"/>
  <c r="FF141" i="7"/>
  <c r="FF140" i="7"/>
  <c r="FF179" i="7" l="1"/>
  <c r="FF142" i="7"/>
  <c r="FG139" i="7" s="1"/>
  <c r="FF181" i="7"/>
  <c r="FF187" i="7"/>
  <c r="FF189" i="7" s="1"/>
  <c r="FF157" i="7"/>
  <c r="FG154" i="7" s="1"/>
  <c r="FF201" i="7" l="1"/>
  <c r="FF202" i="7" s="1"/>
  <c r="FF211" i="7" s="1"/>
  <c r="FF220" i="7" s="1"/>
  <c r="FF206" i="7"/>
  <c r="FF196" i="7"/>
  <c r="FG147" i="7"/>
  <c r="FG146" i="7"/>
  <c r="FF183" i="7"/>
  <c r="FF205" i="7" l="1"/>
  <c r="FF207" i="7" s="1"/>
  <c r="FF212" i="7" s="1"/>
  <c r="FF221" i="7" s="1"/>
  <c r="FF200" i="7"/>
  <c r="FF195" i="7"/>
  <c r="FF197" i="7" s="1"/>
  <c r="FF210" i="7" s="1"/>
  <c r="FG148" i="7"/>
  <c r="FG149" i="7" s="1"/>
  <c r="FH145" i="7" s="1"/>
  <c r="FG122" i="7" l="1"/>
  <c r="FG123" i="7" s="1"/>
  <c r="FG128" i="7" s="1"/>
  <c r="FG134" i="7" s="1"/>
  <c r="FF213" i="7"/>
  <c r="FF219" i="7"/>
  <c r="FF222" i="7" s="1"/>
  <c r="FG180" i="7" l="1"/>
  <c r="FG135" i="7"/>
  <c r="FG140" i="7" l="1"/>
  <c r="FG141" i="7"/>
  <c r="FG136" i="7"/>
  <c r="FG155" i="7" l="1"/>
  <c r="FG156" i="7"/>
  <c r="FG179" i="7"/>
  <c r="FG142" i="7"/>
  <c r="FH139" i="7" s="1"/>
  <c r="FH147" i="7" l="1"/>
  <c r="FH146" i="7"/>
  <c r="FG181" i="7"/>
  <c r="FG183" i="7" s="1"/>
  <c r="FG187" i="7"/>
  <c r="FG189" i="7" s="1"/>
  <c r="FG157" i="7"/>
  <c r="FH154" i="7" s="1"/>
  <c r="FG205" i="7" l="1"/>
  <c r="FG200" i="7"/>
  <c r="FG195" i="7"/>
  <c r="FG196" i="7"/>
  <c r="FG201" i="7"/>
  <c r="FG202" i="7" s="1"/>
  <c r="FG211" i="7" s="1"/>
  <c r="FG220" i="7" s="1"/>
  <c r="FG206" i="7"/>
  <c r="FH148" i="7"/>
  <c r="FH149" i="7" s="1"/>
  <c r="FI145" i="7" s="1"/>
  <c r="FH122" i="7" l="1"/>
  <c r="FG197" i="7"/>
  <c r="FG210" i="7" s="1"/>
  <c r="FG207" i="7"/>
  <c r="FG212" i="7" s="1"/>
  <c r="FG221" i="7" s="1"/>
  <c r="FG213" i="7" l="1"/>
  <c r="FG219" i="7"/>
  <c r="FG222" i="7" s="1"/>
  <c r="FH123" i="7"/>
  <c r="FH128" i="7" s="1"/>
  <c r="FH134" i="7" s="1"/>
  <c r="FH180" i="7"/>
  <c r="FH135" i="7" l="1"/>
  <c r="FH141" i="7" l="1"/>
  <c r="FH140" i="7"/>
  <c r="FH136" i="7"/>
  <c r="FH156" i="7" l="1"/>
  <c r="FH155" i="7"/>
  <c r="FH179" i="7"/>
  <c r="FH142" i="7"/>
  <c r="FI139" i="7" s="1"/>
  <c r="FI147" i="7" l="1"/>
  <c r="FI146" i="7"/>
  <c r="FH187" i="7"/>
  <c r="FH189" i="7" s="1"/>
  <c r="FH181" i="7"/>
  <c r="FH183" i="7" s="1"/>
  <c r="FH157" i="7"/>
  <c r="FI154" i="7" s="1"/>
  <c r="FH200" i="7" l="1"/>
  <c r="FH205" i="7"/>
  <c r="FH195" i="7"/>
  <c r="FH196" i="7"/>
  <c r="FH206" i="7"/>
  <c r="FH201" i="7"/>
  <c r="FH202" i="7" s="1"/>
  <c r="FH211" i="7" s="1"/>
  <c r="FH220" i="7" s="1"/>
  <c r="FI148" i="7"/>
  <c r="FI149" i="7" s="1"/>
  <c r="FJ145" i="7" s="1"/>
  <c r="FI122" i="7" l="1"/>
  <c r="FH197" i="7"/>
  <c r="FH210" i="7" s="1"/>
  <c r="FH207" i="7"/>
  <c r="FH212" i="7" s="1"/>
  <c r="FH221" i="7" s="1"/>
  <c r="FI123" i="7" l="1"/>
  <c r="FI128" i="7" s="1"/>
  <c r="FI134" i="7" s="1"/>
  <c r="FI180" i="7"/>
  <c r="FH213" i="7"/>
  <c r="FH219" i="7"/>
  <c r="FH222" i="7" s="1"/>
  <c r="FI135" i="7" l="1"/>
  <c r="FI136" i="7"/>
  <c r="FI156" i="7" l="1"/>
  <c r="FI155" i="7"/>
  <c r="FI140" i="7"/>
  <c r="FI141" i="7"/>
  <c r="FI179" i="7" l="1"/>
  <c r="FI142" i="7"/>
  <c r="FJ139" i="7" s="1"/>
  <c r="FI187" i="7"/>
  <c r="FI189" i="7" s="1"/>
  <c r="FI181" i="7"/>
  <c r="FI157" i="7"/>
  <c r="FJ154" i="7" s="1"/>
  <c r="FI206" i="7" l="1"/>
  <c r="FI196" i="7"/>
  <c r="FI201" i="7"/>
  <c r="FI202" i="7" s="1"/>
  <c r="FI211" i="7" s="1"/>
  <c r="FI220" i="7" s="1"/>
  <c r="FJ147" i="7"/>
  <c r="FJ146" i="7"/>
  <c r="FI183" i="7"/>
  <c r="FI195" i="7" l="1"/>
  <c r="FI197" i="7" s="1"/>
  <c r="FI210" i="7" s="1"/>
  <c r="FI200" i="7"/>
  <c r="FI205" i="7"/>
  <c r="FI207" i="7" s="1"/>
  <c r="FI212" i="7" s="1"/>
  <c r="FI221" i="7" s="1"/>
  <c r="FJ148" i="7"/>
  <c r="FJ149" i="7" s="1"/>
  <c r="FK145" i="7" s="1"/>
  <c r="FJ122" i="7" l="1"/>
  <c r="FI213" i="7"/>
  <c r="FI219" i="7"/>
  <c r="FI222" i="7" s="1"/>
  <c r="FJ180" i="7" l="1"/>
  <c r="FJ123" i="7"/>
  <c r="FJ128" i="7" s="1"/>
  <c r="FJ134" i="7" s="1"/>
  <c r="FJ135" i="7" l="1"/>
  <c r="FJ141" i="7" l="1"/>
  <c r="FJ140" i="7"/>
  <c r="FJ136" i="7"/>
  <c r="FJ155" i="7" l="1"/>
  <c r="FJ156" i="7"/>
  <c r="FJ179" i="7"/>
  <c r="FJ142" i="7"/>
  <c r="FK139" i="7" s="1"/>
  <c r="FK146" i="7" l="1"/>
  <c r="FK147" i="7"/>
  <c r="FJ181" i="7"/>
  <c r="FJ183" i="7" s="1"/>
  <c r="FJ187" i="7"/>
  <c r="FJ189" i="7" s="1"/>
  <c r="FJ157" i="7"/>
  <c r="FK154" i="7" s="1"/>
  <c r="FJ200" i="7" l="1"/>
  <c r="FJ195" i="7"/>
  <c r="FJ205" i="7"/>
  <c r="FJ201" i="7"/>
  <c r="FJ202" i="7" s="1"/>
  <c r="FJ211" i="7" s="1"/>
  <c r="FJ220" i="7" s="1"/>
  <c r="FJ206" i="7"/>
  <c r="FJ196" i="7"/>
  <c r="FK148" i="7"/>
  <c r="FK122" i="7" s="1"/>
  <c r="FK180" i="7" l="1"/>
  <c r="FK123" i="7"/>
  <c r="FK128" i="7" s="1"/>
  <c r="FK134" i="7" s="1"/>
  <c r="FJ197" i="7"/>
  <c r="FJ210" i="7" s="1"/>
  <c r="FK149" i="7"/>
  <c r="FL145" i="7" s="1"/>
  <c r="FJ207" i="7"/>
  <c r="FJ212" i="7" s="1"/>
  <c r="FJ221" i="7" s="1"/>
  <c r="FJ213" i="7" l="1"/>
  <c r="FJ219" i="7"/>
  <c r="FJ222" i="7" s="1"/>
  <c r="FK135" i="7"/>
  <c r="FK136" i="7" s="1"/>
  <c r="FK155" i="7" l="1"/>
  <c r="FK156" i="7"/>
  <c r="FK141" i="7"/>
  <c r="FK140" i="7"/>
  <c r="FK179" i="7" l="1"/>
  <c r="FK142" i="7"/>
  <c r="FL139" i="7" s="1"/>
  <c r="FK187" i="7"/>
  <c r="FK189" i="7" s="1"/>
  <c r="FK181" i="7"/>
  <c r="FK157" i="7"/>
  <c r="FL154" i="7" s="1"/>
  <c r="FK206" i="7" l="1"/>
  <c r="FK196" i="7"/>
  <c r="FK201" i="7"/>
  <c r="FK202" i="7" s="1"/>
  <c r="FK211" i="7" s="1"/>
  <c r="FK220" i="7" s="1"/>
  <c r="FL146" i="7"/>
  <c r="FL147" i="7"/>
  <c r="FK183" i="7"/>
  <c r="FK200" i="7" l="1"/>
  <c r="FK195" i="7"/>
  <c r="FK197" i="7" s="1"/>
  <c r="FK210" i="7" s="1"/>
  <c r="FK205" i="7"/>
  <c r="FK207" i="7" s="1"/>
  <c r="FK212" i="7" s="1"/>
  <c r="FK221" i="7" s="1"/>
  <c r="FL148" i="7"/>
  <c r="FL149" i="7" s="1"/>
  <c r="FM145" i="7" s="1"/>
  <c r="FL122" i="7" l="1"/>
  <c r="FK213" i="7"/>
  <c r="FK219" i="7"/>
  <c r="FK222" i="7" s="1"/>
  <c r="FL123" i="7" l="1"/>
  <c r="FL128" i="7" s="1"/>
  <c r="FL134" i="7" s="1"/>
  <c r="FL180" i="7"/>
  <c r="FL135" i="7" l="1"/>
  <c r="FL141" i="7" l="1"/>
  <c r="FL140" i="7"/>
  <c r="FL136" i="7"/>
  <c r="FL155" i="7" l="1"/>
  <c r="FL156" i="7"/>
  <c r="FL179" i="7"/>
  <c r="FL142" i="7"/>
  <c r="FM139" i="7" s="1"/>
  <c r="FM146" i="7" l="1"/>
  <c r="FM147" i="7"/>
  <c r="FL187" i="7"/>
  <c r="FL189" i="7" s="1"/>
  <c r="FL181" i="7"/>
  <c r="FL183" i="7" s="1"/>
  <c r="FL157" i="7"/>
  <c r="FM154" i="7" s="1"/>
  <c r="FL195" i="7" l="1"/>
  <c r="FL205" i="7"/>
  <c r="FL200" i="7"/>
  <c r="FL206" i="7"/>
  <c r="FL196" i="7"/>
  <c r="FL201" i="7"/>
  <c r="FL202" i="7" s="1"/>
  <c r="FL211" i="7" s="1"/>
  <c r="FL220" i="7" s="1"/>
  <c r="FM148" i="7"/>
  <c r="FM122" i="7" s="1"/>
  <c r="FL207" i="7" l="1"/>
  <c r="FL212" i="7" s="1"/>
  <c r="FL221" i="7" s="1"/>
  <c r="FM123" i="7"/>
  <c r="FM128" i="7" s="1"/>
  <c r="FM134" i="7" s="1"/>
  <c r="FM180" i="7"/>
  <c r="FM149" i="7"/>
  <c r="FN145" i="7" s="1"/>
  <c r="FL197" i="7"/>
  <c r="FL210" i="7" s="1"/>
  <c r="FL213" i="7" l="1"/>
  <c r="FL219" i="7"/>
  <c r="FL222" i="7" s="1"/>
  <c r="FM135" i="7"/>
  <c r="FM140" i="7" l="1"/>
  <c r="FM141" i="7"/>
  <c r="FM136" i="7"/>
  <c r="FM155" i="7" l="1"/>
  <c r="FM156" i="7"/>
  <c r="FM179" i="7"/>
  <c r="FM142" i="7"/>
  <c r="FN139" i="7" s="1"/>
  <c r="FN146" i="7" l="1"/>
  <c r="FN147" i="7"/>
  <c r="FM181" i="7"/>
  <c r="FM183" i="7" s="1"/>
  <c r="FM187" i="7"/>
  <c r="FM189" i="7" s="1"/>
  <c r="FM157" i="7"/>
  <c r="FN154" i="7" s="1"/>
  <c r="FM200" i="7" l="1"/>
  <c r="FM195" i="7"/>
  <c r="FM205" i="7"/>
  <c r="FM206" i="7"/>
  <c r="FM201" i="7"/>
  <c r="FM202" i="7" s="1"/>
  <c r="FM211" i="7" s="1"/>
  <c r="FM220" i="7" s="1"/>
  <c r="FM196" i="7"/>
  <c r="FN148" i="7"/>
  <c r="FN122" i="7" s="1"/>
  <c r="FN123" i="7" l="1"/>
  <c r="FN128" i="7" s="1"/>
  <c r="FN134" i="7" s="1"/>
  <c r="FN180" i="7"/>
  <c r="FN149" i="7"/>
  <c r="FO145" i="7" s="1"/>
  <c r="FM207" i="7"/>
  <c r="FM212" i="7" s="1"/>
  <c r="FM221" i="7" s="1"/>
  <c r="FM197" i="7"/>
  <c r="FM210" i="7" s="1"/>
  <c r="FM213" i="7" l="1"/>
  <c r="FM219" i="7"/>
  <c r="FM222" i="7" s="1"/>
  <c r="FN135" i="7"/>
  <c r="FN136" i="7" s="1"/>
  <c r="FN156" i="7" l="1"/>
  <c r="FN155" i="7"/>
  <c r="FN140" i="7"/>
  <c r="FN141" i="7"/>
  <c r="FN179" i="7" l="1"/>
  <c r="FN142" i="7"/>
  <c r="FO139" i="7" s="1"/>
  <c r="FN187" i="7"/>
  <c r="FN189" i="7" s="1"/>
  <c r="FN181" i="7"/>
  <c r="FN157" i="7"/>
  <c r="FO154" i="7" s="1"/>
  <c r="FN206" i="7" l="1"/>
  <c r="FN196" i="7"/>
  <c r="FN201" i="7"/>
  <c r="FN202" i="7" s="1"/>
  <c r="FN211" i="7" s="1"/>
  <c r="FN220" i="7" s="1"/>
  <c r="FO146" i="7"/>
  <c r="FO147" i="7"/>
  <c r="FN183" i="7"/>
  <c r="FO148" i="7" l="1"/>
  <c r="FO122" i="7" s="1"/>
  <c r="FN195" i="7"/>
  <c r="FN197" i="7" s="1"/>
  <c r="FN210" i="7" s="1"/>
  <c r="FN205" i="7"/>
  <c r="FN207" i="7" s="1"/>
  <c r="FN212" i="7" s="1"/>
  <c r="FN221" i="7" s="1"/>
  <c r="FN200" i="7"/>
  <c r="FO123" i="7" l="1"/>
  <c r="FO128" i="7" s="1"/>
  <c r="FO134" i="7" s="1"/>
  <c r="FO180" i="7"/>
  <c r="FO149" i="7"/>
  <c r="FP145" i="7" s="1"/>
  <c r="FN213" i="7"/>
  <c r="FN219" i="7"/>
  <c r="FN222" i="7" s="1"/>
  <c r="FO135" i="7" l="1"/>
  <c r="FO136" i="7"/>
  <c r="FO140" i="7" l="1"/>
  <c r="FO141" i="7"/>
  <c r="FO155" i="7"/>
  <c r="FO156" i="7"/>
  <c r="FO187" i="7" l="1"/>
  <c r="FO189" i="7" s="1"/>
  <c r="FO181" i="7"/>
  <c r="FO157" i="7"/>
  <c r="FP154" i="7" s="1"/>
  <c r="FO179" i="7"/>
  <c r="FO183" i="7" s="1"/>
  <c r="FO142" i="7"/>
  <c r="FP139" i="7" s="1"/>
  <c r="FP146" i="7" l="1"/>
  <c r="FP147" i="7"/>
  <c r="FO200" i="7"/>
  <c r="FO195" i="7"/>
  <c r="FO205" i="7"/>
  <c r="FO196" i="7"/>
  <c r="FO206" i="7"/>
  <c r="FO201" i="7"/>
  <c r="FO202" i="7" s="1"/>
  <c r="FO211" i="7" s="1"/>
  <c r="FO220" i="7" s="1"/>
  <c r="FO207" i="7" l="1"/>
  <c r="FO212" i="7" s="1"/>
  <c r="FO221" i="7" s="1"/>
  <c r="FO197" i="7"/>
  <c r="FO210" i="7" s="1"/>
  <c r="FP148" i="7"/>
  <c r="FP122" i="7" s="1"/>
  <c r="FP180" i="7" l="1"/>
  <c r="FP123" i="7"/>
  <c r="FP128" i="7" s="1"/>
  <c r="FP134" i="7" s="1"/>
  <c r="FP149" i="7"/>
  <c r="FQ145" i="7" s="1"/>
  <c r="FO213" i="7"/>
  <c r="FO219" i="7"/>
  <c r="FO222" i="7" s="1"/>
  <c r="FP135" i="7" l="1"/>
  <c r="FP136" i="7"/>
  <c r="FP155" i="7" l="1"/>
  <c r="FP156" i="7"/>
  <c r="FP141" i="7"/>
  <c r="FP140" i="7"/>
  <c r="FP179" i="7" l="1"/>
  <c r="FP142" i="7"/>
  <c r="FQ139" i="7" s="1"/>
  <c r="FP187" i="7"/>
  <c r="FP189" i="7" s="1"/>
  <c r="FP181" i="7"/>
  <c r="FP157" i="7"/>
  <c r="FQ154" i="7" s="1"/>
  <c r="FP206" i="7" l="1"/>
  <c r="FP201" i="7"/>
  <c r="FP202" i="7" s="1"/>
  <c r="FP211" i="7" s="1"/>
  <c r="FP220" i="7" s="1"/>
  <c r="FP196" i="7"/>
  <c r="FQ147" i="7"/>
  <c r="FQ146" i="7"/>
  <c r="FP183" i="7"/>
  <c r="FP200" i="7" l="1"/>
  <c r="FP195" i="7"/>
  <c r="FP197" i="7" s="1"/>
  <c r="FP210" i="7" s="1"/>
  <c r="FP205" i="7"/>
  <c r="FP207" i="7" s="1"/>
  <c r="FP212" i="7" s="1"/>
  <c r="FP221" i="7" s="1"/>
  <c r="FQ148" i="7"/>
  <c r="FQ149" i="7" s="1"/>
  <c r="FR145" i="7" s="1"/>
  <c r="FQ122" i="7"/>
  <c r="FQ180" i="7" l="1"/>
  <c r="FQ123" i="7"/>
  <c r="FQ128" i="7" s="1"/>
  <c r="FQ134" i="7" s="1"/>
  <c r="FP213" i="7"/>
  <c r="FP219" i="7"/>
  <c r="FP222" i="7" s="1"/>
  <c r="FQ135" i="7" l="1"/>
  <c r="FQ136" i="7" s="1"/>
  <c r="FQ141" i="7" l="1"/>
  <c r="FQ140" i="7"/>
  <c r="FQ156" i="7"/>
  <c r="FQ155" i="7"/>
  <c r="FQ181" i="7" l="1"/>
  <c r="FQ187" i="7"/>
  <c r="FQ189" i="7" s="1"/>
  <c r="FQ157" i="7"/>
  <c r="FR154" i="7" s="1"/>
  <c r="FQ179" i="7"/>
  <c r="FQ142" i="7"/>
  <c r="FR139" i="7" s="1"/>
  <c r="FQ183" i="7" l="1"/>
  <c r="FR147" i="7"/>
  <c r="FR146" i="7"/>
  <c r="FQ200" i="7"/>
  <c r="FQ205" i="7"/>
  <c r="FQ195" i="7"/>
  <c r="FQ201" i="7"/>
  <c r="FQ202" i="7" s="1"/>
  <c r="FQ211" i="7" s="1"/>
  <c r="FQ220" i="7" s="1"/>
  <c r="FQ196" i="7"/>
  <c r="FQ206" i="7"/>
  <c r="FQ207" i="7" l="1"/>
  <c r="FQ212" i="7" s="1"/>
  <c r="FQ221" i="7" s="1"/>
  <c r="FQ197" i="7"/>
  <c r="FQ210" i="7" s="1"/>
  <c r="FR148" i="7"/>
  <c r="FR149" i="7" s="1"/>
  <c r="FS145" i="7" s="1"/>
  <c r="FR122" i="7" l="1"/>
  <c r="FQ213" i="7"/>
  <c r="FQ219" i="7"/>
  <c r="FQ222" i="7" s="1"/>
  <c r="FR180" i="7" l="1"/>
  <c r="FR123" i="7"/>
  <c r="FR128" i="7" s="1"/>
  <c r="FR134" i="7" s="1"/>
  <c r="FR135" i="7" l="1"/>
  <c r="FR140" i="7" l="1"/>
  <c r="FR141" i="7"/>
  <c r="FR136" i="7"/>
  <c r="FR155" i="7" l="1"/>
  <c r="FR156" i="7"/>
  <c r="FR179" i="7"/>
  <c r="FR142" i="7"/>
  <c r="FS139" i="7" s="1"/>
  <c r="FS147" i="7" l="1"/>
  <c r="FS146" i="7"/>
  <c r="FR181" i="7"/>
  <c r="FR183" i="7" s="1"/>
  <c r="FR187" i="7"/>
  <c r="FR189" i="7" s="1"/>
  <c r="FR157" i="7"/>
  <c r="FS154" i="7" s="1"/>
  <c r="FR195" i="7" l="1"/>
  <c r="FR200" i="7"/>
  <c r="FR205" i="7"/>
  <c r="FR196" i="7"/>
  <c r="FR206" i="7"/>
  <c r="FR201" i="7"/>
  <c r="FR202" i="7" s="1"/>
  <c r="FR211" i="7" s="1"/>
  <c r="FR220" i="7" s="1"/>
  <c r="FS148" i="7"/>
  <c r="FS149" i="7" s="1"/>
  <c r="FT145" i="7" s="1"/>
  <c r="FR197" i="7" l="1"/>
  <c r="FR210" i="7" s="1"/>
  <c r="FS122" i="7"/>
  <c r="FR219" i="7"/>
  <c r="FR207" i="7"/>
  <c r="FR212" i="7" s="1"/>
  <c r="FR221" i="7" s="1"/>
  <c r="FR222" i="7" l="1"/>
  <c r="FR213" i="7"/>
  <c r="FS180" i="7"/>
  <c r="FS123" i="7"/>
  <c r="FS128" i="7" s="1"/>
  <c r="FS134" i="7" s="1"/>
  <c r="FS135" i="7" l="1"/>
  <c r="FS141" i="7" l="1"/>
  <c r="FS140" i="7"/>
  <c r="FS136" i="7"/>
  <c r="FS155" i="7" l="1"/>
  <c r="FS156" i="7"/>
  <c r="FS179" i="7"/>
  <c r="FS142" i="7"/>
  <c r="FT139" i="7" s="1"/>
  <c r="FT147" i="7" l="1"/>
  <c r="FT146" i="7"/>
  <c r="FS181" i="7"/>
  <c r="FS183" i="7" s="1"/>
  <c r="FS187" i="7"/>
  <c r="FS189" i="7" s="1"/>
  <c r="FS157" i="7"/>
  <c r="FT154" i="7" s="1"/>
  <c r="FS205" i="7" l="1"/>
  <c r="FS195" i="7"/>
  <c r="FS200" i="7"/>
  <c r="FS196" i="7"/>
  <c r="FS206" i="7"/>
  <c r="FS201" i="7"/>
  <c r="FS202" i="7" s="1"/>
  <c r="FS211" i="7" s="1"/>
  <c r="FS220" i="7" s="1"/>
  <c r="FT148" i="7"/>
  <c r="FT149" i="7" s="1"/>
  <c r="FU145" i="7" s="1"/>
  <c r="FS197" i="7" l="1"/>
  <c r="FS210" i="7" s="1"/>
  <c r="FS207" i="7"/>
  <c r="FS212" i="7" s="1"/>
  <c r="FS221" i="7" s="1"/>
  <c r="FT122" i="7"/>
  <c r="FS213" i="7"/>
  <c r="FS219" i="7"/>
  <c r="FS222" i="7" s="1"/>
  <c r="FT180" i="7" l="1"/>
  <c r="FT123" i="7"/>
  <c r="FT128" i="7" s="1"/>
  <c r="FT134" i="7" s="1"/>
  <c r="FT135" i="7" l="1"/>
  <c r="FT140" i="7" l="1"/>
  <c r="FT141" i="7"/>
  <c r="FT136" i="7"/>
  <c r="FT156" i="7" l="1"/>
  <c r="FT155" i="7"/>
  <c r="FT179" i="7"/>
  <c r="FT142" i="7"/>
  <c r="FU139" i="7" s="1"/>
  <c r="FU147" i="7" l="1"/>
  <c r="FU146" i="7"/>
  <c r="FT187" i="7"/>
  <c r="FT189" i="7" s="1"/>
  <c r="FT181" i="7"/>
  <c r="FT183" i="7" s="1"/>
  <c r="FT157" i="7"/>
  <c r="FU154" i="7" s="1"/>
  <c r="FT195" i="7" l="1"/>
  <c r="FT205" i="7"/>
  <c r="FT200" i="7"/>
  <c r="FU148" i="7"/>
  <c r="FU149" i="7" s="1"/>
  <c r="FV145" i="7" s="1"/>
  <c r="FT206" i="7"/>
  <c r="FT201" i="7"/>
  <c r="FT202" i="7" s="1"/>
  <c r="FT211" i="7" s="1"/>
  <c r="FT220" i="7" s="1"/>
  <c r="FT196" i="7"/>
  <c r="FU122" i="7" l="1"/>
  <c r="FT207" i="7"/>
  <c r="FT212" i="7" s="1"/>
  <c r="FT221" i="7" s="1"/>
  <c r="FT197" i="7"/>
  <c r="FT210" i="7" s="1"/>
  <c r="FT213" i="7" l="1"/>
  <c r="FT219" i="7"/>
  <c r="FT222" i="7" s="1"/>
  <c r="FU123" i="7"/>
  <c r="FU128" i="7" s="1"/>
  <c r="FU134" i="7" s="1"/>
  <c r="FU180" i="7"/>
  <c r="FU135" i="7" l="1"/>
  <c r="FU136" i="7"/>
  <c r="FU156" i="7" l="1"/>
  <c r="FU155" i="7"/>
  <c r="FU140" i="7"/>
  <c r="FU141" i="7"/>
  <c r="FU179" i="7" l="1"/>
  <c r="FU142" i="7"/>
  <c r="FV139" i="7" s="1"/>
  <c r="FU187" i="7"/>
  <c r="FU189" i="7" s="1"/>
  <c r="FU181" i="7"/>
  <c r="FU157" i="7"/>
  <c r="FV154" i="7" s="1"/>
  <c r="FU201" i="7" l="1"/>
  <c r="FU202" i="7" s="1"/>
  <c r="FU211" i="7" s="1"/>
  <c r="FU220" i="7" s="1"/>
  <c r="FU206" i="7"/>
  <c r="FU196" i="7"/>
  <c r="FV147" i="7"/>
  <c r="FV146" i="7"/>
  <c r="FU183" i="7"/>
  <c r="FU195" i="7" l="1"/>
  <c r="FU197" i="7" s="1"/>
  <c r="FU210" i="7" s="1"/>
  <c r="FU205" i="7"/>
  <c r="FU207" i="7" s="1"/>
  <c r="FU212" i="7" s="1"/>
  <c r="FU221" i="7" s="1"/>
  <c r="FU200" i="7"/>
  <c r="FV148" i="7"/>
  <c r="FV122" i="7" s="1"/>
  <c r="FV123" i="7" l="1"/>
  <c r="FV128" i="7" s="1"/>
  <c r="FV134" i="7" s="1"/>
  <c r="FV180" i="7"/>
  <c r="FV149" i="7"/>
  <c r="FW145" i="7" s="1"/>
  <c r="FU213" i="7"/>
  <c r="FU219" i="7"/>
  <c r="FU222" i="7" s="1"/>
  <c r="FV135" i="7" l="1"/>
  <c r="FV140" i="7" l="1"/>
  <c r="FV141" i="7"/>
  <c r="FV136" i="7"/>
  <c r="FV156" i="7" l="1"/>
  <c r="FV155" i="7"/>
  <c r="FV179" i="7"/>
  <c r="FV142" i="7"/>
  <c r="FW139" i="7" s="1"/>
  <c r="FW147" i="7" l="1"/>
  <c r="FW146" i="7"/>
  <c r="FV181" i="7"/>
  <c r="FV183" i="7" s="1"/>
  <c r="FV187" i="7"/>
  <c r="FV189" i="7" s="1"/>
  <c r="FV157" i="7"/>
  <c r="FW154" i="7" s="1"/>
  <c r="FV200" i="7" l="1"/>
  <c r="FV195" i="7"/>
  <c r="FV205" i="7"/>
  <c r="FW148" i="7"/>
  <c r="FW149" i="7" s="1"/>
  <c r="FX145" i="7" s="1"/>
  <c r="FV196" i="7"/>
  <c r="FV201" i="7"/>
  <c r="FV202" i="7" s="1"/>
  <c r="FV211" i="7" s="1"/>
  <c r="FV220" i="7" s="1"/>
  <c r="FV206" i="7"/>
  <c r="FW122" i="7" l="1"/>
  <c r="FV207" i="7"/>
  <c r="FV212" i="7" s="1"/>
  <c r="FV221" i="7" s="1"/>
  <c r="FV197" i="7"/>
  <c r="FV210" i="7" s="1"/>
  <c r="FW123" i="7" l="1"/>
  <c r="FW128" i="7" s="1"/>
  <c r="FW134" i="7" s="1"/>
  <c r="FW180" i="7"/>
  <c r="FV213" i="7"/>
  <c r="FV219" i="7"/>
  <c r="FV222" i="7" s="1"/>
  <c r="FW135" i="7" l="1"/>
  <c r="FW136" i="7" s="1"/>
  <c r="FW155" i="7" l="1"/>
  <c r="FW156" i="7"/>
  <c r="FW140" i="7"/>
  <c r="FW141" i="7"/>
  <c r="FW179" i="7" l="1"/>
  <c r="FW142" i="7"/>
  <c r="FX139" i="7" s="1"/>
  <c r="FW181" i="7"/>
  <c r="FW187" i="7"/>
  <c r="FW189" i="7" s="1"/>
  <c r="FW157" i="7"/>
  <c r="FX154" i="7" s="1"/>
  <c r="FW206" i="7" l="1"/>
  <c r="FW196" i="7"/>
  <c r="FW201" i="7"/>
  <c r="FW202" i="7" s="1"/>
  <c r="FW211" i="7" s="1"/>
  <c r="FW220" i="7" s="1"/>
  <c r="FX147" i="7"/>
  <c r="FX146" i="7"/>
  <c r="FW183" i="7"/>
  <c r="FW200" i="7" l="1"/>
  <c r="FW205" i="7"/>
  <c r="FW207" i="7" s="1"/>
  <c r="FW212" i="7" s="1"/>
  <c r="FW221" i="7" s="1"/>
  <c r="FW195" i="7"/>
  <c r="FW197" i="7" s="1"/>
  <c r="FW210" i="7" s="1"/>
  <c r="FX148" i="7"/>
  <c r="FX149" i="7" s="1"/>
  <c r="FY145" i="7" s="1"/>
  <c r="FX122" i="7" l="1"/>
  <c r="FW213" i="7"/>
  <c r="FW219" i="7"/>
  <c r="FW222" i="7" s="1"/>
  <c r="FX180" i="7" l="1"/>
  <c r="FX123" i="7"/>
  <c r="FX128" i="7" s="1"/>
  <c r="FX134" i="7" s="1"/>
  <c r="FX135" i="7" l="1"/>
  <c r="FX136" i="7" s="1"/>
  <c r="FX155" i="7" l="1"/>
  <c r="FX156" i="7"/>
  <c r="FX140" i="7"/>
  <c r="FX141" i="7"/>
  <c r="FX179" i="7" l="1"/>
  <c r="FX142" i="7"/>
  <c r="FY139" i="7" s="1"/>
  <c r="FX181" i="7"/>
  <c r="FX187" i="7"/>
  <c r="FX189" i="7" s="1"/>
  <c r="FX157" i="7"/>
  <c r="FY154" i="7" s="1"/>
  <c r="FX206" i="7" l="1"/>
  <c r="FX196" i="7"/>
  <c r="FX201" i="7"/>
  <c r="FX202" i="7" s="1"/>
  <c r="FX211" i="7" s="1"/>
  <c r="FX220" i="7" s="1"/>
  <c r="FY147" i="7"/>
  <c r="FY146" i="7"/>
  <c r="FX183" i="7"/>
  <c r="FX200" i="7" l="1"/>
  <c r="FX195" i="7"/>
  <c r="FX197" i="7" s="1"/>
  <c r="FX210" i="7" s="1"/>
  <c r="FX205" i="7"/>
  <c r="FX207" i="7" s="1"/>
  <c r="FX212" i="7" s="1"/>
  <c r="FX221" i="7" s="1"/>
  <c r="FY148" i="7"/>
  <c r="FY149" i="7" s="1"/>
  <c r="FZ145" i="7" s="1"/>
  <c r="FY122" i="7" l="1"/>
  <c r="FX213" i="7"/>
  <c r="FX219" i="7"/>
  <c r="FX222" i="7" s="1"/>
  <c r="FY123" i="7" l="1"/>
  <c r="FY128" i="7" s="1"/>
  <c r="FY134" i="7" s="1"/>
  <c r="FY180" i="7"/>
  <c r="FY135" i="7" l="1"/>
  <c r="FY141" i="7" l="1"/>
  <c r="FY140" i="7"/>
  <c r="FY136" i="7"/>
  <c r="FY156" i="7" l="1"/>
  <c r="FY155" i="7"/>
  <c r="FY179" i="7"/>
  <c r="FY142" i="7"/>
  <c r="FZ139" i="7" s="1"/>
  <c r="FZ147" i="7" l="1"/>
  <c r="FZ146" i="7"/>
  <c r="FY181" i="7"/>
  <c r="FY183" i="7" s="1"/>
  <c r="FY187" i="7"/>
  <c r="FY189" i="7" s="1"/>
  <c r="FY157" i="7"/>
  <c r="FZ154" i="7" s="1"/>
  <c r="FY195" i="7" l="1"/>
  <c r="FY200" i="7"/>
  <c r="FY205" i="7"/>
  <c r="FZ148" i="7"/>
  <c r="FZ149" i="7" s="1"/>
  <c r="GA145" i="7" s="1"/>
  <c r="FY206" i="7"/>
  <c r="FY201" i="7"/>
  <c r="FY202" i="7" s="1"/>
  <c r="FY211" i="7" s="1"/>
  <c r="FY220" i="7" s="1"/>
  <c r="FY196" i="7"/>
  <c r="FZ122" i="7"/>
  <c r="FZ123" i="7" l="1"/>
  <c r="FZ128" i="7" s="1"/>
  <c r="FZ134" i="7" s="1"/>
  <c r="FZ180" i="7"/>
  <c r="FY207" i="7"/>
  <c r="FY212" i="7" s="1"/>
  <c r="FY221" i="7" s="1"/>
  <c r="FY197" i="7"/>
  <c r="FY210" i="7" s="1"/>
  <c r="FY213" i="7" l="1"/>
  <c r="FY219" i="7"/>
  <c r="FY222" i="7" s="1"/>
  <c r="FZ135" i="7"/>
  <c r="FZ141" i="7" l="1"/>
  <c r="FZ140" i="7"/>
  <c r="FZ136" i="7"/>
  <c r="FZ155" i="7" l="1"/>
  <c r="FZ156" i="7"/>
  <c r="FZ179" i="7"/>
  <c r="FZ142" i="7"/>
  <c r="GA139" i="7" s="1"/>
  <c r="GA146" i="7" l="1"/>
  <c r="GA147" i="7"/>
  <c r="FZ187" i="7"/>
  <c r="FZ189" i="7" s="1"/>
  <c r="FZ181" i="7"/>
  <c r="FZ183" i="7" s="1"/>
  <c r="FZ157" i="7"/>
  <c r="GA154" i="7" s="1"/>
  <c r="FZ205" i="7" l="1"/>
  <c r="FZ200" i="7"/>
  <c r="FZ195" i="7"/>
  <c r="FZ201" i="7"/>
  <c r="FZ202" i="7" s="1"/>
  <c r="FZ211" i="7" s="1"/>
  <c r="FZ220" i="7" s="1"/>
  <c r="FZ196" i="7"/>
  <c r="FZ206" i="7"/>
  <c r="GA148" i="7"/>
  <c r="GA122" i="7" s="1"/>
  <c r="GA180" i="7" l="1"/>
  <c r="GA123" i="7"/>
  <c r="GA128" i="7" s="1"/>
  <c r="GA134" i="7" s="1"/>
  <c r="GA149" i="7"/>
  <c r="GB145" i="7" s="1"/>
  <c r="FZ197" i="7"/>
  <c r="FZ210" i="7" s="1"/>
  <c r="FZ207" i="7"/>
  <c r="FZ212" i="7" s="1"/>
  <c r="FZ221" i="7" s="1"/>
  <c r="FZ213" i="7" l="1"/>
  <c r="FZ219" i="7"/>
  <c r="FZ222" i="7" s="1"/>
  <c r="GA135" i="7"/>
  <c r="GA136" i="7" s="1"/>
  <c r="GA155" i="7" l="1"/>
  <c r="GA156" i="7"/>
  <c r="GA140" i="7"/>
  <c r="GA141" i="7"/>
  <c r="GA179" i="7" l="1"/>
  <c r="GA142" i="7"/>
  <c r="GB139" i="7" s="1"/>
  <c r="GA181" i="7"/>
  <c r="GA187" i="7"/>
  <c r="GA189" i="7" s="1"/>
  <c r="GA157" i="7"/>
  <c r="GB154" i="7" s="1"/>
  <c r="GA201" i="7" l="1"/>
  <c r="GA202" i="7" s="1"/>
  <c r="GA211" i="7" s="1"/>
  <c r="GA220" i="7" s="1"/>
  <c r="GA196" i="7"/>
  <c r="GA206" i="7"/>
  <c r="GB146" i="7"/>
  <c r="GB147" i="7"/>
  <c r="GA183" i="7"/>
  <c r="GA205" i="7" l="1"/>
  <c r="GA207" i="7" s="1"/>
  <c r="GA212" i="7" s="1"/>
  <c r="GA221" i="7" s="1"/>
  <c r="GA195" i="7"/>
  <c r="GA197" i="7" s="1"/>
  <c r="GA210" i="7" s="1"/>
  <c r="GA200" i="7"/>
  <c r="GB148" i="7"/>
  <c r="GB149" i="7" s="1"/>
  <c r="GC145" i="7" s="1"/>
  <c r="GA213" i="7" l="1"/>
  <c r="GA219" i="7"/>
  <c r="GA222" i="7" s="1"/>
  <c r="GB122" i="7"/>
  <c r="GB123" i="7" l="1"/>
  <c r="GB128" i="7" s="1"/>
  <c r="GB134" i="7" s="1"/>
  <c r="GB180" i="7"/>
  <c r="GB135" i="7" l="1"/>
  <c r="GB141" i="7" l="1"/>
  <c r="GB140" i="7"/>
  <c r="GB136" i="7"/>
  <c r="GB156" i="7" l="1"/>
  <c r="GB155" i="7"/>
  <c r="GB179" i="7"/>
  <c r="GB142" i="7"/>
  <c r="GC139" i="7" s="1"/>
  <c r="GC147" i="7" l="1"/>
  <c r="GC146" i="7"/>
  <c r="GB181" i="7"/>
  <c r="GB187" i="7"/>
  <c r="GB189" i="7" s="1"/>
  <c r="GB157" i="7"/>
  <c r="GC154" i="7" s="1"/>
  <c r="GB183" i="7"/>
  <c r="GC148" i="7" l="1"/>
  <c r="GC149" i="7" s="1"/>
  <c r="GD145" i="7" s="1"/>
  <c r="GB205" i="7"/>
  <c r="GB195" i="7"/>
  <c r="GB200" i="7"/>
  <c r="GB196" i="7"/>
  <c r="GB206" i="7"/>
  <c r="GB201" i="7"/>
  <c r="GB202" i="7" s="1"/>
  <c r="GB211" i="7" s="1"/>
  <c r="GB220" i="7" s="1"/>
  <c r="GC122" i="7"/>
  <c r="GC123" i="7" l="1"/>
  <c r="GC128" i="7" s="1"/>
  <c r="GC134" i="7" s="1"/>
  <c r="GC180" i="7"/>
  <c r="GB197" i="7"/>
  <c r="GB210" i="7" s="1"/>
  <c r="GB207" i="7"/>
  <c r="GB212" i="7" s="1"/>
  <c r="GB221" i="7" s="1"/>
  <c r="GB213" i="7" l="1"/>
  <c r="GB219" i="7"/>
  <c r="GB222" i="7" s="1"/>
  <c r="GC135" i="7"/>
  <c r="GC136" i="7" s="1"/>
  <c r="GC155" i="7" l="1"/>
  <c r="GC156" i="7"/>
  <c r="GC140" i="7"/>
  <c r="GC141" i="7"/>
  <c r="GC179" i="7" l="1"/>
  <c r="GC142" i="7"/>
  <c r="GD139" i="7" s="1"/>
  <c r="GC181" i="7"/>
  <c r="GC187" i="7"/>
  <c r="GC189" i="7" s="1"/>
  <c r="GC157" i="7"/>
  <c r="GD154" i="7" s="1"/>
  <c r="GC206" i="7" l="1"/>
  <c r="GC196" i="7"/>
  <c r="GC201" i="7"/>
  <c r="GC202" i="7" s="1"/>
  <c r="GC211" i="7" s="1"/>
  <c r="GC220" i="7" s="1"/>
  <c r="GD147" i="7"/>
  <c r="GD146" i="7"/>
  <c r="GC183" i="7"/>
  <c r="GC205" i="7" l="1"/>
  <c r="GC207" i="7" s="1"/>
  <c r="GC212" i="7" s="1"/>
  <c r="GC221" i="7" s="1"/>
  <c r="GC200" i="7"/>
  <c r="GC195" i="7"/>
  <c r="GC197" i="7" s="1"/>
  <c r="GC210" i="7" s="1"/>
  <c r="GD148" i="7"/>
  <c r="GD122" i="7" s="1"/>
  <c r="GD180" i="7" l="1"/>
  <c r="GD123" i="7"/>
  <c r="GD128" i="7" s="1"/>
  <c r="GD134" i="7" s="1"/>
  <c r="GD149" i="7"/>
  <c r="GE145" i="7" s="1"/>
  <c r="GC213" i="7"/>
  <c r="GC219" i="7"/>
  <c r="GC222" i="7" s="1"/>
  <c r="GD135" i="7" l="1"/>
  <c r="GD136" i="7"/>
  <c r="GD155" i="7" l="1"/>
  <c r="GD156" i="7"/>
  <c r="GD141" i="7"/>
  <c r="GD140" i="7"/>
  <c r="GD179" i="7" l="1"/>
  <c r="GD142" i="7"/>
  <c r="GE139" i="7" s="1"/>
  <c r="GD181" i="7"/>
  <c r="GD187" i="7"/>
  <c r="GD189" i="7" s="1"/>
  <c r="GD157" i="7"/>
  <c r="GE154" i="7" s="1"/>
  <c r="GD206" i="7" l="1"/>
  <c r="GD201" i="7"/>
  <c r="GD202" i="7" s="1"/>
  <c r="GD211" i="7" s="1"/>
  <c r="GD220" i="7" s="1"/>
  <c r="GD196" i="7"/>
  <c r="GE147" i="7"/>
  <c r="GE146" i="7"/>
  <c r="GD183" i="7"/>
  <c r="GD205" i="7" l="1"/>
  <c r="GD207" i="7" s="1"/>
  <c r="GD212" i="7" s="1"/>
  <c r="GD221" i="7" s="1"/>
  <c r="GD200" i="7"/>
  <c r="GD195" i="7"/>
  <c r="GD197" i="7" s="1"/>
  <c r="GD210" i="7" s="1"/>
  <c r="GE148" i="7"/>
  <c r="GE122" i="7" s="1"/>
  <c r="GE123" i="7" l="1"/>
  <c r="GE128" i="7" s="1"/>
  <c r="GE134" i="7" s="1"/>
  <c r="GE180" i="7"/>
  <c r="GE149" i="7"/>
  <c r="GF145" i="7" s="1"/>
  <c r="GD213" i="7"/>
  <c r="GD219" i="7"/>
  <c r="GD222" i="7" s="1"/>
  <c r="GE135" i="7" l="1"/>
  <c r="GE136" i="7"/>
  <c r="GE156" i="7" l="1"/>
  <c r="GE155" i="7"/>
  <c r="GE140" i="7"/>
  <c r="GE141" i="7"/>
  <c r="GE179" i="7" l="1"/>
  <c r="GE142" i="7"/>
  <c r="GF139" i="7" s="1"/>
  <c r="GE187" i="7"/>
  <c r="GE189" i="7" s="1"/>
  <c r="GE181" i="7"/>
  <c r="GE157" i="7"/>
  <c r="GF154" i="7" s="1"/>
  <c r="GE206" i="7" l="1"/>
  <c r="GE196" i="7"/>
  <c r="GE201" i="7"/>
  <c r="GE202" i="7" s="1"/>
  <c r="GE211" i="7" s="1"/>
  <c r="GE220" i="7" s="1"/>
  <c r="GF147" i="7"/>
  <c r="GF146" i="7"/>
  <c r="GE183" i="7"/>
  <c r="GF148" i="7" l="1"/>
  <c r="GF149" i="7" s="1"/>
  <c r="GG145" i="7" s="1"/>
  <c r="GE205" i="7"/>
  <c r="GE207" i="7" s="1"/>
  <c r="GE212" i="7" s="1"/>
  <c r="GE221" i="7" s="1"/>
  <c r="GE195" i="7"/>
  <c r="GE197" i="7" s="1"/>
  <c r="GE210" i="7" s="1"/>
  <c r="GE200" i="7"/>
  <c r="GE213" i="7" l="1"/>
  <c r="GE219" i="7"/>
  <c r="GE222" i="7" s="1"/>
  <c r="GF122" i="7"/>
  <c r="GF180" i="7" l="1"/>
  <c r="GF123" i="7"/>
  <c r="GF128" i="7" s="1"/>
  <c r="GF134" i="7" s="1"/>
  <c r="GF135" i="7" l="1"/>
  <c r="GF136" i="7" s="1"/>
  <c r="GF155" i="7" l="1"/>
  <c r="GF156" i="7"/>
  <c r="GF141" i="7"/>
  <c r="GF140" i="7"/>
  <c r="GF179" i="7" l="1"/>
  <c r="GF142" i="7"/>
  <c r="GG139" i="7" s="1"/>
  <c r="GF181" i="7"/>
  <c r="GF187" i="7"/>
  <c r="GF189" i="7" s="1"/>
  <c r="GF157" i="7"/>
  <c r="GG154" i="7" s="1"/>
  <c r="GF201" i="7" l="1"/>
  <c r="GF202" i="7" s="1"/>
  <c r="GF211" i="7" s="1"/>
  <c r="GF220" i="7" s="1"/>
  <c r="GF196" i="7"/>
  <c r="GF206" i="7"/>
  <c r="GG147" i="7"/>
  <c r="GG146" i="7"/>
  <c r="GF183" i="7"/>
  <c r="GF205" i="7" l="1"/>
  <c r="GF207" i="7" s="1"/>
  <c r="GF212" i="7" s="1"/>
  <c r="GF221" i="7" s="1"/>
  <c r="GF200" i="7"/>
  <c r="GF195" i="7"/>
  <c r="GF197" i="7" s="1"/>
  <c r="GF210" i="7" s="1"/>
  <c r="H80" i="9"/>
  <c r="GG148" i="7"/>
  <c r="GG122" i="7" s="1"/>
  <c r="GG123" i="7" l="1"/>
  <c r="GG128" i="7" s="1"/>
  <c r="GG134" i="7" s="1"/>
  <c r="GG180" i="7"/>
  <c r="M54" i="9"/>
  <c r="GG149" i="7"/>
  <c r="GG151" i="7"/>
  <c r="H82" i="9" s="1"/>
  <c r="E53" i="13"/>
  <c r="U26" i="10"/>
  <c r="K80" i="9"/>
  <c r="H140" i="13"/>
  <c r="U26" i="11"/>
  <c r="E80" i="9"/>
  <c r="G80" i="9"/>
  <c r="P26" i="10"/>
  <c r="J80" i="9"/>
  <c r="F80" i="9"/>
  <c r="P26" i="11"/>
  <c r="E51" i="13"/>
  <c r="GF213" i="7"/>
  <c r="GF219" i="7"/>
  <c r="GF222" i="7" s="1"/>
  <c r="N26" i="10" l="1"/>
  <c r="S26" i="10"/>
  <c r="N26" i="11"/>
  <c r="S26" i="11"/>
  <c r="F140" i="13"/>
  <c r="O26" i="10"/>
  <c r="T26" i="11"/>
  <c r="O26" i="11"/>
  <c r="T26" i="10"/>
  <c r="G140" i="13"/>
  <c r="G84" i="13"/>
  <c r="E89" i="13"/>
  <c r="F84" i="13"/>
  <c r="E84" i="13"/>
  <c r="E58" i="13"/>
  <c r="E60" i="13" s="1"/>
  <c r="U28" i="11"/>
  <c r="P28" i="10"/>
  <c r="H142" i="13"/>
  <c r="H143" i="13" s="1"/>
  <c r="J82" i="9"/>
  <c r="P28" i="11"/>
  <c r="F82" i="9"/>
  <c r="E82" i="9"/>
  <c r="K82" i="9"/>
  <c r="U28" i="10"/>
  <c r="G82" i="9"/>
  <c r="C26" i="10"/>
  <c r="C26" i="11"/>
  <c r="F26" i="10"/>
  <c r="F26" i="11"/>
  <c r="M26" i="11"/>
  <c r="R26" i="10"/>
  <c r="R26" i="11"/>
  <c r="E140" i="13"/>
  <c r="M26" i="10"/>
  <c r="G26" i="11"/>
  <c r="G26" i="10"/>
  <c r="D26" i="10"/>
  <c r="D26" i="11"/>
  <c r="J26" i="11" s="1"/>
  <c r="GG135" i="7"/>
  <c r="GG136" i="7" s="1"/>
  <c r="J26" i="10" l="1"/>
  <c r="GG156" i="7"/>
  <c r="GG155" i="7"/>
  <c r="GG140" i="7"/>
  <c r="GG141" i="7"/>
  <c r="H135" i="7"/>
  <c r="H136" i="7" s="1"/>
  <c r="S28" i="10"/>
  <c r="N28" i="11"/>
  <c r="S28" i="11"/>
  <c r="F142" i="13"/>
  <c r="F143" i="13" s="1"/>
  <c r="N28" i="10"/>
  <c r="C28" i="10"/>
  <c r="F28" i="11"/>
  <c r="F28" i="10"/>
  <c r="C28" i="11"/>
  <c r="I28" i="11" s="1"/>
  <c r="H84" i="13"/>
  <c r="H80" i="13"/>
  <c r="H83" i="13" s="1"/>
  <c r="E92" i="13"/>
  <c r="E102" i="13"/>
  <c r="F89" i="13"/>
  <c r="I26" i="11"/>
  <c r="I26" i="10"/>
  <c r="G142" i="13"/>
  <c r="G143" i="13" s="1"/>
  <c r="T28" i="10"/>
  <c r="T28" i="11"/>
  <c r="O28" i="10"/>
  <c r="O28" i="11"/>
  <c r="D28" i="11"/>
  <c r="D28" i="10"/>
  <c r="G28" i="10"/>
  <c r="G28" i="11"/>
  <c r="R28" i="11"/>
  <c r="M28" i="11"/>
  <c r="R28" i="10"/>
  <c r="M28" i="10"/>
  <c r="E142" i="13"/>
  <c r="E143" i="13" s="1"/>
  <c r="I28" i="10" l="1"/>
  <c r="J28" i="11"/>
  <c r="GG181" i="7"/>
  <c r="GG187" i="7"/>
  <c r="GG189" i="7" s="1"/>
  <c r="GG157" i="7"/>
  <c r="J28" i="10"/>
  <c r="GG179" i="7"/>
  <c r="GG183" i="7" s="1"/>
  <c r="GG142" i="7"/>
  <c r="F92" i="13"/>
  <c r="E100" i="13"/>
  <c r="GG206" i="7" l="1"/>
  <c r="GG196" i="7"/>
  <c r="GG201" i="7"/>
  <c r="GG202" i="7" s="1"/>
  <c r="GG211" i="7" s="1"/>
  <c r="GG220" i="7" s="1"/>
  <c r="K78" i="9"/>
  <c r="F100" i="13"/>
  <c r="E103" i="13"/>
  <c r="E101" i="13"/>
  <c r="F101" i="13" s="1"/>
  <c r="GG195" i="7"/>
  <c r="GG197" i="7" s="1"/>
  <c r="GG200" i="7"/>
  <c r="GG205" i="7"/>
  <c r="GG207" i="7" s="1"/>
  <c r="GG212" i="7" s="1"/>
  <c r="GG221" i="7" s="1"/>
  <c r="J78" i="9"/>
  <c r="D24" i="11" l="1"/>
  <c r="G24" i="11"/>
  <c r="G24" i="10"/>
  <c r="D24" i="10"/>
  <c r="J24" i="10" s="1"/>
  <c r="C24" i="10"/>
  <c r="F24" i="10"/>
  <c r="F24" i="11"/>
  <c r="C24" i="11"/>
  <c r="I24" i="11" s="1"/>
  <c r="GG210" i="7"/>
  <c r="E78" i="9"/>
  <c r="R24" i="10" l="1"/>
  <c r="R24" i="11"/>
  <c r="M24" i="10"/>
  <c r="M24" i="11"/>
  <c r="E138" i="13"/>
  <c r="GG213" i="7"/>
  <c r="H78" i="9" s="1"/>
  <c r="GG219" i="7"/>
  <c r="GG222" i="7" s="1"/>
  <c r="H67" i="9" s="1"/>
  <c r="I24" i="10"/>
  <c r="J24" i="11"/>
  <c r="E67" i="9" l="1"/>
  <c r="U13" i="11"/>
  <c r="P13" i="11"/>
  <c r="G67" i="9"/>
  <c r="J67" i="9"/>
  <c r="P13" i="10"/>
  <c r="U13" i="10"/>
  <c r="H131" i="13"/>
  <c r="F67" i="9"/>
  <c r="K67" i="9"/>
  <c r="H74" i="9"/>
  <c r="J74" i="9"/>
  <c r="H138" i="13"/>
  <c r="P24" i="11"/>
  <c r="P24" i="10"/>
  <c r="U24" i="11"/>
  <c r="U24" i="10"/>
  <c r="E94" i="13"/>
  <c r="F20" i="10" l="1"/>
  <c r="F20" i="11"/>
  <c r="C20" i="11"/>
  <c r="I20" i="11" s="1"/>
  <c r="C20" i="10"/>
  <c r="U20" i="11"/>
  <c r="U20" i="10"/>
  <c r="P20" i="11"/>
  <c r="P20" i="10"/>
  <c r="D13" i="10"/>
  <c r="G13" i="11"/>
  <c r="D13" i="11"/>
  <c r="J13" i="11" s="1"/>
  <c r="G13" i="10"/>
  <c r="F131" i="13"/>
  <c r="S13" i="11"/>
  <c r="N13" i="10"/>
  <c r="N13" i="11"/>
  <c r="S13" i="10"/>
  <c r="C13" i="11"/>
  <c r="C13" i="10"/>
  <c r="F13" i="11"/>
  <c r="F13" i="10"/>
  <c r="T13" i="11"/>
  <c r="G131" i="13"/>
  <c r="T13" i="10"/>
  <c r="O13" i="10"/>
  <c r="O13" i="11"/>
  <c r="M13" i="11"/>
  <c r="E131" i="13"/>
  <c r="M13" i="10"/>
  <c r="R13" i="10"/>
  <c r="R13" i="11"/>
  <c r="E74" i="9"/>
  <c r="I20" i="10" l="1"/>
  <c r="R20" i="10"/>
  <c r="M20" i="11"/>
  <c r="M20" i="10"/>
  <c r="R20" i="11"/>
  <c r="J13" i="10"/>
  <c r="I13" i="10"/>
  <c r="I13"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tc={B392D44E-8FB6-43C5-BC78-4C8ACD64FFB7}</author>
    <author>tc={18129FC5-8DC6-4257-A69C-F118DF855C1B}</author>
    <author>tc={68D3EE05-D29E-4171-96EE-63B7B890CCDE}</author>
  </authors>
  <commentList>
    <comment ref="E46" authorId="0" shapeId="0" xr:uid="{B392D44E-8FB6-43C5-BC78-4C8ACD64FFB7}">
      <text>
        <t>[Threaded comment]
Your version of Excel allows you to read this threaded comment; however, any edits to it will get removed if the file is opened in a newer version of Excel. Learn more: https://go.microsoft.com/fwlink/?linkid=870924
Comment:
    Whats in this???</t>
      </text>
    </comment>
    <comment ref="D157" authorId="1" shapeId="0" xr:uid="{18129FC5-8DC6-4257-A69C-F118DF855C1B}">
      <text>
        <t>[Threaded comment]
Your version of Excel allows you to read this threaded comment; however, any edits to it will get removed if the file is opened in a newer version of Excel. Learn more: https://go.microsoft.com/fwlink/?linkid=870924
Comment:
    Does this include - commission, if not, this is rich.</t>
      </text>
    </comment>
    <comment ref="H192" authorId="2" shapeId="0" xr:uid="{68D3EE05-D29E-4171-96EE-63B7B890CCDE}">
      <text>
        <t>[Threaded comment]
Your version of Excel allows you to read this threaded comment; however, any edits to it will get removed if the file is opened in a newer version of Excel. Learn more: https://go.microsoft.com/fwlink/?linkid=870924
Comment:
    For your staging - 1 house = 16 weeks start to finish, then you should get an additional house every 2 weeks following (aggressive).</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<sst xmlns="http://schemas.openxmlformats.org/spreadsheetml/2006/main" count="998" uniqueCount="546">
  <si>
    <t>Formatting Conventions</t>
  </si>
  <si>
    <t>Input</t>
  </si>
  <si>
    <t>Fundamental model inputs / assumptions, hardcoded value</t>
  </si>
  <si>
    <t>Technical Input</t>
  </si>
  <si>
    <t>Input values that determine model integrity / structure and should not be changed</t>
  </si>
  <si>
    <t>Calculation</t>
  </si>
  <si>
    <t>Stand-alone calculation or reference within sheet</t>
  </si>
  <si>
    <t>Linked</t>
  </si>
  <si>
    <t>Reference to a different sheet</t>
  </si>
  <si>
    <t>Sensitivity</t>
  </si>
  <si>
    <t>Input cell linked to sensivity analysis</t>
  </si>
  <si>
    <t>Blank</t>
  </si>
  <si>
    <t>Cell left intentionally blank for a functional purpose, may have dependents</t>
  </si>
  <si>
    <t>Explanatory</t>
  </si>
  <si>
    <t>ABC</t>
  </si>
  <si>
    <t>Contextual support</t>
  </si>
  <si>
    <t>Note</t>
  </si>
  <si>
    <t>Additional information</t>
  </si>
  <si>
    <t>LAND</t>
  </si>
  <si>
    <t>Details</t>
  </si>
  <si>
    <t>Model</t>
  </si>
  <si>
    <t>"Ownership" covers both freehold and pre-paid ground lease</t>
  </si>
  <si>
    <t>Land Area</t>
  </si>
  <si>
    <t>sqm</t>
  </si>
  <si>
    <t>Value</t>
  </si>
  <si>
    <t>Per sqm</t>
  </si>
  <si>
    <t>Total</t>
  </si>
  <si>
    <t>Value (excl GST)</t>
  </si>
  <si>
    <t>Value (incl GST)</t>
  </si>
  <si>
    <t>Lease</t>
  </si>
  <si>
    <t>Cap Rate</t>
  </si>
  <si>
    <t>applied to the GST inclusive land value</t>
  </si>
  <si>
    <t>Rental - annual (incl GST)</t>
  </si>
  <si>
    <t>Rental - period (incl GST)</t>
  </si>
  <si>
    <t>DEVELOPMENT OVERVIEW</t>
  </si>
  <si>
    <t>Unit Type</t>
  </si>
  <si>
    <t>Description</t>
  </si>
  <si>
    <t>Typology</t>
  </si>
  <si>
    <t>Bedrooms</t>
  </si>
  <si>
    <t>Bathrooms</t>
  </si>
  <si>
    <t>Garages</t>
  </si>
  <si>
    <t>Floor Area</t>
  </si>
  <si>
    <t>Value Ratio</t>
  </si>
  <si>
    <t>Market Value</t>
  </si>
  <si>
    <t>Quantity</t>
  </si>
  <si>
    <t>Value Ratio Reworked</t>
  </si>
  <si>
    <t>Value per SQm</t>
  </si>
  <si>
    <t>KDG</t>
  </si>
  <si>
    <t>Standalone</t>
  </si>
  <si>
    <t>House</t>
  </si>
  <si>
    <t>HDG</t>
  </si>
  <si>
    <t>NDG</t>
  </si>
  <si>
    <t>BSG</t>
  </si>
  <si>
    <t>2 bed duplex</t>
  </si>
  <si>
    <t>JMSG</t>
  </si>
  <si>
    <t>JMDG</t>
  </si>
  <si>
    <t>ESG</t>
  </si>
  <si>
    <t>3 bed duplex</t>
  </si>
  <si>
    <t>MSG</t>
  </si>
  <si>
    <t>MNSG</t>
  </si>
  <si>
    <t>LSG</t>
  </si>
  <si>
    <t>MDG</t>
  </si>
  <si>
    <t>R6</t>
  </si>
  <si>
    <t>S1</t>
  </si>
  <si>
    <t>Stanaway</t>
  </si>
  <si>
    <t>Apartment</t>
  </si>
  <si>
    <t>S2</t>
  </si>
  <si>
    <t>S3</t>
  </si>
  <si>
    <t>S4</t>
  </si>
  <si>
    <t>N/A</t>
  </si>
  <si>
    <t>S5</t>
  </si>
  <si>
    <t>Total / Weighted Average</t>
  </si>
  <si>
    <t xml:space="preserve">Base Value 2 Bedroom Units </t>
  </si>
  <si>
    <t xml:space="preserve">Base Value 3 Bedroom Units </t>
  </si>
  <si>
    <t>VERTICAL CONSTRUCTION</t>
  </si>
  <si>
    <t>Input Build Rate (psm) (incl GST)</t>
  </si>
  <si>
    <t>Applied Build Rate (psm) (incl GST)</t>
  </si>
  <si>
    <t>Apartment Premium</t>
  </si>
  <si>
    <t>Costs</t>
  </si>
  <si>
    <t>Build Rate (psm) (incl GST)</t>
  </si>
  <si>
    <t>Total Cost (incl GST)</t>
  </si>
  <si>
    <t>LAND DEVELOPMENT</t>
  </si>
  <si>
    <t>Base</t>
  </si>
  <si>
    <t>Rate (excl GST)</t>
  </si>
  <si>
    <t>Total (excl GST)</t>
  </si>
  <si>
    <t>Total (incl GST)</t>
  </si>
  <si>
    <t>P&amp;G per stage</t>
  </si>
  <si>
    <t>Landscaping</t>
  </si>
  <si>
    <t>units</t>
  </si>
  <si>
    <t>Signage and Entrance</t>
  </si>
  <si>
    <t>Fencing frontage</t>
  </si>
  <si>
    <t>Fencing back</t>
  </si>
  <si>
    <t>Roading Internal</t>
  </si>
  <si>
    <t>Sewer</t>
  </si>
  <si>
    <t xml:space="preserve">Stormwater </t>
  </si>
  <si>
    <t>Water Mains reticulation</t>
  </si>
  <si>
    <t>Earthworks &amp; land remediation</t>
  </si>
  <si>
    <t>Additional earthworks to foreshore</t>
  </si>
  <si>
    <t>Clearance &amp; sediment control</t>
  </si>
  <si>
    <t>Sloping land retaining walls</t>
  </si>
  <si>
    <t xml:space="preserve">Power </t>
  </si>
  <si>
    <t>Streetlights</t>
  </si>
  <si>
    <t>units / 2</t>
  </si>
  <si>
    <t>Fibre</t>
  </si>
  <si>
    <t>Nursecall/Security System</t>
  </si>
  <si>
    <t>COMMUNITY CENTRE</t>
  </si>
  <si>
    <t>Residents</t>
  </si>
  <si>
    <t>Units</t>
  </si>
  <si>
    <t>Average residents per unit</t>
  </si>
  <si>
    <t>Total residents (estimate)</t>
  </si>
  <si>
    <t>Community Centre Components</t>
  </si>
  <si>
    <t>Area Required</t>
  </si>
  <si>
    <t>Hospital</t>
  </si>
  <si>
    <t>n/a</t>
  </si>
  <si>
    <t xml:space="preserve">Dining room </t>
  </si>
  <si>
    <t>2sqm per resident</t>
  </si>
  <si>
    <t>Kitchen</t>
  </si>
  <si>
    <t>20sqm per x50 units</t>
  </si>
  <si>
    <t>Toilets</t>
  </si>
  <si>
    <t>4sqm per x10 residentsunits</t>
  </si>
  <si>
    <t>Games</t>
  </si>
  <si>
    <t>35sqm per x50 units</t>
  </si>
  <si>
    <t xml:space="preserve">Changing &amp; Shower </t>
  </si>
  <si>
    <t>Gym</t>
  </si>
  <si>
    <t>30% of gym</t>
  </si>
  <si>
    <t>Pool area</t>
  </si>
  <si>
    <t>hardcode</t>
  </si>
  <si>
    <t>Admin and Staff area</t>
  </si>
  <si>
    <t>Village Rating</t>
  </si>
  <si>
    <t>Village Star Rating</t>
  </si>
  <si>
    <t>Rating</t>
  </si>
  <si>
    <t>Garden area</t>
  </si>
  <si>
    <t>Garden Costs</t>
  </si>
  <si>
    <t>Pavilion cost</t>
  </si>
  <si>
    <t>Fit out cost</t>
  </si>
  <si>
    <t>Rate (incl GST)</t>
  </si>
  <si>
    <t>Pavilion Cost</t>
  </si>
  <si>
    <t>Pavilion Design</t>
  </si>
  <si>
    <t>Visitor parking</t>
  </si>
  <si>
    <t>1 per 10 residents</t>
  </si>
  <si>
    <t>Communal Gardens</t>
  </si>
  <si>
    <t>Breathing spaces</t>
  </si>
  <si>
    <t>Bowling green</t>
  </si>
  <si>
    <t>lanes</t>
  </si>
  <si>
    <t>Swimming Pool</t>
  </si>
  <si>
    <t xml:space="preserve">Workshop </t>
  </si>
  <si>
    <t>Contingency</t>
  </si>
  <si>
    <t>PRELIMINARY COSTS</t>
  </si>
  <si>
    <t>Finance</t>
  </si>
  <si>
    <t>Bank fee</t>
  </si>
  <si>
    <t>Legal</t>
  </si>
  <si>
    <t>Valuation</t>
  </si>
  <si>
    <t>Registration</t>
  </si>
  <si>
    <t>Trustee</t>
  </si>
  <si>
    <t>Council Fees</t>
  </si>
  <si>
    <t>Resource consent</t>
  </si>
  <si>
    <t xml:space="preserve">Development &amp; Financial Contribution </t>
  </si>
  <si>
    <t>Other</t>
  </si>
  <si>
    <t>Detailed design - initial</t>
  </si>
  <si>
    <t>Preliminary</t>
  </si>
  <si>
    <t>Supervision</t>
  </si>
  <si>
    <t>Hearing costs</t>
  </si>
  <si>
    <t>Total Preliminary Costs</t>
  </si>
  <si>
    <t>HOLDING &amp; OTHER COSTS</t>
  </si>
  <si>
    <t>Detailed design - subsequent</t>
  </si>
  <si>
    <t>Annual operating deficit</t>
  </si>
  <si>
    <t>$500/unit pa</t>
  </si>
  <si>
    <t>Rates / insurance</t>
  </si>
  <si>
    <t>$35/unit pa</t>
  </si>
  <si>
    <t>Marketing</t>
  </si>
  <si>
    <t>To check: does this include commissions?</t>
  </si>
  <si>
    <t>Total Holding &amp; Other Costs</t>
  </si>
  <si>
    <t>FEES</t>
  </si>
  <si>
    <t>Refer Model Inputs - Operating for resale fee</t>
  </si>
  <si>
    <t>KPV Transcation Fee</t>
  </si>
  <si>
    <t>1.0% of budgeted development cost (including land value)</t>
  </si>
  <si>
    <t>KPV Processing Fee</t>
  </si>
  <si>
    <t>1.5% + GST (NB: 1.5% applied to GST incl costs so the "plus GST") is automatically captured</t>
  </si>
  <si>
    <t>KPV Project Management  (development)</t>
  </si>
  <si>
    <t>p.a.</t>
  </si>
  <si>
    <t>KPV Operational Management (development)</t>
  </si>
  <si>
    <t>STAGING &amp; TIMING</t>
  </si>
  <si>
    <t>Land Development</t>
  </si>
  <si>
    <t>Commencement</t>
  </si>
  <si>
    <t>Duration</t>
  </si>
  <si>
    <t>Allocation</t>
  </si>
  <si>
    <t>Stage 1</t>
  </si>
  <si>
    <t>Stage 2</t>
  </si>
  <si>
    <t>Stage 3</t>
  </si>
  <si>
    <t>Stage 4</t>
  </si>
  <si>
    <t>Stage 5</t>
  </si>
  <si>
    <t>Vertical Construction</t>
  </si>
  <si>
    <t>Timing</t>
  </si>
  <si>
    <t>month</t>
  </si>
  <si>
    <t>Construction Duration</t>
  </si>
  <si>
    <t>months per tranche</t>
  </si>
  <si>
    <t>Lag</t>
  </si>
  <si>
    <t>months between commencement of tranches</t>
  </si>
  <si>
    <t>Sales lag</t>
  </si>
  <si>
    <t>months post completion</t>
  </si>
  <si>
    <t>Tranches</t>
  </si>
  <si>
    <t>Tranche Size</t>
  </si>
  <si>
    <t>Total duration</t>
  </si>
  <si>
    <t>Land Acquisition</t>
  </si>
  <si>
    <t>Preliminary Costs</t>
  </si>
  <si>
    <t>Community Centre</t>
  </si>
  <si>
    <t>KPV Transaction Fee</t>
  </si>
  <si>
    <t>GENERAL</t>
  </si>
  <si>
    <t>Model Commencement Date</t>
  </si>
  <si>
    <t>placeholder for XIRR</t>
  </si>
  <si>
    <t>Model Term</t>
  </si>
  <si>
    <t>years</t>
  </si>
  <si>
    <t>Periodicity</t>
  </si>
  <si>
    <t>1 = annually; 2 = biannually; 4 = quarterly; 12 = monthly</t>
  </si>
  <si>
    <t>STRUCTURE</t>
  </si>
  <si>
    <t>Share Class Structure</t>
  </si>
  <si>
    <t>A Class</t>
  </si>
  <si>
    <t>B Class</t>
  </si>
  <si>
    <t>A Class Share Allocation</t>
  </si>
  <si>
    <t>Hāpai</t>
  </si>
  <si>
    <t>Vendor</t>
  </si>
  <si>
    <t>B Class Share Allocation</t>
  </si>
  <si>
    <t>KPV</t>
  </si>
  <si>
    <t>Shareholdings</t>
  </si>
  <si>
    <t>A-Class</t>
  </si>
  <si>
    <t>B-Class</t>
  </si>
  <si>
    <t>Preferred Interest (A-Class)</t>
  </si>
  <si>
    <t>Paid</t>
  </si>
  <si>
    <t>Accrued</t>
  </si>
  <si>
    <t>OPERATING</t>
  </si>
  <si>
    <t>Unit Turnover</t>
  </si>
  <si>
    <t>Average Resident Tenure</t>
  </si>
  <si>
    <t>Average DMF</t>
  </si>
  <si>
    <t>Resale Fee</t>
  </si>
  <si>
    <t>Turnover Scaling</t>
  </si>
  <si>
    <t>Terminal Value</t>
  </si>
  <si>
    <t>Discount Rate</t>
  </si>
  <si>
    <t>GROWTH &amp; INFLATION</t>
  </si>
  <si>
    <t>Capital Growth</t>
  </si>
  <si>
    <t>Inflation - Costs</t>
  </si>
  <si>
    <t>Inflation - Lease</t>
  </si>
  <si>
    <t>DATA VALIDATION REFERENCES</t>
  </si>
  <si>
    <t>Land</t>
  </si>
  <si>
    <t>Ownership</t>
  </si>
  <si>
    <t>Operating Lease</t>
  </si>
  <si>
    <t>Period</t>
  </si>
  <si>
    <t>Date</t>
  </si>
  <si>
    <t>Development Phase</t>
  </si>
  <si>
    <t>Operating Phase</t>
  </si>
  <si>
    <t>Project Year</t>
  </si>
  <si>
    <t>Operating Year</t>
  </si>
  <si>
    <t>Inflation Factor - Capital Growth</t>
  </si>
  <si>
    <t>Inflation Factor - Costs</t>
  </si>
  <si>
    <t>Inflation Factor - Lease</t>
  </si>
  <si>
    <t>TIMING</t>
  </si>
  <si>
    <t>Land Development - Stages &amp; Allocation</t>
  </si>
  <si>
    <t>Vertical Construction - Timing</t>
  </si>
  <si>
    <t>Vertical Construction - Completion</t>
  </si>
  <si>
    <t>Completion</t>
  </si>
  <si>
    <t>Sales</t>
  </si>
  <si>
    <t>Sale</t>
  </si>
  <si>
    <t>DEVELOPMENT</t>
  </si>
  <si>
    <t>Development Cashflows</t>
  </si>
  <si>
    <t>Costs / Ref</t>
  </si>
  <si>
    <t>Ground Lease</t>
  </si>
  <si>
    <t>Spread through development phase</t>
  </si>
  <si>
    <t>Refer timing above</t>
  </si>
  <si>
    <t>Holding &amp; Other</t>
  </si>
  <si>
    <t>Linked to other costs</t>
  </si>
  <si>
    <t>KPV Management Fee</t>
  </si>
  <si>
    <t>Inflation - Cost</t>
  </si>
  <si>
    <t>Refer inflation factors</t>
  </si>
  <si>
    <t>Preferred Interest</t>
  </si>
  <si>
    <t>Refer calculations below</t>
  </si>
  <si>
    <t>ORA Sales</t>
  </si>
  <si>
    <t>Inflation - ORA</t>
  </si>
  <si>
    <t>Net Development Cashflows</t>
  </si>
  <si>
    <t>FUNDING</t>
  </si>
  <si>
    <t>Funding Stack</t>
  </si>
  <si>
    <t>Cumulative Development Cashflows</t>
  </si>
  <si>
    <t>Investor Capital</t>
  </si>
  <si>
    <t>ORA Surplus</t>
  </si>
  <si>
    <t>Opening Balance</t>
  </si>
  <si>
    <t>Drawdown</t>
  </si>
  <si>
    <t>Repayment</t>
  </si>
  <si>
    <t>Closing Balance</t>
  </si>
  <si>
    <t>Paid - Periodic</t>
  </si>
  <si>
    <t>Paid - Balance</t>
  </si>
  <si>
    <t>Increase</t>
  </si>
  <si>
    <t>Decrease</t>
  </si>
  <si>
    <t>Unit Turnover Scaling</t>
  </si>
  <si>
    <t>Total Value (ORA Sales)</t>
  </si>
  <si>
    <t>Average Tenure</t>
  </si>
  <si>
    <t>Terminal Discount Rate</t>
  </si>
  <si>
    <t>Operating Cashflows</t>
  </si>
  <si>
    <t>Unit Turnover Income</t>
  </si>
  <si>
    <t>Net Operating Cashflows</t>
  </si>
  <si>
    <t>SHARE CLASS SUMMARY</t>
  </si>
  <si>
    <t>Share of ORA Surplus</t>
  </si>
  <si>
    <t>Share of Operating Cashflows</t>
  </si>
  <si>
    <t>Net Cashflow</t>
  </si>
  <si>
    <t>PARTNER SUMMARY</t>
  </si>
  <si>
    <t>Share of A-Class</t>
  </si>
  <si>
    <t>Share of B-Class</t>
  </si>
  <si>
    <t>Combined</t>
  </si>
  <si>
    <t>WORKINGS</t>
  </si>
  <si>
    <t>Cumulative Partner Cashflows</t>
  </si>
  <si>
    <t>Cumulative Units Complete</t>
  </si>
  <si>
    <t>COPY AND PASTE FOR MODELLING: Cumulative Partner Cashflows</t>
  </si>
  <si>
    <t>Hāpai - Freehold</t>
  </si>
  <si>
    <t>KPV - Freehold</t>
  </si>
  <si>
    <t>Vendor - Freehold</t>
  </si>
  <si>
    <t>Hāpai - Ground Lease</t>
  </si>
  <si>
    <t>KPV - Ground Lease</t>
  </si>
  <si>
    <t>Vendor - Ground Lease</t>
  </si>
  <si>
    <t>COPY AND PASTE FOR MODELLING: Annual Cashflows</t>
  </si>
  <si>
    <t>KEY INPUTS &amp; SENSITIVITY</t>
  </si>
  <si>
    <t>% of A-class shares</t>
  </si>
  <si>
    <t>only applicable to ground lease model</t>
  </si>
  <si>
    <t>Build Cost</t>
  </si>
  <si>
    <t>base build rate (with premium applied for apartments where applicable)</t>
  </si>
  <si>
    <t>Area m2</t>
  </si>
  <si>
    <t>m2 Sell</t>
  </si>
  <si>
    <t>all units valued in proportion to base value</t>
  </si>
  <si>
    <t>Average Value (incl GST)</t>
  </si>
  <si>
    <t>average will vary based on proposed delivery mix</t>
  </si>
  <si>
    <t>Growth &amp; Inflation</t>
  </si>
  <si>
    <t>applicable to ORA sales and unit turnover income</t>
  </si>
  <si>
    <t>applicable to development costs</t>
  </si>
  <si>
    <t>applicable to operating lease</t>
  </si>
  <si>
    <t>ORA SURPLUS</t>
  </si>
  <si>
    <t>increase in values during development - highlighted as separate item for transparency</t>
  </si>
  <si>
    <t>cost inflation during development - highlighted as separate item for transparency</t>
  </si>
  <si>
    <t>Surplus Pre-Preferred</t>
  </si>
  <si>
    <t>in 6 Years of Development</t>
  </si>
  <si>
    <t>Preferred Interest; Ownership</t>
  </si>
  <si>
    <t>Copy and paste for lease ORA surplus scenario</t>
  </si>
  <si>
    <t>Preferred Interest: Formula Driven</t>
  </si>
  <si>
    <t>For comparison/to maintain back up</t>
  </si>
  <si>
    <t>Noting that at 50/50 investment the ORA surplus shifts directly from KPV to the Vendor as part of entering the lease</t>
  </si>
  <si>
    <t>OUTPUT</t>
  </si>
  <si>
    <t>Development Output</t>
  </si>
  <si>
    <t>Peak Capital (net of preferred)</t>
  </si>
  <si>
    <t>Share of Preferred Interest</t>
  </si>
  <si>
    <t>Margin (on share of costs)</t>
  </si>
  <si>
    <t>Margin (on share of capital)</t>
  </si>
  <si>
    <t>Long Term Investment</t>
  </si>
  <si>
    <t>IRR (15 year - real basis)</t>
  </si>
  <si>
    <t>Annual Cashflow (at maturity)</t>
  </si>
  <si>
    <t>Note it will take 4-5 years post development for the village to reach maturity (i.e. full churn / turnover)</t>
  </si>
  <si>
    <t>Investment Value (at maturity)</t>
  </si>
  <si>
    <t>Operator's Interest (including ground lease if appplicable)</t>
  </si>
  <si>
    <t>Design</t>
  </si>
  <si>
    <t>Consenting</t>
  </si>
  <si>
    <t>Laterals/ drainage</t>
  </si>
  <si>
    <t>GST</t>
  </si>
  <si>
    <t>Formula Driven:</t>
  </si>
  <si>
    <t>Freehold</t>
  </si>
  <si>
    <t>Leasehold</t>
  </si>
  <si>
    <t>Variance</t>
  </si>
  <si>
    <t>25% Vendor Share</t>
  </si>
  <si>
    <t>50% Vendor Share</t>
  </si>
  <si>
    <t>-</t>
  </si>
  <si>
    <t>Copy and Paste:</t>
  </si>
  <si>
    <t>Freehold:</t>
  </si>
  <si>
    <t>Lease:</t>
  </si>
  <si>
    <t>Updated as per recent investigation</t>
  </si>
  <si>
    <t>updated</t>
  </si>
  <si>
    <t>Proposed starting uint pricing</t>
  </si>
  <si>
    <t>updated - need to confimr pricing</t>
  </si>
  <si>
    <t>Annual or total project?</t>
  </si>
  <si>
    <t>need additional stages to allow for funding gates</t>
  </si>
  <si>
    <t>we are ~5 months from construction commencing - ready for resident (currenlty)</t>
  </si>
  <si>
    <t>Valuer used ~14%</t>
  </si>
  <si>
    <t>average across standard villages is 120k</t>
  </si>
  <si>
    <t>Waihi beach with stormwater/high DC's is ~220k</t>
  </si>
  <si>
    <t>VILLAGE VALUATION ON COMPLETION</t>
  </si>
  <si>
    <t>Village Characteristics</t>
  </si>
  <si>
    <t>Notes</t>
  </si>
  <si>
    <t>Total Units</t>
  </si>
  <si>
    <t>Independent living units</t>
  </si>
  <si>
    <t>Land Area (sqm)</t>
  </si>
  <si>
    <t>Total site area</t>
  </si>
  <si>
    <t>Community Centre (sqm)</t>
  </si>
  <si>
    <t>Pool, gym, dining, games, admin</t>
  </si>
  <si>
    <t>Deferred Management Fee (DMF)</t>
  </si>
  <si>
    <t>Unit Mix Summary</t>
  </si>
  <si>
    <t>Qty</t>
  </si>
  <si>
    <t>ORA Value</t>
  </si>
  <si>
    <t>Total Value</t>
  </si>
  <si>
    <t>BSG — 2 Bed Duplex (SG)</t>
  </si>
  <si>
    <t>MNSG — 3 Bed Duplex (SG)</t>
  </si>
  <si>
    <t>R6 — 1 Bed (Six-Unit Block)</t>
  </si>
  <si>
    <t>Development Cost Build-Up</t>
  </si>
  <si>
    <t>$000s</t>
  </si>
  <si>
    <t>% of Total</t>
  </si>
  <si>
    <t>$/Unit</t>
  </si>
  <si>
    <t>Land (incl GST)</t>
  </si>
  <si>
    <t>Ground Lease (development period)</t>
  </si>
  <si>
    <t>Holding &amp; Other Costs</t>
  </si>
  <si>
    <t>KPV Fees (Processing + Transaction + Mgmt)</t>
  </si>
  <si>
    <t>Cost Inflation (during development)</t>
  </si>
  <si>
    <t>Total Development Cost</t>
  </si>
  <si>
    <t>Valuation Assumptions</t>
  </si>
  <si>
    <t>Assumption</t>
  </si>
  <si>
    <t>Source / Notes</t>
  </si>
  <si>
    <t>Average ORA Value (Day 1)</t>
  </si>
  <si>
    <t>Weighted average across unit mix</t>
  </si>
  <si>
    <t>Total ORA Portfolio Value (Day 1, $000s)</t>
  </si>
  <si>
    <t>100 units × average ORA</t>
  </si>
  <si>
    <t>Capital Growth Rate (p.a.)</t>
  </si>
  <si>
    <t>Applied to ORA values and turnover income</t>
  </si>
  <si>
    <t>Implies ~12.5% annual unit turnover at maturity</t>
  </si>
  <si>
    <t>DMF Retained on Turnover</t>
  </si>
  <si>
    <t>Deferred management fee</t>
  </si>
  <si>
    <t>Resale Commission</t>
  </si>
  <si>
    <t>Agent / marketing fee on resale</t>
  </si>
  <si>
    <t>Net Margin on Turnover</t>
  </si>
  <si>
    <t>DMF less resale costs = net operator margin</t>
  </si>
  <si>
    <t>Discount Rate (Terminal Value)</t>
  </si>
  <si>
    <t>Applied to capitalise stabilised cashflows</t>
  </si>
  <si>
    <t>Stabilised Annual Income ($000s)</t>
  </si>
  <si>
    <t>Unit Turnover Income (at maturity)</t>
  </si>
  <si>
    <t>DMF income from unit resales at full churn</t>
  </si>
  <si>
    <t>Less: Ground Lease Rental</t>
  </si>
  <si>
    <t>Annual lease cost (if operating lease model)</t>
  </si>
  <si>
    <t>Net Annual Operating Income</t>
  </si>
  <si>
    <t>From Cashflow model at stabilisation (Yr 15)</t>
  </si>
  <si>
    <t>VALUATION OF OPERATOR'S INTEREST (On Completion)</t>
  </si>
  <si>
    <t>A. Capitalisation of Stabilised Income</t>
  </si>
  <si>
    <t xml:space="preserve">   Net Annual Operating Income ($000s)</t>
  </si>
  <si>
    <t>Stabilised net income per cashflow model</t>
  </si>
  <si>
    <t xml:space="preserve">   Capitalisation Rate</t>
  </si>
  <si>
    <t>Terminal discount rate (CBRE/JLL range: 13–18%)</t>
  </si>
  <si>
    <t xml:space="preserve">   Capitalised Value of Operating Income</t>
  </si>
  <si>
    <t>= Net Income ÷ Cap Rate</t>
  </si>
  <si>
    <t>B. Underlying ORA Portfolio Value</t>
  </si>
  <si>
    <t xml:space="preserve">   Total ORA Value (Day 1, $000s)</t>
  </si>
  <si>
    <t>Sum of all unit ORAs at completion</t>
  </si>
  <si>
    <t>C. Development Surplus</t>
  </si>
  <si>
    <t>Including value growth during development</t>
  </si>
  <si>
    <t>All-in cost (land, construction, fees, inflation)</t>
  </si>
  <si>
    <t xml:space="preserve">   Less: Preferred Interest ($000s)</t>
  </si>
  <si>
    <t>Accrued preferred return to A-class investors</t>
  </si>
  <si>
    <t>ORA surplus as % of total ORA revenue</t>
  </si>
  <si>
    <t xml:space="preserve">   Total ORA Revenue ($000s)</t>
  </si>
  <si>
    <t xml:space="preserve">   Less: Total Development Expenditure ($000s)</t>
  </si>
  <si>
    <t xml:space="preserve">   Surplus Pre-Preferred ($000s)</t>
  </si>
  <si>
    <t>Per Output sheet</t>
  </si>
  <si>
    <t xml:space="preserve">   Net ORA Surplus</t>
  </si>
  <si>
    <t>Distributable surplus from development</t>
  </si>
  <si>
    <t xml:space="preserve">   Development Margin (on ORA revenue)</t>
  </si>
  <si>
    <t>NZ Retirement Village Valuation Benchmarks (CBRE / JLL)</t>
  </si>
  <si>
    <t>Low</t>
  </si>
  <si>
    <t>Mid</t>
  </si>
  <si>
    <t>High</t>
  </si>
  <si>
    <t>This Village</t>
  </si>
  <si>
    <t>Discount Rate (Terminal Cap Rate)</t>
  </si>
  <si>
    <t>CBRE/JLL range for NZ villages</t>
  </si>
  <si>
    <t>DMF Rate</t>
  </si>
  <si>
    <t>Standard NZ market range</t>
  </si>
  <si>
    <t>Average Tenure (years)</t>
  </si>
  <si>
    <t>Typical NZ village tenure</t>
  </si>
  <si>
    <t>Capital Growth Rate</t>
  </si>
  <si>
    <t>Long-term NZ property CG</t>
  </si>
  <si>
    <t>Value per Unit (Operator's Interest)</t>
  </si>
  <si>
    <t>Per-unit value of operator's interest</t>
  </si>
  <si>
    <t>Implied Valuation ($000s)</t>
  </si>
  <si>
    <t>Per-Unit Basis</t>
  </si>
  <si>
    <t>Total village value (operator's interest)</t>
  </si>
  <si>
    <t>Income Capitalisation Basis</t>
  </si>
  <si>
    <t>Net income ÷ cap rate at each scenario</t>
  </si>
  <si>
    <t>Valuation of Operator's Interest</t>
  </si>
  <si>
    <t>Per Unit</t>
  </si>
  <si>
    <t>Stabilised Net Operating Income ($000s p.a.)</t>
  </si>
  <si>
    <t>Annual turnover income less ground lease</t>
  </si>
  <si>
    <t>Capitalisation Rate</t>
  </si>
  <si>
    <t>Capitalised Value (Operator's Interest)</t>
  </si>
  <si>
    <t>= Net Income ÷ Cap Rate (DCF basis)</t>
  </si>
  <si>
    <t>Cross-Check: Model IRR (15 year)</t>
  </si>
  <si>
    <t>Per Cashflow model (whole village)</t>
  </si>
  <si>
    <t>Key Metrics</t>
  </si>
  <si>
    <t>Total Development Cost ($000s)</t>
  </si>
  <si>
    <t>ORA Portfolio Value ($000s)</t>
  </si>
  <si>
    <t>Net ORA Surplus ($000s)</t>
  </si>
  <si>
    <t>Capitalised Value ($000s)</t>
  </si>
  <si>
    <t>Total Value (ORA + Operator’s Interest, $000s)</t>
  </si>
  <si>
    <t>Yield on Cost (Stabilised Income / Dev Cost)</t>
  </si>
  <si>
    <t>Capitalised Value as % of ORA Portfolio</t>
  </si>
  <si>
    <t>Operator’s Interest ($000s): Discount Rate vs DMF</t>
  </si>
  <si>
    <t>DMF Rate →</t>
  </si>
  <si>
    <t>Discount</t>
  </si>
  <si>
    <t>Rate ↓</t>
  </si>
  <si>
    <t>Operator’s Interest ($000s): Discount Rate vs Capital Growth</t>
  </si>
  <si>
    <t>Capital Growth →</t>
  </si>
  <si>
    <t>Shareholding Structure</t>
  </si>
  <si>
    <t>A-Class Shares</t>
  </si>
  <si>
    <t>B-Class Shares</t>
  </si>
  <si>
    <t>Total Shareholding</t>
  </si>
  <si>
    <t>Development Returns ($000s)</t>
  </si>
  <si>
    <t>Peak Capital Invested ($000s)</t>
  </si>
  <si>
    <t>Total Development Return</t>
  </si>
  <si>
    <t>Long-Term Investment Value ($000s)</t>
  </si>
  <si>
    <t>IRR (15-year, real basis)</t>
  </si>
  <si>
    <t>Annual Cashflow (at maturity, $000s)</t>
  </si>
  <si>
    <t>Investment Value (at maturity, $000s)</t>
  </si>
  <si>
    <t>Investment Value per Unit</t>
  </si>
  <si>
    <t>Approach</t>
  </si>
  <si>
    <t>1. Income Approach (Primary)</t>
  </si>
  <si>
    <t>DCF of stabilised operating cashflows capitalised at a risk-adjusted discount rate. Primary methodology used by CBRE and JLL for NZ retirement villages. Discount rates typically 13–18% reflecting village-specific risk, location, age, and operator quality.</t>
  </si>
  <si>
    <t>2. Market Comparison</t>
  </si>
  <si>
    <t>Per-unit transaction evidence from comparable NZ retirement village sales. CBRE/JLL typically reference Ryman, Summerset, Oceania, and Arvida transactions. Operator’s interest typically $100k–$175k per unit depending on village maturity and location.</t>
  </si>
  <si>
    <t>3. Cost Approach (Supporting)</t>
  </si>
  <si>
    <t>Replacement cost of physical assets plus value of intangible operating rights (ORA stream). Used as a cross-check. Total development cost of $938k/unit provides a floor for the all-in investment value.</t>
  </si>
  <si>
    <t>Key Assumptions</t>
  </si>
  <si>
    <t>Village assumes stabilised occupancy at 100%. Turnover income commences 4–5 years post-development as residents reach average tenure. Ground lease model applies. All values in NZD ($000s) unless stated.</t>
  </si>
  <si>
    <t>Basis of Value</t>
  </si>
  <si>
    <t>Market Value of the Operator’s Interest on completion, being the present value of the right to receive DMF income on unit turnover, net of operating expenses and ground lease. Consistent with NZ VPGA 1 (Retirement Village Valuations).</t>
  </si>
  <si>
    <t>Prepared for illustration only — not a formal valuation.</t>
  </si>
  <si>
    <t>VILLAGE OVERVIEW</t>
  </si>
  <si>
    <t>TOTAL DEVELOPMENT COST</t>
  </si>
  <si>
    <t>INCOME APPROACH — DISCOUNTED CASH FLOW</t>
  </si>
  <si>
    <t>MARKET COMPARISON — COMPARABLE TRANSACTIONS</t>
  </si>
  <si>
    <t>VALUATION SUMMARY ON COMPLETION</t>
  </si>
  <si>
    <t>SENSITIVITY ANALYSIS</t>
  </si>
  <si>
    <t>PARTNER VALUE ALLOCATION ON COMPLETION</t>
  </si>
  <si>
    <t>VALUATION METHODOLOGY NOTES</t>
  </si>
  <si>
    <t>2 stages</t>
  </si>
  <si>
    <t>development</t>
  </si>
  <si>
    <t>steady state</t>
  </si>
  <si>
    <t>longer</t>
  </si>
  <si>
    <t>10-12</t>
  </si>
  <si>
    <t>complete</t>
  </si>
  <si>
    <t>happy</t>
  </si>
  <si>
    <t>JLL evidence</t>
  </si>
  <si>
    <t xml:space="preserve">break in 2 </t>
  </si>
  <si>
    <t>Construction</t>
  </si>
  <si>
    <t>Opex</t>
  </si>
  <si>
    <t>Funder Choice - need spend on the opex</t>
  </si>
  <si>
    <t>check operating deficit in other villages</t>
  </si>
  <si>
    <t>3bd (mix dpl and stand)</t>
  </si>
  <si>
    <t>1 bed dplx</t>
  </si>
  <si>
    <t xml:space="preserve"> easy dev margin indicator</t>
  </si>
  <si>
    <t xml:space="preserve">Base Value 1 Bedroom Units </t>
  </si>
  <si>
    <t>Base Value 2 Bedroom Units (base)</t>
  </si>
  <si>
    <t>calced again HUE and in region and updated to included new units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</si>
</sst>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4" formatCode="_-&quot;$&quot;* #,##0.00_-;\-&quot;$&quot;* #,##0.00_-;_-&quot;$&quot;* &quot;-&quot;??_-;_-@_-"/>
    <numFmt numFmtId="43" formatCode="_-* #,##0.00_-;\-* #,##0.00_-;_-* &quot;-&quot;??_-;_-@_-"/>
    <numFmt numFmtId="164" formatCode="_(&quot;$&quot;* #,##0_);_(&quot;$&quot;* \(#,##0\);_(&quot;$&quot;* &quot;-&quot;_);_(@_)"/>
    <numFmt numFmtId="165" formatCode="_(#,##0_);_(\(#,##0\);_(\-_);_(@_)"/>
    <numFmt numFmtId="166" formatCode="&quot;Year &quot;0"/>
    <numFmt numFmtId="167" formatCode="0.0%"/>
    <numFmt numFmtId="168" formatCode="_(#,##0.0_);_(\(#,##0.0\);_(\-_);_(@_)"/>
    <numFmt numFmtId="169" formatCode="_(* #,##0_);_(* \(#,##0\);_(* &quot;-&quot;??_);_(@_)"/>
    <numFmt numFmtId="170" formatCode="0.0%;\-0.0%;_(\-_)"/>
    <numFmt numFmtId="171" formatCode="0%;\-0%;_(\-_)"/>
    <numFmt numFmtId="172" formatCode="_-* #,##0_-;\-* #,##0_-;_-* &quot;-&quot;??_-;_-@_-"/>
    <numFmt numFmtId="173" formatCode="0.0"/>
  </numFmts>
  <fonts count="32" x14ac:knownFonts="1">
    <font>
      <sz val="11"/>
      <color theme="1"/>
      <name val="Calibri"/>
      <family val="2"/>
      <scheme val="minor"/>
    </font>
    <font>
      <sz val="11"/>
      <color theme="1"/>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1" tint="0.499984740745262"/>
      <name val="Calibri"/>
      <family val="2"/>
      <scheme val="minor"/>
    </font>
    <font>
      <i/>
      <sz val="10"/>
      <color theme="1" tint="0.499984740745262"/>
      <name val="Calibri"/>
      <family val="2"/>
      <scheme val="minor"/>
    </font>
    <font>
      <i/>
      <sz val="10"/>
      <color rgb="FFC00000"/>
      <name val="Calibri"/>
      <family val="2"/>
      <scheme val="minor"/>
    </font>
    <font>
      <b/>
      <sz val="11"/>
      <name val="Calibri"/>
      <family val="2"/>
      <scheme val="minor"/>
    </font>
    <font>
      <sz val="11"/>
      <name val="Calibri"/>
      <family val="2"/>
    </font>
    <font>
      <sz val="8"/>
      <name val="Calibri"/>
      <family val="2"/>
      <scheme val="minor"/>
    </font>
    <font>
      <sz val="11"/>
      <name val="Calibri"/>
      <family val="2"/>
      <scheme val="minor"/>
    </font>
    <font>
      <i/>
      <sz val="12"/>
      <color rgb="FFC00000"/>
      <name val="Calibri"/>
      <family val="2"/>
      <scheme val="minor"/>
    </font>
    <font>
      <sz val="11"/>
      <color indexed="8"/>
      <name val="Calibri"/>
      <family val="2"/>
      <scheme val="minor"/>
    </font>
    <font>
      <b/>
      <sz val="11"/>
      <color indexed="8"/>
      <name val="Calibri"/>
      <family val="2"/>
      <scheme val="minor"/>
    </font>
    <font>
      <u/>
      <sz val="11"/>
      <name val="Calibri"/>
      <family val="2"/>
      <scheme val="minor"/>
    </font>
    <font>
      <u/>
      <sz val="11"/>
      <color theme="1"/>
      <name val="Calibri"/>
      <family val="2"/>
      <scheme val="minor"/>
    </font>
    <font>
      <b/>
      <u/>
      <sz val="11"/>
      <color theme="1"/>
      <name val="Calibri"/>
      <family val="2"/>
      <scheme val="minor"/>
    </font>
    <font>
      <sz val="11"/>
      <color rgb="FF000000"/>
      <name val="Calibri"/>
      <family val="2"/>
      <scheme val="minor"/>
    </font>
    <font>
      <i/>
      <sz val="11"/>
      <color rgb="FF000000"/>
      <name val="Calibri"/>
      <family val="2"/>
      <scheme val="minor"/>
    </font>
    <font>
      <b/>
      <sz val="11"/>
      <color rgb="FF000000"/>
      <name val="Calibri"/>
      <family val="2"/>
      <scheme val="minor"/>
    </font>
    <font>
      <i/>
      <sz val="10"/>
      <color rgb="FF808080"/>
      <name val="Calibri"/>
      <family val="2"/>
      <scheme val="minor"/>
    </font>
    <font>
      <b/>
      <i/>
      <sz val="11"/>
      <color rgb="FFC00000"/>
      <name val="Calibri"/>
      <family val="2"/>
      <scheme val="minor"/>
    </font>
  </fonts>
  <fills count="4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4.9989318521683403E-2"/>
        <bgColor indexed="64"/>
      </patternFill>
    </fill>
    <fill>
      <patternFill patternType="solid">
        <fgColor rgb="FFF2F2F2"/>
        <bgColor indexed="64"/>
      </patternFill>
    </fill>
    <fill>
      <patternFill patternType="mediumGray">
        <fgColor auto="1"/>
        <bgColor theme="0"/>
      </patternFill>
    </fill>
    <fill>
      <patternFill patternType="solid">
        <fgColor theme="0"/>
        <bgColor indexed="64"/>
      </patternFill>
    </fill>
    <fill>
      <patternFill patternType="solid">
        <fgColor rgb="FFFCDCDC"/>
        <bgColor indexed="64"/>
      </patternFill>
    </fill>
    <fill>
      <patternFill patternType="solid">
        <fgColor rgb="FFEEF4FE"/>
        <bgColor indexed="64"/>
      </patternFill>
    </fill>
    <fill>
      <patternFill patternType="solid">
        <fgColor rgb="FFEAE3FD"/>
        <bgColor indexed="64"/>
      </patternFill>
    </fill>
    <fill>
      <patternFill patternType="solid">
        <fgColor rgb="FFFFFFFF"/>
        <bgColor indexed="64"/>
      </patternFill>
    </fill>
    <fill>
      <patternFill patternType="solid">
        <fgColor theme="3" tint="9.9978637043366805E-2"/>
        <bgColor indexed="64"/>
      </patternFill>
    </fill>
    <fill>
      <patternFill patternType="solid">
        <fgColor theme="3" tint="0.89999084444715716"/>
        <bgColor indexed="64"/>
      </patternFill>
    </fill>
    <fill>
      <patternFill patternType="solid">
        <fgColor theme="3" tint="0.749992370372631"/>
        <bgColor indexed="64"/>
      </patternFill>
    </fill>
    <fill>
      <patternFill patternType="solid">
        <fgColor rgb="FFFFFF00"/>
        <bgColor indexed="64"/>
      </patternFill>
    </fill>
    <fill>
      <patternFill patternType="solid">
        <fgColor rgb="FFFFD9D9"/>
        <bgColor indexed="64"/>
      </patternFill>
    </fill>
    <fill>
      <patternFill patternType="solid">
        <fgColor rgb="FFFFC000"/>
        <bgColor indexed="64"/>
      </patternFill>
    </fill>
  </fills>
  <borders count="51">
    <border>
      <left/>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style="thin">
        <color theme="1" tint="0.24994659260841701"/>
      </left>
      <right style="thin">
        <color theme="1" tint="0.24994659260841701"/>
      </right>
      <top style="thin">
        <color theme="1" tint="0.24994659260841701"/>
      </top>
      <bottom style="thin">
        <color theme="1" tint="0.24994659260841701"/>
      </bottom>
      <diagonal/>
    </border>
    <border>
      <left/>
      <right/>
      <top/>
      <bottom style="thin">
        <color indexed="64"/>
      </bottom>
      <diagonal/>
    </border>
    <border>
      <left/>
      <right/>
      <top/>
      <bottom style="thin">
        <color theme="1" tint="0.249977111117893"/>
      </bottom>
      <diagonal/>
    </border>
    <border>
      <left style="thin">
        <color theme="1" tint="0.24994659260841701"/>
      </left>
      <right style="thin">
        <color theme="1" tint="0.24994659260841701"/>
      </right>
      <top/>
      <bottom style="thin">
        <color theme="1" tint="0.24994659260841701"/>
      </bottom>
      <diagonal/>
    </border>
    <border>
      <left/>
      <right/>
      <top style="thin">
        <color theme="1" tint="0.249977111117893"/>
      </top>
      <bottom/>
      <diagonal/>
    </border>
    <border>
      <left/>
      <right/>
      <top style="hair">
        <color indexed="64"/>
      </top>
      <bottom/>
      <diagonal/>
    </border>
    <border>
      <left/>
      <right/>
      <top style="hair">
        <color indexed="64"/>
      </top>
      <bottom style="hair">
        <color indexed="64"/>
      </bottom>
      <diagonal/>
    </border>
    <border>
      <left/>
      <right/>
      <top/>
      <bottom style="hair">
        <color indexed="64"/>
      </bottom>
      <diagonal/>
    </border>
    <border>
      <left/>
      <right/>
      <top/>
      <bottom style="thin">
        <color rgb="FFC00000"/>
      </bottom>
      <diagonal/>
    </border>
    <border>
      <left style="thin">
        <color theme="1" tint="0.24994659260841701"/>
      </left>
      <right style="thin">
        <color theme="1" tint="0.24994659260841701"/>
      </right>
      <top style="thin">
        <color theme="1" tint="0.24994659260841701"/>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theme="1" tint="0.24994659260841701"/>
      </right>
      <top style="medium">
        <color indexed="64"/>
      </top>
      <bottom style="medium">
        <color indexed="64"/>
      </bottom>
      <diagonal/>
    </border>
    <border>
      <left style="thin">
        <color theme="1" tint="0.24994659260841701"/>
      </left>
      <right style="thin">
        <color theme="1" tint="0.24994659260841701"/>
      </right>
      <top style="medium">
        <color indexed="64"/>
      </top>
      <bottom style="medium">
        <color indexed="64"/>
      </bottom>
      <diagonal/>
    </border>
    <border>
      <left style="thin">
        <color theme="1" tint="0.24994659260841701"/>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rgb="FF000000"/>
      </bottom>
      <diagonal/>
    </border>
    <border>
      <left/>
      <right style="thin">
        <color indexed="64"/>
      </right>
      <top style="thin">
        <color indexed="64"/>
      </top>
      <bottom style="thin">
        <color rgb="FF000000"/>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rgb="FFC00000"/>
      </top>
      <bottom/>
      <diagonal/>
    </border>
    <border>
      <left/>
      <right/>
      <top/>
      <bottom style="thin">
        <color rgb="FF404040"/>
      </bottom>
      <diagonal/>
    </border>
    <border>
      <left style="thin">
        <color rgb="FF404040"/>
      </left>
      <right/>
      <top style="thin">
        <color rgb="FF404040"/>
      </top>
      <bottom style="thin">
        <color rgb="FF404040"/>
      </bottom>
      <diagonal/>
    </border>
    <border>
      <left style="thin">
        <color rgb="FF404040"/>
      </left>
      <right style="thin">
        <color rgb="FF404040"/>
      </right>
      <top style="thin">
        <color rgb="FF404040"/>
      </top>
      <bottom style="thin">
        <color rgb="FF404040"/>
      </bottom>
      <diagonal/>
    </border>
    <border>
      <left style="thin">
        <color rgb="FF404040"/>
      </left>
      <right style="thin">
        <color rgb="FF404040"/>
      </right>
      <top style="thin">
        <color rgb="FF404040"/>
      </top>
      <bottom/>
      <diagonal/>
    </border>
    <border>
      <left style="thin">
        <color rgb="FF404040"/>
      </left>
      <right/>
      <top style="thin">
        <color rgb="FF404040"/>
      </top>
      <bottom/>
      <diagonal/>
    </border>
    <border>
      <left/>
      <right/>
      <top style="thin">
        <color rgb="FF000000"/>
      </top>
      <bottom/>
      <diagonal/>
    </border>
    <border>
      <left style="thin">
        <color rgb="FF404040"/>
      </left>
      <right/>
      <top style="thin">
        <color rgb="FF000000"/>
      </top>
      <bottom/>
      <diagonal/>
    </border>
    <border>
      <left style="thin">
        <color rgb="FF404040"/>
      </left>
      <right style="thin">
        <color rgb="FF404040"/>
      </right>
      <top style="thin">
        <color rgb="FF000000"/>
      </top>
      <bottom/>
      <diagonal/>
    </border>
    <border>
      <left/>
      <right/>
      <top style="thin">
        <color rgb="FF000000"/>
      </top>
      <bottom style="thin">
        <color rgb="FF000000"/>
      </bottom>
      <diagonal/>
    </border>
    <border>
      <left style="thin">
        <color rgb="FF404040"/>
      </left>
      <right style="hair">
        <color rgb="FF404040"/>
      </right>
      <top style="thin">
        <color rgb="FF404040"/>
      </top>
      <bottom style="hair">
        <color rgb="FF404040"/>
      </bottom>
      <diagonal/>
    </border>
    <border>
      <left style="hair">
        <color rgb="FF404040"/>
      </left>
      <right style="hair">
        <color rgb="FF404040"/>
      </right>
      <top style="thin">
        <color rgb="FF404040"/>
      </top>
      <bottom style="hair">
        <color rgb="FF404040"/>
      </bottom>
      <diagonal/>
    </border>
    <border>
      <left style="hair">
        <color rgb="FF404040"/>
      </left>
      <right style="thin">
        <color rgb="FF404040"/>
      </right>
      <top style="thin">
        <color rgb="FF404040"/>
      </top>
      <bottom style="hair">
        <color rgb="FF404040"/>
      </bottom>
      <diagonal/>
    </border>
    <border>
      <left style="thin">
        <color rgb="FF404040"/>
      </left>
      <right style="hair">
        <color rgb="FF404040"/>
      </right>
      <top style="hair">
        <color rgb="FF404040"/>
      </top>
      <bottom style="hair">
        <color rgb="FF404040"/>
      </bottom>
      <diagonal/>
    </border>
    <border>
      <left style="hair">
        <color rgb="FF404040"/>
      </left>
      <right style="hair">
        <color rgb="FF404040"/>
      </right>
      <top style="hair">
        <color rgb="FF404040"/>
      </top>
      <bottom style="hair">
        <color rgb="FF404040"/>
      </bottom>
      <diagonal/>
    </border>
    <border>
      <left style="hair">
        <color rgb="FF404040"/>
      </left>
      <right style="thin">
        <color rgb="FF404040"/>
      </right>
      <top style="hair">
        <color rgb="FF404040"/>
      </top>
      <bottom style="hair">
        <color rgb="FF404040"/>
      </bottom>
      <diagonal/>
    </border>
    <border>
      <left style="thin">
        <color rgb="FF404040"/>
      </left>
      <right style="hair">
        <color rgb="FF404040"/>
      </right>
      <top style="hair">
        <color rgb="FF404040"/>
      </top>
      <bottom style="thin">
        <color rgb="FF404040"/>
      </bottom>
      <diagonal/>
    </border>
    <border>
      <left style="hair">
        <color rgb="FF404040"/>
      </left>
      <right style="hair">
        <color rgb="FF404040"/>
      </right>
      <top style="hair">
        <color rgb="FF404040"/>
      </top>
      <bottom style="thin">
        <color rgb="FF404040"/>
      </bottom>
      <diagonal/>
    </border>
    <border>
      <left style="hair">
        <color rgb="FF404040"/>
      </left>
      <right style="thin">
        <color rgb="FF404040"/>
      </right>
      <top style="hair">
        <color rgb="FF404040"/>
      </top>
      <bottom style="thin">
        <color rgb="FF404040"/>
      </bottom>
      <diagonal/>
    </border>
  </borders>
  <cellStyleXfs count="50">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21" fillId="0" borderId="14">
      <alignment horizontal="left"/>
    </xf>
    <xf numFmtId="0" fontId="17" fillId="0" borderId="0">
      <alignment horizontal="left"/>
    </xf>
    <xf numFmtId="0" fontId="2" fillId="2" borderId="0" applyNumberFormat="0" applyBorder="0" applyAlignment="0" applyProtection="0"/>
    <xf numFmtId="0" fontId="3" fillId="3" borderId="0" applyNumberFormat="0" applyBorder="0" applyAlignment="0" applyProtection="0"/>
    <xf numFmtId="0" fontId="4" fillId="4" borderId="0" applyNumberFormat="0" applyBorder="0" applyAlignment="0" applyProtection="0"/>
    <xf numFmtId="0" fontId="5" fillId="5" borderId="1" applyNumberFormat="0" applyAlignment="0" applyProtection="0"/>
    <xf numFmtId="0" fontId="6" fillId="6" borderId="2" applyNumberFormat="0" applyAlignment="0" applyProtection="0"/>
    <xf numFmtId="0" fontId="7" fillId="6" borderId="1" applyNumberFormat="0" applyAlignment="0" applyProtection="0"/>
    <xf numFmtId="0" fontId="8" fillId="0" borderId="3" applyNumberFormat="0" applyFill="0" applyAlignment="0" applyProtection="0"/>
    <xf numFmtId="0" fontId="9" fillId="7" borderId="4" applyNumberFormat="0" applyAlignment="0" applyProtection="0"/>
    <xf numFmtId="0" fontId="10" fillId="0" borderId="0" applyNumberFormat="0" applyFill="0" applyBorder="0" applyAlignment="0" applyProtection="0"/>
    <xf numFmtId="0" fontId="1" fillId="8" borderId="5" applyNumberFormat="0" applyFont="0" applyAlignment="0" applyProtection="0"/>
    <xf numFmtId="0" fontId="11" fillId="0" borderId="0" applyNumberFormat="0" applyFill="0" applyBorder="0" applyAlignment="0" applyProtection="0"/>
    <xf numFmtId="0" fontId="13"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3"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3"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3"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3"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3"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165" fontId="1" fillId="38" borderId="6" applyAlignment="0"/>
    <xf numFmtId="165" fontId="1" fillId="0" borderId="0" applyFill="0" applyBorder="0" applyAlignment="0"/>
    <xf numFmtId="165" fontId="1" fillId="37" borderId="6" applyAlignment="0"/>
    <xf numFmtId="165" fontId="14" fillId="33" borderId="6" applyAlignment="0"/>
    <xf numFmtId="165" fontId="1" fillId="35" borderId="6" applyAlignment="0"/>
    <xf numFmtId="165" fontId="1" fillId="36" borderId="6" applyAlignment="0"/>
    <xf numFmtId="165" fontId="15" fillId="0" borderId="0" applyAlignment="0"/>
    <xf numFmtId="165" fontId="16" fillId="0" borderId="0" applyAlignment="0"/>
    <xf numFmtId="165" fontId="1" fillId="39" borderId="6" applyAlignment="0"/>
  </cellStyleXfs>
  <cellXfs count="267">
    <xf numFmtId="0" fontId="0" fillId="0" borderId="0" xfId="0"/>
    <xf numFmtId="165" fontId="1" fillId="0" borderId="0" xfId="42"/>
    <xf numFmtId="165" fontId="1" fillId="37" borderId="6" xfId="43"/>
    <xf numFmtId="165" fontId="1" fillId="38" borderId="6" xfId="41"/>
    <xf numFmtId="165" fontId="1" fillId="38" borderId="6" xfId="41" applyAlignment="1">
      <alignment horizontal="right"/>
    </xf>
    <xf numFmtId="165" fontId="1" fillId="37" borderId="6" xfId="43" applyAlignment="1">
      <alignment horizontal="right"/>
    </xf>
    <xf numFmtId="165" fontId="14" fillId="33" borderId="6" xfId="44"/>
    <xf numFmtId="165" fontId="1" fillId="35" borderId="6" xfId="45"/>
    <xf numFmtId="165" fontId="1" fillId="36" borderId="6" xfId="46"/>
    <xf numFmtId="165" fontId="15" fillId="0" borderId="0" xfId="47"/>
    <xf numFmtId="165" fontId="15" fillId="0" borderId="0" xfId="47" applyAlignment="1">
      <alignment horizontal="center"/>
    </xf>
    <xf numFmtId="165" fontId="16" fillId="0" borderId="0" xfId="48" applyAlignment="1">
      <alignment horizontal="center"/>
    </xf>
    <xf numFmtId="0" fontId="12" fillId="0" borderId="0" xfId="0" applyFont="1"/>
    <xf numFmtId="0" fontId="0" fillId="0" borderId="7" xfId="0" applyBorder="1"/>
    <xf numFmtId="9" fontId="14" fillId="33" borderId="6" xfId="3" applyFont="1" applyFill="1" applyBorder="1"/>
    <xf numFmtId="9" fontId="1" fillId="37" borderId="6" xfId="3" applyFill="1" applyBorder="1"/>
    <xf numFmtId="0" fontId="0" fillId="0" borderId="0" xfId="0" applyAlignment="1">
      <alignment horizontal="right"/>
    </xf>
    <xf numFmtId="9" fontId="1" fillId="36" borderId="6" xfId="3" applyFill="1" applyBorder="1"/>
    <xf numFmtId="166" fontId="0" fillId="0" borderId="0" xfId="0" applyNumberFormat="1" applyAlignment="1">
      <alignment horizontal="left"/>
    </xf>
    <xf numFmtId="167" fontId="1" fillId="37" borderId="6" xfId="3" applyNumberFormat="1" applyFill="1" applyBorder="1"/>
    <xf numFmtId="0" fontId="21" fillId="0" borderId="14" xfId="4">
      <alignment horizontal="left"/>
    </xf>
    <xf numFmtId="0" fontId="17" fillId="0" borderId="0" xfId="5">
      <alignment horizontal="left"/>
    </xf>
    <xf numFmtId="165" fontId="1" fillId="39" borderId="6" xfId="49"/>
    <xf numFmtId="10" fontId="1" fillId="37" borderId="6" xfId="3" applyNumberFormat="1" applyFill="1" applyBorder="1"/>
    <xf numFmtId="9" fontId="1" fillId="0" borderId="0" xfId="3"/>
    <xf numFmtId="9" fontId="0" fillId="0" borderId="0" xfId="3" applyFont="1"/>
    <xf numFmtId="9" fontId="0" fillId="0" borderId="0" xfId="3" applyFont="1" applyFill="1"/>
    <xf numFmtId="0" fontId="0" fillId="0" borderId="8" xfId="0" applyBorder="1"/>
    <xf numFmtId="0" fontId="0" fillId="0" borderId="8" xfId="0" applyBorder="1" applyAlignment="1">
      <alignment horizontal="right"/>
    </xf>
    <xf numFmtId="0" fontId="0" fillId="0" borderId="10" xfId="0" applyBorder="1"/>
    <xf numFmtId="0" fontId="12" fillId="0" borderId="11" xfId="0" applyFont="1" applyBorder="1"/>
    <xf numFmtId="0" fontId="0" fillId="0" borderId="11" xfId="0" applyBorder="1"/>
    <xf numFmtId="0" fontId="0" fillId="0" borderId="12" xfId="0" applyBorder="1"/>
    <xf numFmtId="165" fontId="1" fillId="0" borderId="11" xfId="42" applyBorder="1"/>
    <xf numFmtId="165" fontId="1" fillId="0" borderId="12" xfId="42" applyBorder="1"/>
    <xf numFmtId="0" fontId="0" fillId="0" borderId="13" xfId="0" applyBorder="1"/>
    <xf numFmtId="165" fontId="1" fillId="0" borderId="13" xfId="42" applyBorder="1"/>
    <xf numFmtId="0" fontId="12" fillId="0" borderId="0" xfId="5" applyFont="1">
      <alignment horizontal="left"/>
    </xf>
    <xf numFmtId="165" fontId="1" fillId="37" borderId="9" xfId="43" applyBorder="1"/>
    <xf numFmtId="165" fontId="1" fillId="0" borderId="0" xfId="42" applyFill="1"/>
    <xf numFmtId="165" fontId="1" fillId="40" borderId="6" xfId="46" applyFill="1"/>
    <xf numFmtId="165" fontId="14" fillId="33" borderId="6" xfId="44" applyAlignment="1">
      <alignment horizontal="center"/>
    </xf>
    <xf numFmtId="10" fontId="1" fillId="38" borderId="6" xfId="3" applyNumberFormat="1" applyFill="1" applyBorder="1"/>
    <xf numFmtId="165" fontId="14" fillId="34" borderId="6" xfId="44" applyFill="1" applyAlignment="1">
      <alignment horizontal="center"/>
    </xf>
    <xf numFmtId="165" fontId="0" fillId="0" borderId="0" xfId="0" applyNumberFormat="1"/>
    <xf numFmtId="0" fontId="18" fillId="0" borderId="0" xfId="0" applyFont="1"/>
    <xf numFmtId="0" fontId="0" fillId="0" borderId="0" xfId="0" applyAlignment="1">
      <alignment horizontal="right" wrapText="1"/>
    </xf>
    <xf numFmtId="168" fontId="1" fillId="37" borderId="6" xfId="43" applyNumberFormat="1"/>
    <xf numFmtId="168" fontId="14" fillId="33" borderId="6" xfId="44" applyNumberFormat="1"/>
    <xf numFmtId="0" fontId="0" fillId="0" borderId="0" xfId="0" applyAlignment="1">
      <alignment horizontal="left"/>
    </xf>
    <xf numFmtId="165" fontId="1" fillId="0" borderId="10" xfId="42" applyBorder="1"/>
    <xf numFmtId="0" fontId="0" fillId="0" borderId="8" xfId="0" applyBorder="1" applyAlignment="1">
      <alignment horizontal="left"/>
    </xf>
    <xf numFmtId="165" fontId="0" fillId="0" borderId="8" xfId="0" applyNumberFormat="1" applyBorder="1" applyAlignment="1">
      <alignment horizontal="right"/>
    </xf>
    <xf numFmtId="169" fontId="22" fillId="0" borderId="0" xfId="1" applyNumberFormat="1" applyFont="1" applyBorder="1"/>
    <xf numFmtId="169" fontId="22" fillId="0" borderId="0" xfId="2" applyNumberFormat="1" applyFont="1" applyFill="1" applyBorder="1"/>
    <xf numFmtId="169" fontId="22" fillId="0" borderId="0" xfId="0" applyNumberFormat="1" applyFont="1"/>
    <xf numFmtId="0" fontId="20" fillId="0" borderId="0" xfId="0" applyFont="1"/>
    <xf numFmtId="169" fontId="22" fillId="0" borderId="0" xfId="2" applyNumberFormat="1" applyFont="1" applyBorder="1"/>
    <xf numFmtId="169" fontId="23" fillId="0" borderId="0" xfId="0" applyNumberFormat="1" applyFont="1"/>
    <xf numFmtId="169" fontId="20" fillId="0" borderId="0" xfId="1" applyNumberFormat="1" applyFont="1" applyBorder="1"/>
    <xf numFmtId="169" fontId="23" fillId="0" borderId="0" xfId="1" applyNumberFormat="1" applyFont="1" applyFill="1" applyBorder="1"/>
    <xf numFmtId="0" fontId="22" fillId="0" borderId="0" xfId="0" applyFont="1"/>
    <xf numFmtId="169" fontId="20" fillId="0" borderId="0" xfId="2" applyNumberFormat="1" applyFont="1" applyFill="1" applyBorder="1"/>
    <xf numFmtId="169" fontId="23" fillId="0" borderId="0" xfId="1" applyNumberFormat="1" applyFont="1" applyBorder="1"/>
    <xf numFmtId="169" fontId="20" fillId="0" borderId="0" xfId="1" applyNumberFormat="1" applyFont="1" applyFill="1" applyBorder="1" applyAlignment="1">
      <alignment horizontal="center"/>
    </xf>
    <xf numFmtId="0" fontId="20" fillId="0" borderId="0" xfId="0" applyFont="1" applyAlignment="1">
      <alignment horizontal="left"/>
    </xf>
    <xf numFmtId="0" fontId="24" fillId="0" borderId="0" xfId="0" applyFont="1"/>
    <xf numFmtId="15" fontId="0" fillId="0" borderId="0" xfId="0" applyNumberFormat="1"/>
    <xf numFmtId="165" fontId="0" fillId="0" borderId="11" xfId="0" applyNumberFormat="1" applyBorder="1"/>
    <xf numFmtId="15" fontId="1" fillId="37" borderId="6" xfId="43" applyNumberFormat="1"/>
    <xf numFmtId="10" fontId="1" fillId="36" borderId="6" xfId="3" applyNumberFormat="1" applyFill="1" applyBorder="1"/>
    <xf numFmtId="0" fontId="25" fillId="0" borderId="0" xfId="0" applyFont="1"/>
    <xf numFmtId="0" fontId="20" fillId="0" borderId="11" xfId="0" applyFont="1" applyBorder="1"/>
    <xf numFmtId="169" fontId="20" fillId="0" borderId="11" xfId="1" applyNumberFormat="1" applyFont="1" applyFill="1" applyBorder="1" applyAlignment="1">
      <alignment horizontal="center"/>
    </xf>
    <xf numFmtId="169" fontId="22" fillId="0" borderId="11" xfId="2" applyNumberFormat="1" applyFont="1" applyFill="1" applyBorder="1"/>
    <xf numFmtId="9" fontId="1" fillId="38" borderId="6" xfId="3" applyFill="1" applyBorder="1"/>
    <xf numFmtId="170" fontId="1" fillId="0" borderId="0" xfId="3" applyNumberFormat="1"/>
    <xf numFmtId="170" fontId="0" fillId="0" borderId="11" xfId="0" applyNumberFormat="1" applyBorder="1"/>
    <xf numFmtId="170" fontId="1" fillId="0" borderId="0" xfId="3" applyNumberFormat="1" applyFill="1"/>
    <xf numFmtId="165" fontId="1" fillId="38" borderId="6" xfId="42" applyFill="1" applyBorder="1"/>
    <xf numFmtId="165" fontId="1" fillId="0" borderId="11" xfId="42" applyFill="1" applyBorder="1"/>
    <xf numFmtId="165" fontId="1" fillId="37" borderId="6" xfId="43" applyAlignment="1">
      <alignment horizontal="center"/>
    </xf>
    <xf numFmtId="171" fontId="1" fillId="38" borderId="6" xfId="3" applyNumberFormat="1" applyFill="1" applyBorder="1"/>
    <xf numFmtId="167" fontId="1" fillId="38" borderId="6" xfId="3" applyNumberFormat="1" applyFill="1" applyBorder="1"/>
    <xf numFmtId="9" fontId="1" fillId="38" borderId="15" xfId="3" applyFill="1" applyBorder="1"/>
    <xf numFmtId="170" fontId="0" fillId="0" borderId="0" xfId="3" applyNumberFormat="1" applyFont="1"/>
    <xf numFmtId="170" fontId="0" fillId="0" borderId="0" xfId="0" applyNumberFormat="1"/>
    <xf numFmtId="170" fontId="0" fillId="0" borderId="11" xfId="3" applyNumberFormat="1" applyFont="1" applyBorder="1"/>
    <xf numFmtId="165" fontId="0" fillId="0" borderId="12" xfId="0" applyNumberFormat="1" applyBorder="1"/>
    <xf numFmtId="170" fontId="1" fillId="0" borderId="0" xfId="42" applyNumberFormat="1" applyAlignment="1">
      <alignment horizontal="right"/>
    </xf>
    <xf numFmtId="170" fontId="0" fillId="0" borderId="0" xfId="3" applyNumberFormat="1" applyFont="1" applyAlignment="1">
      <alignment horizontal="right"/>
    </xf>
    <xf numFmtId="165" fontId="1" fillId="0" borderId="0" xfId="42" applyAlignment="1">
      <alignment horizontal="right"/>
    </xf>
    <xf numFmtId="0" fontId="0" fillId="33" borderId="0" xfId="0" applyFill="1"/>
    <xf numFmtId="165" fontId="1" fillId="33" borderId="0" xfId="42" applyFill="1"/>
    <xf numFmtId="0" fontId="12" fillId="0" borderId="7" xfId="0" applyFont="1" applyBorder="1"/>
    <xf numFmtId="0" fontId="12" fillId="0" borderId="7" xfId="0" applyFont="1" applyBorder="1" applyAlignment="1">
      <alignment horizontal="right"/>
    </xf>
    <xf numFmtId="165" fontId="16" fillId="0" borderId="0" xfId="48"/>
    <xf numFmtId="165" fontId="1" fillId="0" borderId="0" xfId="42" applyBorder="1"/>
    <xf numFmtId="167" fontId="1" fillId="39" borderId="6" xfId="3" applyNumberFormat="1" applyFill="1" applyBorder="1"/>
    <xf numFmtId="167" fontId="0" fillId="0" borderId="12" xfId="3" applyNumberFormat="1" applyFont="1" applyBorder="1"/>
    <xf numFmtId="165" fontId="1" fillId="0" borderId="0" xfId="42" applyFill="1" applyBorder="1"/>
    <xf numFmtId="165" fontId="14" fillId="34" borderId="6" xfId="44" applyFill="1"/>
    <xf numFmtId="167" fontId="1" fillId="0" borderId="0" xfId="3" applyNumberFormat="1" applyFill="1"/>
    <xf numFmtId="167" fontId="0" fillId="0" borderId="0" xfId="0" applyNumberFormat="1"/>
    <xf numFmtId="172" fontId="0" fillId="0" borderId="0" xfId="1" applyNumberFormat="1" applyFont="1"/>
    <xf numFmtId="43" fontId="0" fillId="0" borderId="0" xfId="0" applyNumberFormat="1"/>
    <xf numFmtId="9" fontId="0" fillId="0" borderId="0" xfId="0" applyNumberFormat="1"/>
    <xf numFmtId="167" fontId="1" fillId="0" borderId="0" xfId="3" applyNumberFormat="1"/>
    <xf numFmtId="170" fontId="0" fillId="0" borderId="0" xfId="3" applyNumberFormat="1" applyFont="1" applyFill="1"/>
    <xf numFmtId="9" fontId="1" fillId="40" borderId="6" xfId="3" applyFill="1" applyBorder="1"/>
    <xf numFmtId="170" fontId="0" fillId="0" borderId="0" xfId="3" applyNumberFormat="1" applyFont="1" applyFill="1" applyAlignment="1">
      <alignment horizontal="right"/>
    </xf>
    <xf numFmtId="170" fontId="0" fillId="33" borderId="0" xfId="0" applyNumberFormat="1" applyFill="1"/>
    <xf numFmtId="170" fontId="0" fillId="33" borderId="11" xfId="3" applyNumberFormat="1" applyFont="1" applyFill="1" applyBorder="1"/>
    <xf numFmtId="170" fontId="1" fillId="33" borderId="0" xfId="42" applyNumberFormat="1" applyFill="1" applyAlignment="1">
      <alignment horizontal="right"/>
    </xf>
    <xf numFmtId="170" fontId="0" fillId="33" borderId="0" xfId="3" applyNumberFormat="1" applyFont="1" applyFill="1"/>
    <xf numFmtId="0" fontId="12" fillId="0" borderId="0" xfId="0" applyFont="1" applyAlignment="1">
      <alignment horizontal="center"/>
    </xf>
    <xf numFmtId="165" fontId="12" fillId="0" borderId="11" xfId="42" applyFont="1" applyBorder="1"/>
    <xf numFmtId="165" fontId="12" fillId="33" borderId="11" xfId="42" applyFont="1" applyFill="1" applyBorder="1"/>
    <xf numFmtId="170" fontId="0" fillId="0" borderId="0" xfId="0" applyNumberFormat="1" applyAlignment="1">
      <alignment horizontal="right"/>
    </xf>
    <xf numFmtId="170" fontId="0" fillId="0" borderId="11" xfId="3" applyNumberFormat="1" applyFont="1" applyBorder="1" applyAlignment="1">
      <alignment horizontal="right"/>
    </xf>
    <xf numFmtId="0" fontId="9" fillId="41" borderId="16" xfId="0" applyFont="1" applyFill="1" applyBorder="1"/>
    <xf numFmtId="0" fontId="9" fillId="41" borderId="17" xfId="0" applyFont="1" applyFill="1" applyBorder="1"/>
    <xf numFmtId="165" fontId="1" fillId="36" borderId="0" xfId="42" applyFill="1"/>
    <xf numFmtId="170" fontId="0" fillId="36" borderId="0" xfId="0" applyNumberFormat="1" applyFill="1"/>
    <xf numFmtId="170" fontId="0" fillId="36" borderId="11" xfId="3" applyNumberFormat="1" applyFont="1" applyFill="1" applyBorder="1"/>
    <xf numFmtId="165" fontId="12" fillId="36" borderId="11" xfId="42" applyFont="1" applyFill="1" applyBorder="1"/>
    <xf numFmtId="170" fontId="1" fillId="36" borderId="0" xfId="42" applyNumberFormat="1" applyFill="1" applyAlignment="1">
      <alignment horizontal="right"/>
    </xf>
    <xf numFmtId="170" fontId="0" fillId="36" borderId="0" xfId="3" applyNumberFormat="1" applyFont="1" applyFill="1"/>
    <xf numFmtId="0" fontId="0" fillId="36" borderId="0" xfId="0" applyFill="1"/>
    <xf numFmtId="170" fontId="0" fillId="36" borderId="0" xfId="0" applyNumberFormat="1" applyFill="1" applyAlignment="1">
      <alignment horizontal="right"/>
    </xf>
    <xf numFmtId="170" fontId="0" fillId="36" borderId="11" xfId="3" applyNumberFormat="1" applyFont="1" applyFill="1" applyBorder="1" applyAlignment="1">
      <alignment horizontal="right"/>
    </xf>
    <xf numFmtId="165" fontId="1" fillId="36" borderId="0" xfId="42" applyFill="1" applyAlignment="1">
      <alignment horizontal="right"/>
    </xf>
    <xf numFmtId="0" fontId="9" fillId="41" borderId="17" xfId="0" applyFont="1" applyFill="1" applyBorder="1" applyAlignment="1">
      <alignment horizontal="right"/>
    </xf>
    <xf numFmtId="165" fontId="12" fillId="0" borderId="11" xfId="42" applyFont="1" applyBorder="1" applyAlignment="1">
      <alignment horizontal="right"/>
    </xf>
    <xf numFmtId="165" fontId="12" fillId="36" borderId="11" xfId="42" applyFont="1" applyFill="1" applyBorder="1" applyAlignment="1">
      <alignment horizontal="right"/>
    </xf>
    <xf numFmtId="170" fontId="0" fillId="36" borderId="0" xfId="3" applyNumberFormat="1" applyFont="1" applyFill="1" applyAlignment="1">
      <alignment horizontal="right"/>
    </xf>
    <xf numFmtId="0" fontId="0" fillId="36" borderId="0" xfId="0" applyFill="1" applyAlignment="1">
      <alignment horizontal="right"/>
    </xf>
    <xf numFmtId="0" fontId="26" fillId="0" borderId="0" xfId="0" applyFont="1"/>
    <xf numFmtId="0" fontId="12" fillId="0" borderId="0" xfId="0" applyFont="1" applyAlignment="1">
      <alignment horizontal="right"/>
    </xf>
    <xf numFmtId="0" fontId="9" fillId="41" borderId="0" xfId="0" applyFont="1" applyFill="1"/>
    <xf numFmtId="0" fontId="12" fillId="33" borderId="7" xfId="0" applyFont="1" applyFill="1" applyBorder="1" applyAlignment="1">
      <alignment horizontal="right"/>
    </xf>
    <xf numFmtId="165" fontId="1" fillId="33" borderId="11" xfId="42" applyFill="1" applyBorder="1"/>
    <xf numFmtId="170" fontId="0" fillId="33" borderId="0" xfId="3" applyNumberFormat="1" applyFont="1" applyFill="1" applyAlignment="1">
      <alignment horizontal="right"/>
    </xf>
    <xf numFmtId="0" fontId="0" fillId="33" borderId="0" xfId="0" applyFill="1" applyAlignment="1">
      <alignment horizontal="right"/>
    </xf>
    <xf numFmtId="9" fontId="1" fillId="0" borderId="0" xfId="3" applyAlignment="1">
      <alignment horizontal="right"/>
    </xf>
    <xf numFmtId="165" fontId="0" fillId="33" borderId="0" xfId="0" applyNumberFormat="1" applyFill="1"/>
    <xf numFmtId="0" fontId="0" fillId="33" borderId="11" xfId="0" applyFill="1" applyBorder="1"/>
    <xf numFmtId="165" fontId="0" fillId="33" borderId="11" xfId="0" applyNumberFormat="1" applyFill="1" applyBorder="1"/>
    <xf numFmtId="10" fontId="1" fillId="45" borderId="6" xfId="3" applyNumberFormat="1" applyFill="1" applyBorder="1"/>
    <xf numFmtId="165" fontId="1" fillId="33" borderId="6" xfId="43" applyFill="1"/>
    <xf numFmtId="10" fontId="1" fillId="33" borderId="6" xfId="3" applyNumberFormat="1" applyFill="1" applyBorder="1"/>
    <xf numFmtId="9" fontId="1" fillId="33" borderId="6" xfId="3" applyFill="1" applyBorder="1"/>
    <xf numFmtId="165" fontId="1" fillId="33" borderId="6" xfId="46" applyFill="1"/>
    <xf numFmtId="165" fontId="1" fillId="33" borderId="6" xfId="46" applyFill="1" applyAlignment="1">
      <alignment horizontal="right"/>
    </xf>
    <xf numFmtId="9" fontId="1" fillId="33" borderId="6" xfId="3" applyFill="1" applyBorder="1" applyAlignment="1">
      <alignment horizontal="right"/>
    </xf>
    <xf numFmtId="165" fontId="1" fillId="44" borderId="0" xfId="42" applyFill="1"/>
    <xf numFmtId="164" fontId="0" fillId="0" borderId="0" xfId="0" applyNumberFormat="1"/>
    <xf numFmtId="165" fontId="1" fillId="0" borderId="6" xfId="46" applyFill="1"/>
    <xf numFmtId="165" fontId="1" fillId="40" borderId="15" xfId="46" applyFill="1" applyBorder="1"/>
    <xf numFmtId="165" fontId="1" fillId="37" borderId="15" xfId="43" applyBorder="1"/>
    <xf numFmtId="9" fontId="1" fillId="33" borderId="15" xfId="3" applyFill="1" applyBorder="1" applyAlignment="1">
      <alignment horizontal="right"/>
    </xf>
    <xf numFmtId="165" fontId="1" fillId="40" borderId="9" xfId="46" applyFill="1" applyBorder="1"/>
    <xf numFmtId="9" fontId="1" fillId="33" borderId="9" xfId="3" applyFill="1" applyBorder="1" applyAlignment="1">
      <alignment horizontal="right"/>
    </xf>
    <xf numFmtId="165" fontId="1" fillId="37" borderId="21" xfId="43" applyBorder="1"/>
    <xf numFmtId="165" fontId="1" fillId="40" borderId="20" xfId="46" applyFill="1" applyBorder="1"/>
    <xf numFmtId="9" fontId="1" fillId="33" borderId="21" xfId="3" applyFill="1" applyBorder="1" applyAlignment="1">
      <alignment horizontal="right"/>
    </xf>
    <xf numFmtId="165" fontId="1" fillId="40" borderId="22" xfId="46" applyFill="1" applyBorder="1"/>
    <xf numFmtId="0" fontId="0" fillId="46" borderId="0" xfId="0" applyFill="1"/>
    <xf numFmtId="165" fontId="1" fillId="36" borderId="9" xfId="46" applyBorder="1"/>
    <xf numFmtId="165" fontId="1" fillId="36" borderId="23" xfId="46" applyBorder="1"/>
    <xf numFmtId="165" fontId="1" fillId="37" borderId="19" xfId="43" applyBorder="1"/>
    <xf numFmtId="0" fontId="0" fillId="33" borderId="24" xfId="0" applyFill="1" applyBorder="1" applyAlignment="1">
      <alignment horizontal="center"/>
    </xf>
    <xf numFmtId="0" fontId="0" fillId="33" borderId="25" xfId="0" applyFill="1" applyBorder="1" applyAlignment="1">
      <alignment horizontal="center"/>
    </xf>
    <xf numFmtId="0" fontId="0" fillId="33" borderId="26" xfId="0" applyFill="1" applyBorder="1" applyAlignment="1">
      <alignment horizontal="center"/>
    </xf>
    <xf numFmtId="1" fontId="0" fillId="33" borderId="27" xfId="0" applyNumberFormat="1" applyFill="1" applyBorder="1" applyAlignment="1">
      <alignment horizontal="center"/>
    </xf>
    <xf numFmtId="0" fontId="0" fillId="33" borderId="28" xfId="0" applyFill="1" applyBorder="1" applyAlignment="1">
      <alignment horizontal="center"/>
    </xf>
    <xf numFmtId="1" fontId="0" fillId="33" borderId="29" xfId="0" applyNumberFormat="1" applyFill="1" applyBorder="1" applyAlignment="1">
      <alignment horizontal="center"/>
    </xf>
    <xf numFmtId="0" fontId="0" fillId="0" borderId="30" xfId="0" applyBorder="1" applyAlignment="1">
      <alignment horizontal="right"/>
    </xf>
    <xf numFmtId="0" fontId="0" fillId="0" borderId="31" xfId="0" applyBorder="1" applyAlignment="1">
      <alignment horizontal="right"/>
    </xf>
    <xf numFmtId="172" fontId="0" fillId="0" borderId="26" xfId="1" applyNumberFormat="1" applyFont="1" applyBorder="1" applyAlignment="1">
      <alignment horizontal="right"/>
    </xf>
    <xf numFmtId="172" fontId="0" fillId="0" borderId="27" xfId="1" applyNumberFormat="1" applyFont="1" applyBorder="1" applyAlignment="1">
      <alignment horizontal="right"/>
    </xf>
    <xf numFmtId="172" fontId="0" fillId="0" borderId="28" xfId="1" applyNumberFormat="1" applyFont="1" applyBorder="1" applyAlignment="1">
      <alignment horizontal="right"/>
    </xf>
    <xf numFmtId="172" fontId="0" fillId="0" borderId="29" xfId="1" applyNumberFormat="1" applyFont="1" applyBorder="1" applyAlignment="1">
      <alignment horizontal="right"/>
    </xf>
    <xf numFmtId="0" fontId="10" fillId="0" borderId="0" xfId="0" applyFont="1"/>
    <xf numFmtId="0" fontId="27" fillId="0" borderId="0" xfId="0" applyFont="1"/>
    <xf numFmtId="0" fontId="28" fillId="0" borderId="0" xfId="0" applyFont="1"/>
    <xf numFmtId="0" fontId="21" fillId="0" borderId="0" xfId="0" applyFont="1"/>
    <xf numFmtId="0" fontId="27" fillId="0" borderId="32" xfId="0" applyFont="1" applyBorder="1"/>
    <xf numFmtId="0" fontId="29" fillId="0" borderId="0" xfId="0" applyFont="1"/>
    <xf numFmtId="0" fontId="29" fillId="0" borderId="33" xfId="0" applyFont="1" applyBorder="1"/>
    <xf numFmtId="0" fontId="29" fillId="0" borderId="33" xfId="0" applyFont="1" applyBorder="1" applyAlignment="1">
      <alignment horizontal="right"/>
    </xf>
    <xf numFmtId="0" fontId="30" fillId="0" borderId="0" xfId="0" applyFont="1"/>
    <xf numFmtId="165" fontId="27" fillId="0" borderId="0" xfId="0" applyNumberFormat="1" applyFont="1"/>
    <xf numFmtId="170" fontId="27" fillId="0" borderId="0" xfId="0" applyNumberFormat="1" applyFont="1"/>
    <xf numFmtId="170" fontId="30" fillId="0" borderId="0" xfId="0" applyNumberFormat="1" applyFont="1"/>
    <xf numFmtId="0" fontId="29" fillId="0" borderId="0" xfId="0" applyFont="1" applyAlignment="1">
      <alignment horizontal="right"/>
    </xf>
    <xf numFmtId="165" fontId="27" fillId="37" borderId="34" xfId="0" applyNumberFormat="1" applyFont="1" applyFill="1" applyBorder="1"/>
    <xf numFmtId="165" fontId="27" fillId="37" borderId="36" xfId="0" applyNumberFormat="1" applyFont="1" applyFill="1" applyBorder="1"/>
    <xf numFmtId="165" fontId="27" fillId="38" borderId="35" xfId="0" applyNumberFormat="1" applyFont="1" applyFill="1" applyBorder="1"/>
    <xf numFmtId="165" fontId="27" fillId="38" borderId="36" xfId="0" applyNumberFormat="1" applyFont="1" applyFill="1" applyBorder="1"/>
    <xf numFmtId="173" fontId="27" fillId="38" borderId="36" xfId="0" applyNumberFormat="1" applyFont="1" applyFill="1" applyBorder="1"/>
    <xf numFmtId="1" fontId="27" fillId="38" borderId="36" xfId="0" applyNumberFormat="1" applyFont="1" applyFill="1" applyBorder="1"/>
    <xf numFmtId="170" fontId="27" fillId="38" borderId="35" xfId="0" applyNumberFormat="1" applyFont="1" applyFill="1" applyBorder="1"/>
    <xf numFmtId="170" fontId="27" fillId="38" borderId="36" xfId="0" applyNumberFormat="1" applyFont="1" applyFill="1" applyBorder="1"/>
    <xf numFmtId="165" fontId="27" fillId="38" borderId="37" xfId="0" applyNumberFormat="1" applyFont="1" applyFill="1" applyBorder="1"/>
    <xf numFmtId="165" fontId="27" fillId="37" borderId="37" xfId="0" applyNumberFormat="1" applyFont="1" applyFill="1" applyBorder="1"/>
    <xf numFmtId="165" fontId="27" fillId="0" borderId="36" xfId="0" applyNumberFormat="1" applyFont="1" applyBorder="1"/>
    <xf numFmtId="1" fontId="27" fillId="0" borderId="36" xfId="0" applyNumberFormat="1" applyFont="1" applyBorder="1"/>
    <xf numFmtId="170" fontId="27" fillId="0" borderId="36" xfId="0" applyNumberFormat="1" applyFont="1" applyBorder="1"/>
    <xf numFmtId="170" fontId="27" fillId="37" borderId="37" xfId="0" applyNumberFormat="1" applyFont="1" applyFill="1" applyBorder="1"/>
    <xf numFmtId="170" fontId="27" fillId="34" borderId="36" xfId="0" applyNumberFormat="1" applyFont="1" applyFill="1" applyBorder="1"/>
    <xf numFmtId="1" fontId="27" fillId="37" borderId="37" xfId="0" applyNumberFormat="1" applyFont="1" applyFill="1" applyBorder="1"/>
    <xf numFmtId="1" fontId="27" fillId="34" borderId="36" xfId="0" applyNumberFormat="1" applyFont="1" applyFill="1" applyBorder="1"/>
    <xf numFmtId="165" fontId="27" fillId="34" borderId="35" xfId="0" applyNumberFormat="1" applyFont="1" applyFill="1" applyBorder="1"/>
    <xf numFmtId="0" fontId="27" fillId="0" borderId="38" xfId="0" applyFont="1" applyBorder="1"/>
    <xf numFmtId="165" fontId="27" fillId="37" borderId="39" xfId="0" applyNumberFormat="1" applyFont="1" applyFill="1" applyBorder="1"/>
    <xf numFmtId="165" fontId="27" fillId="0" borderId="40" xfId="0" applyNumberFormat="1" applyFont="1" applyBorder="1"/>
    <xf numFmtId="0" fontId="29" fillId="0" borderId="42" xfId="0" applyFont="1" applyBorder="1"/>
    <xf numFmtId="170" fontId="29" fillId="0" borderId="43" xfId="0" applyNumberFormat="1" applyFont="1" applyBorder="1"/>
    <xf numFmtId="170" fontId="29" fillId="0" borderId="44" xfId="0" applyNumberFormat="1" applyFont="1" applyBorder="1"/>
    <xf numFmtId="170" fontId="29" fillId="0" borderId="45" xfId="0" applyNumberFormat="1" applyFont="1" applyBorder="1"/>
    <xf numFmtId="170" fontId="29" fillId="0" borderId="48" xfId="0" applyNumberFormat="1" applyFont="1" applyBorder="1"/>
    <xf numFmtId="170" fontId="29" fillId="44" borderId="45" xfId="0" applyNumberFormat="1" applyFont="1" applyFill="1" applyBorder="1"/>
    <xf numFmtId="0" fontId="29" fillId="0" borderId="38" xfId="0" applyFont="1" applyBorder="1"/>
    <xf numFmtId="165" fontId="29" fillId="34" borderId="41" xfId="0" applyNumberFormat="1" applyFont="1" applyFill="1" applyBorder="1"/>
    <xf numFmtId="170" fontId="29" fillId="34" borderId="41" xfId="0" applyNumberFormat="1" applyFont="1" applyFill="1" applyBorder="1"/>
    <xf numFmtId="165" fontId="29" fillId="0" borderId="36" xfId="0" applyNumberFormat="1" applyFont="1" applyBorder="1"/>
    <xf numFmtId="170" fontId="29" fillId="0" borderId="36" xfId="0" applyNumberFormat="1" applyFont="1" applyBorder="1"/>
    <xf numFmtId="165" fontId="29" fillId="34" borderId="0" xfId="0" applyNumberFormat="1" applyFont="1" applyFill="1"/>
    <xf numFmtId="170" fontId="29" fillId="0" borderId="0" xfId="0" applyNumberFormat="1" applyFont="1"/>
    <xf numFmtId="170" fontId="27" fillId="38" borderId="0" xfId="0" applyNumberFormat="1" applyFont="1" applyFill="1" applyAlignment="1">
      <alignment horizontal="right"/>
    </xf>
    <xf numFmtId="170" fontId="27" fillId="34" borderId="0" xfId="0" applyNumberFormat="1" applyFont="1" applyFill="1" applyAlignment="1">
      <alignment horizontal="right"/>
    </xf>
    <xf numFmtId="170" fontId="29" fillId="34" borderId="38" xfId="0" applyNumberFormat="1" applyFont="1" applyFill="1" applyBorder="1" applyAlignment="1">
      <alignment horizontal="right"/>
    </xf>
    <xf numFmtId="165" fontId="27" fillId="38" borderId="0" xfId="0" applyNumberFormat="1" applyFont="1" applyFill="1" applyAlignment="1">
      <alignment horizontal="right"/>
    </xf>
    <xf numFmtId="165" fontId="29" fillId="34" borderId="0" xfId="0" applyNumberFormat="1" applyFont="1" applyFill="1" applyAlignment="1">
      <alignment horizontal="right"/>
    </xf>
    <xf numFmtId="165" fontId="29" fillId="34" borderId="41" xfId="0" applyNumberFormat="1" applyFont="1" applyFill="1" applyBorder="1" applyAlignment="1">
      <alignment horizontal="right"/>
    </xf>
    <xf numFmtId="0" fontId="27" fillId="0" borderId="0" xfId="0" applyFont="1" applyAlignment="1">
      <alignment horizontal="right"/>
    </xf>
    <xf numFmtId="165" fontId="27" fillId="0" borderId="0" xfId="0" applyNumberFormat="1" applyFont="1" applyAlignment="1">
      <alignment horizontal="right"/>
    </xf>
    <xf numFmtId="165" fontId="27" fillId="34" borderId="0" xfId="0" applyNumberFormat="1" applyFont="1" applyFill="1" applyAlignment="1">
      <alignment horizontal="right"/>
    </xf>
    <xf numFmtId="165" fontId="27" fillId="0" borderId="46" xfId="0" applyNumberFormat="1" applyFont="1" applyBorder="1" applyAlignment="1">
      <alignment horizontal="right"/>
    </xf>
    <xf numFmtId="165" fontId="27" fillId="0" borderId="47" xfId="0" applyNumberFormat="1" applyFont="1" applyBorder="1" applyAlignment="1">
      <alignment horizontal="right"/>
    </xf>
    <xf numFmtId="165" fontId="27" fillId="44" borderId="46" xfId="0" applyNumberFormat="1" applyFont="1" applyFill="1" applyBorder="1" applyAlignment="1">
      <alignment horizontal="right"/>
    </xf>
    <xf numFmtId="165" fontId="27" fillId="0" borderId="49" xfId="0" applyNumberFormat="1" applyFont="1" applyBorder="1" applyAlignment="1">
      <alignment horizontal="right"/>
    </xf>
    <xf numFmtId="165" fontId="27" fillId="0" borderId="50" xfId="0" applyNumberFormat="1" applyFont="1" applyBorder="1" applyAlignment="1">
      <alignment horizontal="right"/>
    </xf>
    <xf numFmtId="0" fontId="27" fillId="0" borderId="0" xfId="0" applyFont="1" applyAlignment="1">
      <alignment wrapText="1"/>
    </xf>
    <xf numFmtId="0" fontId="30" fillId="0" borderId="0" xfId="0" applyFont="1" applyAlignment="1">
      <alignment wrapText="1"/>
    </xf>
    <xf numFmtId="0" fontId="30" fillId="0" borderId="38" xfId="0" applyFont="1" applyBorder="1" applyAlignment="1">
      <alignment wrapText="1"/>
    </xf>
    <xf numFmtId="0" fontId="30" fillId="0" borderId="38" xfId="0" quotePrefix="1" applyFont="1" applyBorder="1" applyAlignment="1">
      <alignment wrapText="1"/>
    </xf>
    <xf numFmtId="0" fontId="29" fillId="0" borderId="33" xfId="0" applyFont="1" applyBorder="1" applyAlignment="1">
      <alignment wrapText="1"/>
    </xf>
    <xf numFmtId="0" fontId="31" fillId="0" borderId="0" xfId="0" applyFont="1"/>
    <xf numFmtId="0" fontId="12" fillId="42" borderId="16" xfId="0" applyFont="1" applyFill="1" applyBorder="1" applyAlignment="1">
      <alignment horizontal="center"/>
    </xf>
    <xf numFmtId="0" fontId="12" fillId="42" borderId="18" xfId="0" applyFont="1" applyFill="1" applyBorder="1" applyAlignment="1">
      <alignment horizontal="center"/>
    </xf>
    <xf numFmtId="0" fontId="12" fillId="43" borderId="16" xfId="0" applyFont="1" applyFill="1" applyBorder="1" applyAlignment="1">
      <alignment horizontal="center"/>
    </xf>
    <xf numFmtId="0" fontId="12" fillId="43" borderId="18" xfId="0" applyFont="1" applyFill="1" applyBorder="1" applyAlignment="1">
      <alignment horizontal="center"/>
    </xf>
    <xf numFmtId="0" fontId="12" fillId="42" borderId="17" xfId="0" applyFont="1" applyFill="1" applyBorder="1" applyAlignment="1">
      <alignment horizontal="center"/>
    </xf>
    <xf numFmtId="0" fontId="12" fillId="43" borderId="17" xfId="0" applyFont="1" applyFill="1" applyBorder="1" applyAlignment="1">
      <alignment horizontal="center"/>
    </xf>
    <xf numFmtId="0" fontId="12" fillId="33" borderId="16" xfId="0" applyFont="1" applyFill="1" applyBorder="1" applyAlignment="1">
      <alignment horizontal="center"/>
    </xf>
    <xf numFmtId="0" fontId="12" fillId="33" borderId="18" xfId="0" applyFont="1" applyFill="1" applyBorder="1" applyAlignment="1">
      <alignment horizontal="center"/>
    </xf>
    <xf numFmtId="16" fontId="0" fillId="0" borderId="0" xfId="1" quotePrefix="1" applyNumberFormat="1" applyFont="1"/>
    <xf numFmtId="0" fontId="0" fillId="44" borderId="0" xfId="0" applyFill="1"/>
    <xf numFmtId="9" fontId="10" fillId="0" borderId="0" xfId="0" applyNumberFormat="1" applyFont="1"/>
    <xf numFmtId="10" fontId="10" fillId="0" borderId="0" xfId="0" applyNumberFormat="1" applyFont="1"/>
    <xf numFmtId="165" fontId="1" fillId="0" borderId="6" xfId="43" applyFill="1"/>
    <xf numFmtId="0" fontId="0" fillId="45" borderId="0" xfId="0" applyFill="1"/>
    <xf numFmtId="0" fontId="10" fillId="0" borderId="0" xfId="0" applyFont="1" applyFill="1" applyBorder="1" applyAlignment="1">
      <alignment horizontal="right"/>
    </xf>
    <xf numFmtId="9" fontId="1" fillId="44" borderId="21" xfId="3" applyFill="1" applyBorder="1" applyAlignment="1">
      <alignment horizontal="right"/>
    </xf>
    <xf numFmtId="165" fontId="1" fillId="45" borderId="6" xfId="43" applyFill="1"/>
  </cellXfs>
  <cellStyles count="50">
    <cellStyle name="#,###" xfId="42" xr:uid="{C151DC9F-9EA3-4CE5-94ED-8348D7F20816}"/>
    <cellStyle name="20% - Accent1" xfId="18" builtinId="30" hidden="1"/>
    <cellStyle name="20% - Accent2" xfId="22" builtinId="34" hidden="1"/>
    <cellStyle name="20% - Accent3" xfId="26" builtinId="38" hidden="1"/>
    <cellStyle name="20% - Accent4" xfId="30" builtinId="42" hidden="1"/>
    <cellStyle name="20% - Accent5" xfId="34" builtinId="46" hidden="1"/>
    <cellStyle name="20% - Accent6" xfId="38" builtinId="50" hidden="1"/>
    <cellStyle name="40% - Accent1" xfId="19" builtinId="31" hidden="1"/>
    <cellStyle name="40% - Accent2" xfId="23" builtinId="35" hidden="1"/>
    <cellStyle name="40% - Accent3" xfId="27" builtinId="39" hidden="1"/>
    <cellStyle name="40% - Accent4" xfId="31" builtinId="43" hidden="1"/>
    <cellStyle name="40% - Accent5" xfId="35" builtinId="47" hidden="1"/>
    <cellStyle name="40% - Accent6" xfId="39" builtinId="51" hidden="1"/>
    <cellStyle name="60% - Accent1" xfId="20" builtinId="32" hidden="1"/>
    <cellStyle name="60% - Accent2" xfId="24" builtinId="36" hidden="1"/>
    <cellStyle name="60% - Accent3" xfId="28" builtinId="40" hidden="1"/>
    <cellStyle name="60% - Accent4" xfId="32" builtinId="44" hidden="1"/>
    <cellStyle name="60% - Accent5" xfId="36" builtinId="48" hidden="1"/>
    <cellStyle name="60% - Accent6" xfId="40" builtinId="52" hidden="1"/>
    <cellStyle name="AA_Input" xfId="43" xr:uid="{A9409368-3EBA-4659-BCF4-531EB34FC1F3}"/>
    <cellStyle name="Accent1" xfId="17" builtinId="29" hidden="1"/>
    <cellStyle name="Accent2" xfId="21" builtinId="33" hidden="1"/>
    <cellStyle name="Accent3" xfId="25" builtinId="37" hidden="1"/>
    <cellStyle name="Accent4" xfId="29" builtinId="41" hidden="1"/>
    <cellStyle name="Accent5" xfId="33" builtinId="45" hidden="1"/>
    <cellStyle name="Accent6" xfId="37" builtinId="49" hidden="1"/>
    <cellStyle name="Bad" xfId="7" builtinId="27" hidden="1"/>
    <cellStyle name="BB_Technical" xfId="44" xr:uid="{321736A2-C6CD-488A-BBAF-4E89ED27DFC4}"/>
    <cellStyle name="Calculation" xfId="11" builtinId="22" hidden="1"/>
    <cellStyle name="CC_Calculation" xfId="46" xr:uid="{D90D32E3-C0C5-4DF0-A682-CAD1CF9A409F}"/>
    <cellStyle name="Check Cell" xfId="13" builtinId="23" hidden="1"/>
    <cellStyle name="Comma" xfId="1" builtinId="3"/>
    <cellStyle name="Currency" xfId="2" builtinId="4"/>
    <cellStyle name="DD_Linked" xfId="41" xr:uid="{79A761AF-DC27-405F-8362-D93984BEECF0}"/>
    <cellStyle name="EE_Blank" xfId="45" xr:uid="{0E6CECC1-E43D-4BD3-848D-507DD2AE47BA}"/>
    <cellStyle name="EE_Sensitivity" xfId="49" xr:uid="{7C9B1DD7-DFA8-4B96-AE9B-F6CC19FFE029}"/>
    <cellStyle name="Explanatory Text" xfId="16" builtinId="53" hidden="1"/>
    <cellStyle name="Good" xfId="6" builtinId="26" hidden="1"/>
    <cellStyle name="Heading 2" xfId="4" builtinId="17" customBuiltin="1"/>
    <cellStyle name="Heading 3" xfId="5" builtinId="18" customBuiltin="1"/>
    <cellStyle name="Input" xfId="9" builtinId="20" hidden="1"/>
    <cellStyle name="Linked Cell" xfId="12" builtinId="24" hidden="1"/>
    <cellStyle name="Neutral" xfId="8" builtinId="28" hidden="1"/>
    <cellStyle name="Normal" xfId="0" builtinId="0"/>
    <cellStyle name="Note" xfId="15" builtinId="10" hidden="1"/>
    <cellStyle name="Output" xfId="10" builtinId="21" hidden="1"/>
    <cellStyle name="Percent" xfId="3" builtinId="5"/>
    <cellStyle name="Warning Text" xfId="14" builtinId="11" hidden="1"/>
    <cellStyle name="ZZ_Explanatory" xfId="47" xr:uid="{50ECA671-8139-41B9-8899-A36694412D52}"/>
    <cellStyle name="ZZ_Note" xfId="48" xr:uid="{68C641F0-55E2-4331-82BC-899A90072B11}"/>
  </cellStyles>
  <dxfs count="0"/>
  <tableStyles count="0" defaultTableStyle="TableStyleMedium2" defaultPivotStyle="PivotStyleLight16"/>
  <colors>
    <mruColors>
      <color rgb="FFFFD9D9"/>
      <color rgb="FFFFEBEB"/>
      <color rgb="FF262626"/>
      <color rgb="FFA6A6A6"/>
      <color rgb="FF404040"/>
      <color rgb="FFD86ECC"/>
      <color rgb="FF7F7F7F"/>
      <color rgb="FF4E95D9"/>
      <color rgb="FFFFF3F3"/>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262626"/>
                </a:solidFill>
                <a:latin typeface="+mn-lt"/>
                <a:ea typeface="+mn-ea"/>
                <a:cs typeface="+mn-cs"/>
              </a:defRPr>
            </a:pPr>
            <a:r>
              <a:rPr lang="en-NZ" b="1"/>
              <a:t>Cumulative Development Cashflows (net of preferred)</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262626"/>
              </a:solidFill>
              <a:latin typeface="+mn-lt"/>
              <a:ea typeface="+mn-ea"/>
              <a:cs typeface="+mn-cs"/>
            </a:defRPr>
          </a:pPr>
          <a:endParaRPr lang="en-US"/>
        </a:p>
      </c:txPr>
    </c:title>
    <c:autoTitleDeleted val="0"/>
    <c:plotArea>
      <c:layout/>
      <c:lineChart>
        <c:grouping val="standard"/>
        <c:varyColors val="0"/>
        <c:ser>
          <c:idx val="0"/>
          <c:order val="0"/>
          <c:tx>
            <c:strRef>
              <c:f>Cashflow!$D$219</c:f>
              <c:strCache>
                <c:ptCount val="1"/>
                <c:pt idx="0">
                  <c:v>Hāpai</c:v>
                </c:pt>
              </c:strCache>
            </c:strRef>
          </c:tx>
          <c:spPr>
            <a:ln w="31750" cap="rnd">
              <a:solidFill>
                <a:srgbClr val="4E95D9"/>
              </a:solidFill>
              <a:round/>
            </a:ln>
            <a:effectLst/>
          </c:spPr>
          <c:marker>
            <c:symbol val="none"/>
          </c:marker>
          <c:cat>
            <c:strLit>
              <c:ptCount val="8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Cashflow!$J$219:$DA$219</c15:sqref>
                  </c15:fullRef>
                </c:ext>
              </c:extLst>
              <c:f>Cashflow!$J$219:$CO$219</c:f>
              <c:numCache>
                <c:formatCode>_(#,##0_);_(\(#,##0\);_(\-_);_(@_)</c:formatCode>
                <c:ptCount val="84"/>
                <c:pt idx="0">
                  <c:v>-983520.126209729</c:v>
                </c:pt>
                <c:pt idx="1">
                  <c:v>-2122358.4870792944</c:v>
                </c:pt>
                <c:pt idx="2">
                  <c:v>-3261196.8479488599</c:v>
                </c:pt>
                <c:pt idx="3">
                  <c:v>-4400035.2088184245</c:v>
                </c:pt>
                <c:pt idx="4">
                  <c:v>-5538873.5696879905</c:v>
                </c:pt>
                <c:pt idx="5">
                  <c:v>-6329378.5922325561</c:v>
                </c:pt>
                <c:pt idx="6">
                  <c:v>-7119883.6147771208</c:v>
                </c:pt>
                <c:pt idx="7">
                  <c:v>-7910388.6373216854</c:v>
                </c:pt>
                <c:pt idx="8">
                  <c:v>-8700893.6598662511</c:v>
                </c:pt>
                <c:pt idx="9">
                  <c:v>-9491398.6824108157</c:v>
                </c:pt>
                <c:pt idx="10">
                  <c:v>-10281903.70495538</c:v>
                </c:pt>
                <c:pt idx="11">
                  <c:v>-11072408.727499945</c:v>
                </c:pt>
                <c:pt idx="12">
                  <c:v>-11877594.343495402</c:v>
                </c:pt>
                <c:pt idx="13">
                  <c:v>-11996956.402082359</c:v>
                </c:pt>
                <c:pt idx="14">
                  <c:v>-12116318.460669314</c:v>
                </c:pt>
                <c:pt idx="15">
                  <c:v>-13152473.801567744</c:v>
                </c:pt>
                <c:pt idx="16">
                  <c:v>-14188629.142466176</c:v>
                </c:pt>
                <c:pt idx="17">
                  <c:v>-15910608.040773107</c:v>
                </c:pt>
                <c:pt idx="18">
                  <c:v>-17632586.939080037</c:v>
                </c:pt>
                <c:pt idx="19">
                  <c:v>-19354565.837386969</c:v>
                </c:pt>
                <c:pt idx="20">
                  <c:v>-15183687.59283676</c:v>
                </c:pt>
                <c:pt idx="21">
                  <c:v>-16905666.491143692</c:v>
                </c:pt>
                <c:pt idx="22">
                  <c:v>-18627645.389450625</c:v>
                </c:pt>
                <c:pt idx="23">
                  <c:v>-14652351.72670608</c:v>
                </c:pt>
                <c:pt idx="24">
                  <c:v>-16607136.969420932</c:v>
                </c:pt>
                <c:pt idx="25">
                  <c:v>-18561922.212135781</c:v>
                </c:pt>
                <c:pt idx="26">
                  <c:v>-14623850.311993489</c:v>
                </c:pt>
                <c:pt idx="27">
                  <c:v>-16578635.554708339</c:v>
                </c:pt>
                <c:pt idx="28">
                  <c:v>-18533420.797423188</c:v>
                </c:pt>
                <c:pt idx="29">
                  <c:v>-15294888.925837565</c:v>
                </c:pt>
                <c:pt idx="30">
                  <c:v>-17949214.197109085</c:v>
                </c:pt>
                <c:pt idx="31">
                  <c:v>-20603539.468380604</c:v>
                </c:pt>
                <c:pt idx="32">
                  <c:v>-16465971.294796532</c:v>
                </c:pt>
                <c:pt idx="33">
                  <c:v>-18221260.264069602</c:v>
                </c:pt>
                <c:pt idx="34">
                  <c:v>-19976549.233342674</c:v>
                </c:pt>
                <c:pt idx="35">
                  <c:v>-15139441.031201933</c:v>
                </c:pt>
                <c:pt idx="36">
                  <c:v>-16215175.44373266</c:v>
                </c:pt>
                <c:pt idx="37">
                  <c:v>-17290909.856263388</c:v>
                </c:pt>
                <c:pt idx="38">
                  <c:v>-12473787.125936974</c:v>
                </c:pt>
                <c:pt idx="39">
                  <c:v>-13549521.538467702</c:v>
                </c:pt>
                <c:pt idx="40">
                  <c:v>-14625255.950998429</c:v>
                </c:pt>
                <c:pt idx="41">
                  <c:v>-9808133.2206720151</c:v>
                </c:pt>
                <c:pt idx="42">
                  <c:v>-10883867.633202743</c:v>
                </c:pt>
                <c:pt idx="43">
                  <c:v>-11959602.045733472</c:v>
                </c:pt>
                <c:pt idx="44">
                  <c:v>-7142479.3154070582</c:v>
                </c:pt>
                <c:pt idx="45">
                  <c:v>-8218213.7279377859</c:v>
                </c:pt>
                <c:pt idx="46">
                  <c:v>-9293948.1404685136</c:v>
                </c:pt>
                <c:pt idx="47">
                  <c:v>-4476825.4101420995</c:v>
                </c:pt>
                <c:pt idx="48">
                  <c:v>-5572945.0039234422</c:v>
                </c:pt>
                <c:pt idx="49">
                  <c:v>-6669064.5977047859</c:v>
                </c:pt>
                <c:pt idx="50">
                  <c:v>-1872327.0486289868</c:v>
                </c:pt>
                <c:pt idx="51">
                  <c:v>-2968446.6424103295</c:v>
                </c:pt>
                <c:pt idx="52">
                  <c:v>-4064566.2361916723</c:v>
                </c:pt>
                <c:pt idx="53">
                  <c:v>732171.31288412772</c:v>
                </c:pt>
                <c:pt idx="54">
                  <c:v>-363948.28089721501</c:v>
                </c:pt>
                <c:pt idx="55">
                  <c:v>-1460067.8746785582</c:v>
                </c:pt>
                <c:pt idx="56">
                  <c:v>3262676.8153405343</c:v>
                </c:pt>
                <c:pt idx="57">
                  <c:v>2240550.0806158981</c:v>
                </c:pt>
                <c:pt idx="58">
                  <c:v>1144430.4868345552</c:v>
                </c:pt>
                <c:pt idx="59">
                  <c:v>5481554.3149537221</c:v>
                </c:pt>
                <c:pt idx="60">
                  <c:v>4533437.4290915513</c:v>
                </c:pt>
                <c:pt idx="61">
                  <c:v>3585324.2144989534</c:v>
                </c:pt>
                <c:pt idx="62">
                  <c:v>7646143.2533123679</c:v>
                </c:pt>
                <c:pt idx="63">
                  <c:v>6698037.4134137537</c:v>
                </c:pt>
                <c:pt idx="64">
                  <c:v>5749935.2770021064</c:v>
                </c:pt>
                <c:pt idx="65">
                  <c:v>9810765.4263078328</c:v>
                </c:pt>
                <c:pt idx="66">
                  <c:v>8862670.7293071337</c:v>
                </c:pt>
                <c:pt idx="67">
                  <c:v>7914579.7682935204</c:v>
                </c:pt>
                <c:pt idx="68">
                  <c:v>12319994.603098802</c:v>
                </c:pt>
                <c:pt idx="69">
                  <c:v>12266994.255778151</c:v>
                </c:pt>
                <c:pt idx="70">
                  <c:v>12213993.908457499</c:v>
                </c:pt>
                <c:pt idx="71">
                  <c:v>14665457.846851133</c:v>
                </c:pt>
                <c:pt idx="72">
                  <c:v>14611397.492584068</c:v>
                </c:pt>
                <c:pt idx="73">
                  <c:v>14793842.24404232</c:v>
                </c:pt>
                <c:pt idx="74">
                  <c:v>14739781.889775256</c:v>
                </c:pt>
                <c:pt idx="75">
                  <c:v>14685721.535508191</c:v>
                </c:pt>
                <c:pt idx="76">
                  <c:v>14631661.181241127</c:v>
                </c:pt>
                <c:pt idx="77">
                  <c:v>14577600.826974062</c:v>
                </c:pt>
                <c:pt idx="78">
                  <c:v>14523540.472706998</c:v>
                </c:pt>
                <c:pt idx="79">
                  <c:v>14469480.118439933</c:v>
                </c:pt>
                <c:pt idx="80">
                  <c:v>14415419.764172869</c:v>
                </c:pt>
                <c:pt idx="81">
                  <c:v>14361359.409905804</c:v>
                </c:pt>
                <c:pt idx="82">
                  <c:v>14307299.05563874</c:v>
                </c:pt>
                <c:pt idx="83">
                  <c:v>14253238.701371675</c:v>
                </c:pt>
              </c:numCache>
            </c:numRef>
          </c:val>
          <c:smooth val="0"/>
          <c:extLst>
            <c:ext xmlns:c16="http://schemas.microsoft.com/office/drawing/2014/chart" uri="{C3380CC4-5D6E-409C-BE32-E72D297353CC}">
              <c16:uniqueId val="{00000000-9318-4695-81A0-9F99A338579E}"/>
            </c:ext>
          </c:extLst>
        </c:ser>
        <c:ser>
          <c:idx val="2"/>
          <c:order val="2"/>
          <c:tx>
            <c:strRef>
              <c:f>Cashflow!$D$221</c:f>
              <c:strCache>
                <c:ptCount val="1"/>
                <c:pt idx="0">
                  <c:v>Vendor</c:v>
                </c:pt>
              </c:strCache>
            </c:strRef>
          </c:tx>
          <c:spPr>
            <a:ln w="31750" cap="rnd">
              <a:solidFill>
                <a:schemeClr val="accent2">
                  <a:lumMod val="60000"/>
                  <a:lumOff val="40000"/>
                </a:schemeClr>
              </a:solidFill>
              <a:round/>
            </a:ln>
            <a:effectLst/>
          </c:spPr>
          <c:marker>
            <c:symbol val="none"/>
          </c:marker>
          <c:cat>
            <c:strLit>
              <c:ptCount val="8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Cashflow!$J$221:$DA$221</c15:sqref>
                  </c15:fullRef>
                </c:ext>
              </c:extLst>
              <c:f>Cashflow!$J$221:$CO$221</c:f>
              <c:numCache>
                <c:formatCode>_(#,##0_);_(\(#,##0\);_(\-_);_(@_)</c:formatCode>
                <c:ptCount val="8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numCache>
            </c:numRef>
          </c:val>
          <c:smooth val="0"/>
          <c:extLst>
            <c:ext xmlns:c16="http://schemas.microsoft.com/office/drawing/2014/chart" uri="{C3380CC4-5D6E-409C-BE32-E72D297353CC}">
              <c16:uniqueId val="{00000001-9318-4695-81A0-9F99A338579E}"/>
            </c:ext>
          </c:extLst>
        </c:ser>
        <c:ser>
          <c:idx val="3"/>
          <c:order val="3"/>
          <c:tx>
            <c:strRef>
              <c:f>Cashflow!$D$222</c:f>
              <c:strCache>
                <c:ptCount val="1"/>
                <c:pt idx="0">
                  <c:v>Total</c:v>
                </c:pt>
              </c:strCache>
            </c:strRef>
          </c:tx>
          <c:spPr>
            <a:ln w="25400" cap="rnd">
              <a:solidFill>
                <a:srgbClr val="A6A6A6"/>
              </a:solidFill>
              <a:prstDash val="solid"/>
              <a:round/>
            </a:ln>
            <a:effectLst/>
          </c:spPr>
          <c:marker>
            <c:symbol val="none"/>
          </c:marker>
          <c:cat>
            <c:strLit>
              <c:ptCount val="8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Cashflow!$J$222:$DA$222</c15:sqref>
                  </c15:fullRef>
                </c:ext>
              </c:extLst>
              <c:f>Cashflow!$J$222:$CO$222</c:f>
              <c:numCache>
                <c:formatCode>_(#,##0_);_(\(#,##0\);_(\-_);_(@_)</c:formatCode>
                <c:ptCount val="84"/>
                <c:pt idx="0">
                  <c:v>-983520.126209729</c:v>
                </c:pt>
                <c:pt idx="1">
                  <c:v>-2122358.4870792944</c:v>
                </c:pt>
                <c:pt idx="2">
                  <c:v>-3261196.8479488599</c:v>
                </c:pt>
                <c:pt idx="3">
                  <c:v>-4400035.2088184245</c:v>
                </c:pt>
                <c:pt idx="4">
                  <c:v>-5538873.5696879905</c:v>
                </c:pt>
                <c:pt idx="5">
                  <c:v>-6329378.5922325561</c:v>
                </c:pt>
                <c:pt idx="6">
                  <c:v>-7119883.6147771208</c:v>
                </c:pt>
                <c:pt idx="7">
                  <c:v>-7910388.6373216854</c:v>
                </c:pt>
                <c:pt idx="8">
                  <c:v>-8700893.6598662511</c:v>
                </c:pt>
                <c:pt idx="9">
                  <c:v>-9491398.6824108157</c:v>
                </c:pt>
                <c:pt idx="10">
                  <c:v>-10281903.70495538</c:v>
                </c:pt>
                <c:pt idx="11">
                  <c:v>-11072408.727499945</c:v>
                </c:pt>
                <c:pt idx="12">
                  <c:v>-11877594.343495402</c:v>
                </c:pt>
                <c:pt idx="13">
                  <c:v>-11996956.402082359</c:v>
                </c:pt>
                <c:pt idx="14">
                  <c:v>-12116318.460669314</c:v>
                </c:pt>
                <c:pt idx="15">
                  <c:v>-13152473.801567744</c:v>
                </c:pt>
                <c:pt idx="16">
                  <c:v>-14188629.142466176</c:v>
                </c:pt>
                <c:pt idx="17">
                  <c:v>-15910608.040773107</c:v>
                </c:pt>
                <c:pt idx="18">
                  <c:v>-17632586.939080037</c:v>
                </c:pt>
                <c:pt idx="19">
                  <c:v>-19354565.837386969</c:v>
                </c:pt>
                <c:pt idx="20">
                  <c:v>-15183687.59283676</c:v>
                </c:pt>
                <c:pt idx="21">
                  <c:v>-16905666.491143692</c:v>
                </c:pt>
                <c:pt idx="22">
                  <c:v>-18627645.389450625</c:v>
                </c:pt>
                <c:pt idx="23">
                  <c:v>-14652351.72670608</c:v>
                </c:pt>
                <c:pt idx="24">
                  <c:v>-16607136.969420932</c:v>
                </c:pt>
                <c:pt idx="25">
                  <c:v>-18561922.212135781</c:v>
                </c:pt>
                <c:pt idx="26">
                  <c:v>-14623850.311993489</c:v>
                </c:pt>
                <c:pt idx="27">
                  <c:v>-16578635.554708339</c:v>
                </c:pt>
                <c:pt idx="28">
                  <c:v>-18533420.797423188</c:v>
                </c:pt>
                <c:pt idx="29">
                  <c:v>-15294888.925837565</c:v>
                </c:pt>
                <c:pt idx="30">
                  <c:v>-17949214.197109085</c:v>
                </c:pt>
                <c:pt idx="31">
                  <c:v>-20603539.468380604</c:v>
                </c:pt>
                <c:pt idx="32">
                  <c:v>-16465971.294796532</c:v>
                </c:pt>
                <c:pt idx="33">
                  <c:v>-18221260.264069602</c:v>
                </c:pt>
                <c:pt idx="34">
                  <c:v>-19976549.233342674</c:v>
                </c:pt>
                <c:pt idx="35">
                  <c:v>-15139441.031201933</c:v>
                </c:pt>
                <c:pt idx="36">
                  <c:v>-16215175.44373266</c:v>
                </c:pt>
                <c:pt idx="37">
                  <c:v>-17290909.856263388</c:v>
                </c:pt>
                <c:pt idx="38">
                  <c:v>-12473787.125936974</c:v>
                </c:pt>
                <c:pt idx="39">
                  <c:v>-13549521.538467702</c:v>
                </c:pt>
                <c:pt idx="40">
                  <c:v>-14625255.950998429</c:v>
                </c:pt>
                <c:pt idx="41">
                  <c:v>-9808133.2206720151</c:v>
                </c:pt>
                <c:pt idx="42">
                  <c:v>-10883867.633202743</c:v>
                </c:pt>
                <c:pt idx="43">
                  <c:v>-11959602.045733472</c:v>
                </c:pt>
                <c:pt idx="44">
                  <c:v>-7142479.3154070582</c:v>
                </c:pt>
                <c:pt idx="45">
                  <c:v>-8218213.7279377859</c:v>
                </c:pt>
                <c:pt idx="46">
                  <c:v>-9293948.1404685136</c:v>
                </c:pt>
                <c:pt idx="47">
                  <c:v>-4476825.4101420995</c:v>
                </c:pt>
                <c:pt idx="48">
                  <c:v>-5572945.0039234422</c:v>
                </c:pt>
                <c:pt idx="49">
                  <c:v>-6669064.5977047859</c:v>
                </c:pt>
                <c:pt idx="50">
                  <c:v>-1872327.0486289868</c:v>
                </c:pt>
                <c:pt idx="51">
                  <c:v>-2968446.6424103295</c:v>
                </c:pt>
                <c:pt idx="52">
                  <c:v>-4064566.2361916723</c:v>
                </c:pt>
                <c:pt idx="53">
                  <c:v>732171.31288412772</c:v>
                </c:pt>
                <c:pt idx="54">
                  <c:v>-363948.28089721501</c:v>
                </c:pt>
                <c:pt idx="55">
                  <c:v>-1460067.8746785582</c:v>
                </c:pt>
                <c:pt idx="56">
                  <c:v>3336669.6743972413</c:v>
                </c:pt>
                <c:pt idx="57">
                  <c:v>2240550.0806158981</c:v>
                </c:pt>
                <c:pt idx="58">
                  <c:v>1144430.4868345552</c:v>
                </c:pt>
                <c:pt idx="59">
                  <c:v>5941168.035910354</c:v>
                </c:pt>
                <c:pt idx="60">
                  <c:v>4824255.557253384</c:v>
                </c:pt>
                <c:pt idx="61">
                  <c:v>3707343.0785964145</c:v>
                </c:pt>
                <c:pt idx="62">
                  <c:v>8483287.7427965868</c:v>
                </c:pt>
                <c:pt idx="63">
                  <c:v>7366375.2641396159</c:v>
                </c:pt>
                <c:pt idx="64">
                  <c:v>6249462.785482645</c:v>
                </c:pt>
                <c:pt idx="65">
                  <c:v>11025407.449682817</c:v>
                </c:pt>
                <c:pt idx="66">
                  <c:v>9908494.9710258469</c:v>
                </c:pt>
                <c:pt idx="67">
                  <c:v>8791582.4923688769</c:v>
                </c:pt>
                <c:pt idx="68">
                  <c:v>13567527.156569049</c:v>
                </c:pt>
                <c:pt idx="69">
                  <c:v>13505173.806780048</c:v>
                </c:pt>
                <c:pt idx="70">
                  <c:v>13442820.456991047</c:v>
                </c:pt>
                <c:pt idx="71">
                  <c:v>16326895.678630615</c:v>
                </c:pt>
                <c:pt idx="72">
                  <c:v>16263295.261845833</c:v>
                </c:pt>
                <c:pt idx="73">
                  <c:v>16477936.145914365</c:v>
                </c:pt>
                <c:pt idx="74">
                  <c:v>16414335.729129583</c:v>
                </c:pt>
                <c:pt idx="75">
                  <c:v>16350735.312344801</c:v>
                </c:pt>
                <c:pt idx="76">
                  <c:v>16287134.895560019</c:v>
                </c:pt>
                <c:pt idx="77">
                  <c:v>16223534.478775239</c:v>
                </c:pt>
                <c:pt idx="78">
                  <c:v>16159934.061990457</c:v>
                </c:pt>
                <c:pt idx="79">
                  <c:v>16096333.645205675</c:v>
                </c:pt>
                <c:pt idx="80">
                  <c:v>16032733.228420893</c:v>
                </c:pt>
                <c:pt idx="81">
                  <c:v>15969132.811636111</c:v>
                </c:pt>
                <c:pt idx="82">
                  <c:v>15905532.394851329</c:v>
                </c:pt>
                <c:pt idx="83">
                  <c:v>15841931.978066547</c:v>
                </c:pt>
              </c:numCache>
            </c:numRef>
          </c:val>
          <c:smooth val="0"/>
          <c:extLst>
            <c:ext xmlns:c16="http://schemas.microsoft.com/office/drawing/2014/chart" uri="{C3380CC4-5D6E-409C-BE32-E72D297353CC}">
              <c16:uniqueId val="{00000002-9318-4695-81A0-9F99A338579E}"/>
            </c:ext>
          </c:extLst>
        </c:ser>
        <c:dLbls>
          <c:showLegendKey val="0"/>
          <c:showVal val="0"/>
          <c:showCatName val="0"/>
          <c:showSerName val="0"/>
          <c:showPercent val="0"/>
          <c:showBubbleSize val="0"/>
        </c:dLbls>
        <c:smooth val="0"/>
        <c:axId val="558832800"/>
        <c:axId val="558831840"/>
        <c:extLst>
          <c:ext xmlns:c15="http://schemas.microsoft.com/office/drawing/2012/chart" uri="{02D57815-91ED-43cb-92C2-25804820EDAC}">
            <c15:filteredLineSeries>
              <c15:ser>
                <c:idx val="1"/>
                <c:order val="1"/>
                <c:tx>
                  <c:strRef>
                    <c:extLst>
                      <c:ext uri="{02D57815-91ED-43cb-92C2-25804820EDAC}">
                        <c15:formulaRef>
                          <c15:sqref>Cashflow!$D$220</c15:sqref>
                        </c15:formulaRef>
                      </c:ext>
                    </c:extLst>
                    <c:strCache>
                      <c:ptCount val="1"/>
                      <c:pt idx="0">
                        <c:v>KPV</c:v>
                      </c:pt>
                    </c:strCache>
                  </c:strRef>
                </c:tx>
                <c:spPr>
                  <a:ln w="28575" cap="rnd">
                    <a:solidFill>
                      <a:schemeClr val="accent2"/>
                    </a:solidFill>
                    <a:round/>
                  </a:ln>
                  <a:effectLst/>
                </c:spPr>
                <c:marker>
                  <c:symbol val="none"/>
                </c:marker>
                <c:val>
                  <c:numRef>
                    <c:extLst>
                      <c:ext uri="{02D57815-91ED-43cb-92C2-25804820EDAC}">
                        <c15:fullRef>
                          <c15:sqref>Cashflow!$J$220:$DA$220</c15:sqref>
                        </c15:fullRef>
                        <c15:formulaRef>
                          <c15:sqref>Cashflow!$J$220:$CO$220</c15:sqref>
                        </c15:formulaRef>
                      </c:ext>
                    </c:extLst>
                    <c:numCache>
                      <c:formatCode>_(#,##0_);_(\(#,##0\);_(\-_);_(@_)</c:formatCode>
                      <c:ptCount val="8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73992.859056706904</c:v>
                      </c:pt>
                      <c:pt idx="57">
                        <c:v>0</c:v>
                      </c:pt>
                      <c:pt idx="58">
                        <c:v>0</c:v>
                      </c:pt>
                      <c:pt idx="59">
                        <c:v>459613.72095663234</c:v>
                      </c:pt>
                      <c:pt idx="60">
                        <c:v>290818.12816183292</c:v>
                      </c:pt>
                      <c:pt idx="61">
                        <c:v>122018.86409746108</c:v>
                      </c:pt>
                      <c:pt idx="62">
                        <c:v>837144.48948421865</c:v>
                      </c:pt>
                      <c:pt idx="63">
                        <c:v>668337.85072586185</c:v>
                      </c:pt>
                      <c:pt idx="64">
                        <c:v>499527.50848053902</c:v>
                      </c:pt>
                      <c:pt idx="65">
                        <c:v>1214642.0233749845</c:v>
                      </c:pt>
                      <c:pt idx="66">
                        <c:v>1045824.2417187131</c:v>
                      </c:pt>
                      <c:pt idx="67">
                        <c:v>877002.72407535673</c:v>
                      </c:pt>
                      <c:pt idx="68">
                        <c:v>1247532.553470247</c:v>
                      </c:pt>
                      <c:pt idx="69">
                        <c:v>1238179.5510018968</c:v>
                      </c:pt>
                      <c:pt idx="70">
                        <c:v>1228826.5485335467</c:v>
                      </c:pt>
                      <c:pt idx="71">
                        <c:v>1661437.8317794823</c:v>
                      </c:pt>
                      <c:pt idx="72">
                        <c:v>1651897.7692617651</c:v>
                      </c:pt>
                      <c:pt idx="73">
                        <c:v>1684093.9018720447</c:v>
                      </c:pt>
                      <c:pt idx="74">
                        <c:v>1674553.8393543274</c:v>
                      </c:pt>
                      <c:pt idx="75">
                        <c:v>1665013.7768366102</c:v>
                      </c:pt>
                      <c:pt idx="76">
                        <c:v>1655473.7143188929</c:v>
                      </c:pt>
                      <c:pt idx="77">
                        <c:v>1645933.6518011757</c:v>
                      </c:pt>
                      <c:pt idx="78">
                        <c:v>1636393.5892834584</c:v>
                      </c:pt>
                      <c:pt idx="79">
                        <c:v>1626853.5267657412</c:v>
                      </c:pt>
                      <c:pt idx="80">
                        <c:v>1617313.4642480239</c:v>
                      </c:pt>
                      <c:pt idx="81">
                        <c:v>1607773.4017303067</c:v>
                      </c:pt>
                      <c:pt idx="82">
                        <c:v>1598233.3392125894</c:v>
                      </c:pt>
                      <c:pt idx="83">
                        <c:v>1588693.2766948722</c:v>
                      </c:pt>
                    </c:numCache>
                  </c:numRef>
                </c:val>
                <c:smooth val="0"/>
                <c:extLst>
                  <c:ext xmlns:c16="http://schemas.microsoft.com/office/drawing/2014/chart" uri="{C3380CC4-5D6E-409C-BE32-E72D297353CC}">
                    <c16:uniqueId val="{00000003-9318-4695-81A0-9F99A338579E}"/>
                  </c:ext>
                </c:extLst>
              </c15:ser>
            </c15:filteredLineSeries>
          </c:ext>
        </c:extLst>
      </c:lineChart>
      <c:catAx>
        <c:axId val="558832800"/>
        <c:scaling>
          <c:orientation val="minMax"/>
        </c:scaling>
        <c:delete val="0"/>
        <c:axPos val="b"/>
        <c:title>
          <c:tx>
            <c:rich>
              <a:bodyPr rot="0" spcFirstLastPara="1" vertOverflow="ellipsis" vert="horz" wrap="square" anchor="ctr" anchorCtr="1"/>
              <a:lstStyle/>
              <a:p>
                <a:pPr>
                  <a:defRPr sz="1000" b="0" i="0" u="none" strike="noStrike" kern="1200" baseline="0">
                    <a:solidFill>
                      <a:srgbClr val="262626"/>
                    </a:solidFill>
                    <a:latin typeface="+mn-lt"/>
                    <a:ea typeface="+mn-ea"/>
                    <a:cs typeface="+mn-cs"/>
                  </a:defRPr>
                </a:pPr>
                <a:r>
                  <a:rPr lang="en-NZ"/>
                  <a:t>Months</a:t>
                </a:r>
              </a:p>
            </c:rich>
          </c:tx>
          <c:overlay val="0"/>
          <c:spPr>
            <a:noFill/>
            <a:ln>
              <a:noFill/>
            </a:ln>
            <a:effectLst/>
          </c:spPr>
          <c:txPr>
            <a:bodyPr rot="0" spcFirstLastPara="1" vertOverflow="ellipsis" vert="horz" wrap="square" anchor="ctr" anchorCtr="1"/>
            <a:lstStyle/>
            <a:p>
              <a:pPr>
                <a:defRPr sz="1000" b="0" i="0" u="none" strike="noStrike" kern="1200" baseline="0">
                  <a:solidFill>
                    <a:srgbClr val="262626"/>
                  </a:solidFill>
                  <a:latin typeface="+mn-lt"/>
                  <a:ea typeface="+mn-ea"/>
                  <a:cs typeface="+mn-cs"/>
                </a:defRPr>
              </a:pPr>
              <a:endParaRPr lang="en-US"/>
            </a:p>
          </c:txPr>
        </c:title>
        <c:numFmt formatCode="General" sourceLinked="0"/>
        <c:majorTickMark val="cross"/>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262626"/>
                </a:solidFill>
                <a:latin typeface="+mn-lt"/>
                <a:ea typeface="+mn-ea"/>
                <a:cs typeface="+mn-cs"/>
              </a:defRPr>
            </a:pPr>
            <a:endParaRPr lang="en-US"/>
          </a:p>
        </c:txPr>
        <c:crossAx val="558831840"/>
        <c:crosses val="autoZero"/>
        <c:auto val="1"/>
        <c:lblAlgn val="ctr"/>
        <c:lblOffset val="100"/>
        <c:noMultiLvlLbl val="0"/>
      </c:catAx>
      <c:valAx>
        <c:axId val="558831840"/>
        <c:scaling>
          <c:orientation val="minMax"/>
        </c:scaling>
        <c:delete val="0"/>
        <c:axPos val="l"/>
        <c:majorGridlines>
          <c:spPr>
            <a:ln w="9525" cap="flat" cmpd="sng" algn="ctr">
              <a:solidFill>
                <a:schemeClr val="tx1">
                  <a:lumMod val="15000"/>
                  <a:lumOff val="85000"/>
                </a:schemeClr>
              </a:solidFill>
              <a:round/>
            </a:ln>
            <a:effectLst/>
          </c:spPr>
        </c:majorGridlines>
        <c:numFmt formatCode="_(#,##0_);_(\(#,##0\);_(\-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262626"/>
                </a:solidFill>
                <a:latin typeface="+mn-lt"/>
                <a:ea typeface="+mn-ea"/>
                <a:cs typeface="+mn-cs"/>
              </a:defRPr>
            </a:pPr>
            <a:endParaRPr lang="en-US"/>
          </a:p>
        </c:txPr>
        <c:crossAx val="558832800"/>
        <c:crosses val="autoZero"/>
        <c:crossBetween val="midCat"/>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rgbClr val="262626"/>
                    </a:solidFill>
                    <a:latin typeface="+mn-lt"/>
                    <a:ea typeface="+mn-ea"/>
                    <a:cs typeface="+mn-cs"/>
                  </a:defRPr>
                </a:pPr>
                <a:endParaRPr lang="en-US"/>
              </a:p>
            </c:txPr>
          </c:dispUnitsLbl>
        </c:dispUnits>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rgbClr val="262626"/>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rgbClr val="262626"/>
          </a:solidFill>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Cashflow!$C$225</c:f>
          <c:strCache>
            <c:ptCount val="1"/>
            <c:pt idx="0">
              <c:v>Cumulative Units Complete</c:v>
            </c:pt>
          </c:strCache>
        </c:strRef>
      </c:tx>
      <c:overlay val="0"/>
      <c:spPr>
        <a:noFill/>
        <a:ln>
          <a:noFill/>
        </a:ln>
        <a:effectLst/>
      </c:spPr>
      <c:txPr>
        <a:bodyPr rot="0" spcFirstLastPara="1" vertOverflow="ellipsis" vert="horz" wrap="square" anchor="ctr" anchorCtr="1"/>
        <a:lstStyle/>
        <a:p>
          <a:pPr>
            <a:defRPr sz="1400" b="1" i="0" u="none" strike="noStrike" kern="1200" spc="0" baseline="0">
              <a:solidFill>
                <a:srgbClr val="262626"/>
              </a:solidFill>
              <a:latin typeface="+mn-lt"/>
              <a:ea typeface="+mn-ea"/>
              <a:cs typeface="+mn-cs"/>
            </a:defRPr>
          </a:pPr>
          <a:endParaRPr lang="en-US"/>
        </a:p>
      </c:txPr>
    </c:title>
    <c:autoTitleDeleted val="0"/>
    <c:plotArea>
      <c:layout/>
      <c:areaChart>
        <c:grouping val="standard"/>
        <c:varyColors val="0"/>
        <c:ser>
          <c:idx val="6"/>
          <c:order val="0"/>
          <c:tx>
            <c:strRef>
              <c:f>Cashflow!$D$225</c:f>
              <c:strCache>
                <c:ptCount val="1"/>
              </c:strCache>
            </c:strRef>
          </c:tx>
          <c:spPr>
            <a:solidFill>
              <a:schemeClr val="tx2">
                <a:lumMod val="25000"/>
                <a:lumOff val="75000"/>
                <a:alpha val="60000"/>
              </a:schemeClr>
            </a:solidFill>
            <a:ln>
              <a:noFill/>
            </a:ln>
            <a:effectLst/>
          </c:spPr>
          <c:cat>
            <c:strLit>
              <c:ptCount val="8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Cashflow!$J$225:$DA$225</c15:sqref>
                  </c15:fullRef>
                </c:ext>
              </c:extLst>
              <c:f>Cashflow!$J$225:$CO$225</c:f>
              <c:numCache>
                <c:formatCode>_(#,##0_);_(\(#,##0\);_(\-_);_(@_)</c:formatCode>
                <c:ptCount val="8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6</c:v>
                </c:pt>
                <c:pt idx="18">
                  <c:v>6</c:v>
                </c:pt>
                <c:pt idx="19">
                  <c:v>6</c:v>
                </c:pt>
                <c:pt idx="20">
                  <c:v>12</c:v>
                </c:pt>
                <c:pt idx="21">
                  <c:v>12</c:v>
                </c:pt>
                <c:pt idx="22">
                  <c:v>12</c:v>
                </c:pt>
                <c:pt idx="23">
                  <c:v>18</c:v>
                </c:pt>
                <c:pt idx="24">
                  <c:v>18</c:v>
                </c:pt>
                <c:pt idx="25">
                  <c:v>18</c:v>
                </c:pt>
                <c:pt idx="26">
                  <c:v>24</c:v>
                </c:pt>
                <c:pt idx="27">
                  <c:v>24</c:v>
                </c:pt>
                <c:pt idx="28">
                  <c:v>24</c:v>
                </c:pt>
                <c:pt idx="29">
                  <c:v>30</c:v>
                </c:pt>
                <c:pt idx="30">
                  <c:v>30</c:v>
                </c:pt>
                <c:pt idx="31">
                  <c:v>30</c:v>
                </c:pt>
                <c:pt idx="32">
                  <c:v>36</c:v>
                </c:pt>
                <c:pt idx="33">
                  <c:v>36</c:v>
                </c:pt>
                <c:pt idx="34">
                  <c:v>36</c:v>
                </c:pt>
                <c:pt idx="35">
                  <c:v>42</c:v>
                </c:pt>
                <c:pt idx="36">
                  <c:v>42</c:v>
                </c:pt>
                <c:pt idx="37">
                  <c:v>42</c:v>
                </c:pt>
                <c:pt idx="38">
                  <c:v>48</c:v>
                </c:pt>
                <c:pt idx="39">
                  <c:v>48</c:v>
                </c:pt>
                <c:pt idx="40">
                  <c:v>48</c:v>
                </c:pt>
                <c:pt idx="41">
                  <c:v>54</c:v>
                </c:pt>
                <c:pt idx="42">
                  <c:v>54</c:v>
                </c:pt>
                <c:pt idx="43">
                  <c:v>54</c:v>
                </c:pt>
                <c:pt idx="44">
                  <c:v>60</c:v>
                </c:pt>
                <c:pt idx="45">
                  <c:v>60</c:v>
                </c:pt>
                <c:pt idx="46">
                  <c:v>60</c:v>
                </c:pt>
                <c:pt idx="47">
                  <c:v>66</c:v>
                </c:pt>
                <c:pt idx="48">
                  <c:v>66</c:v>
                </c:pt>
                <c:pt idx="49">
                  <c:v>66</c:v>
                </c:pt>
                <c:pt idx="50">
                  <c:v>72</c:v>
                </c:pt>
                <c:pt idx="51">
                  <c:v>72</c:v>
                </c:pt>
                <c:pt idx="52">
                  <c:v>72</c:v>
                </c:pt>
                <c:pt idx="53">
                  <c:v>78</c:v>
                </c:pt>
                <c:pt idx="54">
                  <c:v>78</c:v>
                </c:pt>
                <c:pt idx="55">
                  <c:v>78</c:v>
                </c:pt>
                <c:pt idx="56">
                  <c:v>84</c:v>
                </c:pt>
                <c:pt idx="57">
                  <c:v>84</c:v>
                </c:pt>
                <c:pt idx="58">
                  <c:v>84</c:v>
                </c:pt>
                <c:pt idx="59">
                  <c:v>90</c:v>
                </c:pt>
                <c:pt idx="60">
                  <c:v>90</c:v>
                </c:pt>
                <c:pt idx="61">
                  <c:v>90</c:v>
                </c:pt>
                <c:pt idx="62">
                  <c:v>96</c:v>
                </c:pt>
                <c:pt idx="63">
                  <c:v>96</c:v>
                </c:pt>
                <c:pt idx="64">
                  <c:v>96</c:v>
                </c:pt>
                <c:pt idx="65">
                  <c:v>102</c:v>
                </c:pt>
                <c:pt idx="66">
                  <c:v>102</c:v>
                </c:pt>
                <c:pt idx="67">
                  <c:v>102</c:v>
                </c:pt>
                <c:pt idx="68">
                  <c:v>105</c:v>
                </c:pt>
                <c:pt idx="69">
                  <c:v>105</c:v>
                </c:pt>
                <c:pt idx="70">
                  <c:v>105</c:v>
                </c:pt>
                <c:pt idx="71">
                  <c:v>105</c:v>
                </c:pt>
                <c:pt idx="72">
                  <c:v>105</c:v>
                </c:pt>
                <c:pt idx="73">
                  <c:v>105</c:v>
                </c:pt>
                <c:pt idx="74">
                  <c:v>105</c:v>
                </c:pt>
                <c:pt idx="75">
                  <c:v>105</c:v>
                </c:pt>
                <c:pt idx="76">
                  <c:v>105</c:v>
                </c:pt>
                <c:pt idx="77">
                  <c:v>105</c:v>
                </c:pt>
                <c:pt idx="78">
                  <c:v>105</c:v>
                </c:pt>
                <c:pt idx="79">
                  <c:v>105</c:v>
                </c:pt>
                <c:pt idx="80">
                  <c:v>105</c:v>
                </c:pt>
                <c:pt idx="81">
                  <c:v>105</c:v>
                </c:pt>
                <c:pt idx="82">
                  <c:v>105</c:v>
                </c:pt>
                <c:pt idx="83">
                  <c:v>105</c:v>
                </c:pt>
              </c:numCache>
            </c:numRef>
          </c:val>
          <c:extLst>
            <c:ext xmlns:c16="http://schemas.microsoft.com/office/drawing/2014/chart" uri="{C3380CC4-5D6E-409C-BE32-E72D297353CC}">
              <c16:uniqueId val="{00000000-B0B2-4639-9C77-66F77ABD1C2A}"/>
            </c:ext>
          </c:extLst>
        </c:ser>
        <c:dLbls>
          <c:showLegendKey val="0"/>
          <c:showVal val="0"/>
          <c:showCatName val="0"/>
          <c:showSerName val="0"/>
          <c:showPercent val="0"/>
          <c:showBubbleSize val="0"/>
        </c:dLbls>
        <c:axId val="558832800"/>
        <c:axId val="558831840"/>
      </c:areaChart>
      <c:catAx>
        <c:axId val="558832800"/>
        <c:scaling>
          <c:orientation val="minMax"/>
        </c:scaling>
        <c:delete val="0"/>
        <c:axPos val="b"/>
        <c:title>
          <c:tx>
            <c:rich>
              <a:bodyPr rot="0" spcFirstLastPara="1" vertOverflow="ellipsis" vert="horz" wrap="square" anchor="ctr" anchorCtr="1"/>
              <a:lstStyle/>
              <a:p>
                <a:pPr>
                  <a:defRPr sz="1000" b="0" i="0" u="none" strike="noStrike" kern="1200" baseline="0">
                    <a:solidFill>
                      <a:srgbClr val="262626"/>
                    </a:solidFill>
                    <a:latin typeface="+mn-lt"/>
                    <a:ea typeface="+mn-ea"/>
                    <a:cs typeface="+mn-cs"/>
                  </a:defRPr>
                </a:pPr>
                <a:r>
                  <a:rPr lang="en-NZ"/>
                  <a:t>Months</a:t>
                </a:r>
              </a:p>
            </c:rich>
          </c:tx>
          <c:overlay val="0"/>
          <c:spPr>
            <a:noFill/>
            <a:ln>
              <a:noFill/>
            </a:ln>
            <a:effectLst/>
          </c:spPr>
          <c:txPr>
            <a:bodyPr rot="0" spcFirstLastPara="1" vertOverflow="ellipsis" vert="horz" wrap="square" anchor="ctr" anchorCtr="1"/>
            <a:lstStyle/>
            <a:p>
              <a:pPr>
                <a:defRPr sz="1000" b="0" i="0" u="none" strike="noStrike" kern="1200" baseline="0">
                  <a:solidFill>
                    <a:srgbClr val="262626"/>
                  </a:solidFill>
                  <a:latin typeface="+mn-lt"/>
                  <a:ea typeface="+mn-ea"/>
                  <a:cs typeface="+mn-cs"/>
                </a:defRPr>
              </a:pPr>
              <a:endParaRPr lang="en-US"/>
            </a:p>
          </c:txPr>
        </c:title>
        <c:numFmt formatCode="General"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262626"/>
                </a:solidFill>
                <a:latin typeface="+mn-lt"/>
                <a:ea typeface="+mn-ea"/>
                <a:cs typeface="+mn-cs"/>
              </a:defRPr>
            </a:pPr>
            <a:endParaRPr lang="en-US"/>
          </a:p>
        </c:txPr>
        <c:crossAx val="558831840"/>
        <c:crosses val="autoZero"/>
        <c:auto val="1"/>
        <c:lblAlgn val="ctr"/>
        <c:lblOffset val="100"/>
        <c:noMultiLvlLbl val="0"/>
      </c:catAx>
      <c:valAx>
        <c:axId val="558831840"/>
        <c:scaling>
          <c:orientation val="minMax"/>
        </c:scaling>
        <c:delete val="0"/>
        <c:axPos val="l"/>
        <c:majorGridlines>
          <c:spPr>
            <a:ln w="9525" cap="flat" cmpd="sng" algn="ctr">
              <a:solidFill>
                <a:schemeClr val="tx1">
                  <a:lumMod val="15000"/>
                  <a:lumOff val="85000"/>
                </a:schemeClr>
              </a:solidFill>
              <a:round/>
            </a:ln>
            <a:effectLst/>
          </c:spPr>
        </c:majorGridlines>
        <c:numFmt formatCode="_(#,##0_);_(\(#,##0\);_(\-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262626"/>
                </a:solidFill>
                <a:latin typeface="+mn-lt"/>
                <a:ea typeface="+mn-ea"/>
                <a:cs typeface="+mn-cs"/>
              </a:defRPr>
            </a:pPr>
            <a:endParaRPr lang="en-US"/>
          </a:p>
        </c:txPr>
        <c:crossAx val="55883280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rgbClr val="262626"/>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58</xdr:row>
      <xdr:rowOff>122329</xdr:rowOff>
    </xdr:from>
    <xdr:to>
      <xdr:col>10</xdr:col>
      <xdr:colOff>0</xdr:colOff>
      <xdr:row>65</xdr:row>
      <xdr:rowOff>42630</xdr:rowOff>
    </xdr:to>
    <xdr:pic>
      <xdr:nvPicPr>
        <xdr:cNvPr id="2" name="Picture 1">
          <a:extLst>
            <a:ext uri="{FF2B5EF4-FFF2-40B4-BE49-F238E27FC236}">
              <a16:creationId xmlns:a16="http://schemas.microsoft.com/office/drawing/2014/main" id="{CE3AFD93-944D-28B1-6976-5712A4A4844B}"/>
            </a:ext>
          </a:extLst>
        </xdr:cNvPr>
        <xdr:cNvPicPr>
          <a:picLocks noChangeAspect="1"/>
        </xdr:cNvPicPr>
      </xdr:nvPicPr>
      <xdr:blipFill>
        <a:blip xmlns:r="http://schemas.openxmlformats.org/officeDocument/2006/relationships" r:embed="rId1"/>
        <a:stretch>
          <a:fillRect/>
        </a:stretch>
      </xdr:blipFill>
      <xdr:spPr>
        <a:xfrm>
          <a:off x="179294" y="10521388"/>
          <a:ext cx="5446059" cy="1175360"/>
        </a:xfrm>
        <a:prstGeom prst="rect">
          <a:avLst/>
        </a:prstGeom>
        <a:ln>
          <a:solidFill>
            <a:schemeClr val="tx1">
              <a:lumMod val="50000"/>
              <a:lumOff val="50000"/>
            </a:schemeClr>
          </a:solidFill>
        </a:ln>
      </xdr:spPr>
    </xdr:pic>
    <xdr:clientData/>
  </xdr:twoCellAnchor>
  <xdr:twoCellAnchor editAs="oneCell">
    <xdr:from>
      <xdr:col>1</xdr:col>
      <xdr:colOff>0</xdr:colOff>
      <xdr:row>67</xdr:row>
      <xdr:rowOff>1</xdr:rowOff>
    </xdr:from>
    <xdr:to>
      <xdr:col>10</xdr:col>
      <xdr:colOff>0</xdr:colOff>
      <xdr:row>89</xdr:row>
      <xdr:rowOff>85877</xdr:rowOff>
    </xdr:to>
    <xdr:pic>
      <xdr:nvPicPr>
        <xdr:cNvPr id="3" name="Picture 2">
          <a:extLst>
            <a:ext uri="{FF2B5EF4-FFF2-40B4-BE49-F238E27FC236}">
              <a16:creationId xmlns:a16="http://schemas.microsoft.com/office/drawing/2014/main" id="{8E78F19D-D510-C9DE-99B3-38F97C2EFE38}"/>
            </a:ext>
          </a:extLst>
        </xdr:cNvPr>
        <xdr:cNvPicPr>
          <a:picLocks noChangeAspect="1"/>
        </xdr:cNvPicPr>
      </xdr:nvPicPr>
      <xdr:blipFill>
        <a:blip xmlns:r="http://schemas.openxmlformats.org/officeDocument/2006/relationships" r:embed="rId2"/>
        <a:stretch>
          <a:fillRect/>
        </a:stretch>
      </xdr:blipFill>
      <xdr:spPr>
        <a:xfrm>
          <a:off x="179294" y="12012707"/>
          <a:ext cx="5446059" cy="4030346"/>
        </a:xfrm>
        <a:prstGeom prst="rect">
          <a:avLst/>
        </a:prstGeom>
        <a:ln>
          <a:solidFill>
            <a:schemeClr val="tx1">
              <a:lumMod val="50000"/>
              <a:lumOff val="50000"/>
            </a:schemeClr>
          </a:solidFill>
        </a:ln>
      </xdr:spPr>
    </xdr:pic>
    <xdr:clientData/>
  </xdr:twoCellAnchor>
  <xdr:twoCellAnchor>
    <xdr:from>
      <xdr:col>1</xdr:col>
      <xdr:colOff>0</xdr:colOff>
      <xdr:row>1</xdr:row>
      <xdr:rowOff>0</xdr:rowOff>
    </xdr:from>
    <xdr:to>
      <xdr:col>18</xdr:col>
      <xdr:colOff>112059</xdr:colOff>
      <xdr:row>56</xdr:row>
      <xdr:rowOff>84791</xdr:rowOff>
    </xdr:to>
    <xdr:sp macro="" textlink="">
      <xdr:nvSpPr>
        <xdr:cNvPr id="4" name="TextBox 3">
          <a:extLst>
            <a:ext uri="{FF2B5EF4-FFF2-40B4-BE49-F238E27FC236}">
              <a16:creationId xmlns:a16="http://schemas.microsoft.com/office/drawing/2014/main" id="{3CB5ED21-65AB-FD6D-229F-C210C3351363}"/>
            </a:ext>
          </a:extLst>
        </xdr:cNvPr>
        <xdr:cNvSpPr txBox="1"/>
      </xdr:nvSpPr>
      <xdr:spPr>
        <a:xfrm>
          <a:off x="179294" y="179294"/>
          <a:ext cx="10399059" cy="9945968"/>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NZ" sz="1100" b="1"/>
            <a:t>All items include GST unless otherwise stated.</a:t>
          </a:r>
        </a:p>
        <a:p>
          <a:endParaRPr lang="en-NZ" sz="1100" b="1"/>
        </a:p>
        <a:p>
          <a:r>
            <a:rPr lang="en-NZ" sz="1100" b="1"/>
            <a:t>Staging &amp; Tranches</a:t>
          </a:r>
        </a:p>
        <a:p>
          <a:pPr marL="171450" indent="-171450">
            <a:buFont typeface="Arial" panose="020B0604020202020204" pitchFamily="34" charset="0"/>
            <a:buChar char="•"/>
          </a:pPr>
          <a:r>
            <a:rPr lang="en-NZ" sz="1100" b="0"/>
            <a:t>Land development</a:t>
          </a:r>
          <a:r>
            <a:rPr lang="en-NZ" sz="1100" b="0" baseline="0"/>
            <a:t> assumed to be delivered in broad stages. Total land development costs allocated between stages, with each stage timed separately. This allows costs to be front loaded - reflecting typical delivery.</a:t>
          </a:r>
        </a:p>
        <a:p>
          <a:pPr marL="171450" indent="-171450">
            <a:buFont typeface="Arial" panose="020B0604020202020204" pitchFamily="34" charset="0"/>
            <a:buChar char="•"/>
          </a:pPr>
          <a:r>
            <a:rPr lang="en-NZ" sz="1100" b="0" baseline="0"/>
            <a:t>Vertical construction and unit sales assumed to be in tranches. Typical project may have 4 or 5 stages, however units are delivered in substages (i.e. tranches), only committing to say 5 or 6 units at any one time to limit capital and exposure. Modelling as smaller tranches is more aggressive (relative to overall stages) but provides a more accurate estimate of capital requirements and better reflects actual project delivery. </a:t>
          </a:r>
        </a:p>
        <a:p>
          <a:pPr marL="171450" indent="-171450">
            <a:buFont typeface="Arial" panose="020B0604020202020204" pitchFamily="34" charset="0"/>
            <a:buChar char="•"/>
          </a:pPr>
          <a:r>
            <a:rPr lang="en-NZ" sz="1100" b="0" baseline="0"/>
            <a:t>Tranches delivered in sequential order with a duration for each tranche and a lage between commencement of each tranche. </a:t>
          </a:r>
        </a:p>
        <a:p>
          <a:pPr marL="171450" indent="-171450">
            <a:buFont typeface="Arial" panose="020B0604020202020204" pitchFamily="34" charset="0"/>
            <a:buChar char="•"/>
          </a:pPr>
          <a:r>
            <a:rPr lang="en-NZ" sz="1100" b="0" baseline="0"/>
            <a:t>Because land development and vertical construction are delinked it is important to cross check timings to ensure reasonable i.e. not building units on undeveloped land. Front loading land development costs helps to mitigate this risk. </a:t>
          </a:r>
        </a:p>
        <a:p>
          <a:pPr marL="0" indent="0">
            <a:buFont typeface="Arial" panose="020B0604020202020204" pitchFamily="34" charset="0"/>
            <a:buNone/>
          </a:pPr>
          <a:endParaRPr lang="en-NZ" sz="1100" b="0" baseline="0"/>
        </a:p>
        <a:p>
          <a:pPr marL="0" indent="0">
            <a:buFont typeface="Arial" panose="020B0604020202020204" pitchFamily="34" charset="0"/>
            <a:buNone/>
          </a:pPr>
          <a:r>
            <a:rPr lang="en-NZ" sz="1100" b="1" baseline="0"/>
            <a:t>Capital</a:t>
          </a:r>
        </a:p>
        <a:p>
          <a:pPr marL="171450" indent="-171450">
            <a:buFont typeface="Arial" panose="020B0604020202020204" pitchFamily="34" charset="0"/>
            <a:buChar char="•"/>
          </a:pPr>
          <a:r>
            <a:rPr lang="en-NZ" sz="1100" b="0"/>
            <a:t>Model assumes all capital flows freely. This allows for</a:t>
          </a:r>
          <a:r>
            <a:rPr lang="en-NZ" sz="1100" b="0" baseline="0"/>
            <a:t> better comparability between projects, however in practice capital flows may be restricted. </a:t>
          </a:r>
        </a:p>
        <a:p>
          <a:pPr marL="171450" indent="-171450">
            <a:buFont typeface="Arial" panose="020B0604020202020204" pitchFamily="34" charset="0"/>
            <a:buChar char="•"/>
          </a:pPr>
          <a:r>
            <a:rPr lang="en-NZ" sz="1100" b="0" baseline="0"/>
            <a:t>Retirement villages are regulated and to protect residents a Statutory Supervisor ('SS') is appointed to monitor the village including financial position, solvency etc. In short the SS will always need comfort that sufficient capital available and invested to complete the development. Will depend on project specific risk e.g. freehold vs operating lease, progress (100 units remaining or 10 units remaining) and funding structure. This may slightly delay the release of capital towards the backend of the project, however it is not expected to be prohibitive or material to returns hence it is ignored. </a:t>
          </a:r>
        </a:p>
        <a:p>
          <a:pPr marL="0" indent="0">
            <a:buFont typeface="Arial" panose="020B0604020202020204" pitchFamily="34" charset="0"/>
            <a:buNone/>
          </a:pPr>
          <a:endParaRPr lang="en-NZ" sz="1100" b="0" baseline="0"/>
        </a:p>
        <a:p>
          <a:pPr marL="0" indent="0">
            <a:buFont typeface="Arial" panose="020B0604020202020204" pitchFamily="34" charset="0"/>
            <a:buNone/>
          </a:pPr>
          <a:r>
            <a:rPr lang="en-NZ" sz="1100" b="1" baseline="0"/>
            <a:t>Debt &amp; Leverage</a:t>
          </a:r>
        </a:p>
        <a:p>
          <a:pPr marL="171450" indent="-171450">
            <a:buFont typeface="Arial" panose="020B0604020202020204" pitchFamily="34" charset="0"/>
            <a:buChar char="•"/>
          </a:pPr>
          <a:r>
            <a:rPr lang="en-NZ" sz="1100" b="0" baseline="0"/>
            <a:t>Model is unleveraged. This is also for comparability and simplicity reasons. Funding structure and equity requirements can easily be inferred from peak capital and cashflow projections - refer output. </a:t>
          </a:r>
          <a:r>
            <a:rPr lang="en-NZ" sz="1100" b="0" u="sng" baseline="0"/>
            <a:t>If required, debt assumptions could be built into the model</a:t>
          </a:r>
          <a:r>
            <a:rPr lang="en-NZ" sz="1100" b="0" baseline="0"/>
            <a:t>.</a:t>
          </a:r>
        </a:p>
        <a:p>
          <a:pPr marL="171450" indent="-171450">
            <a:buFont typeface="Arial" panose="020B0604020202020204" pitchFamily="34" charset="0"/>
            <a:buChar char="•"/>
          </a:pPr>
          <a:r>
            <a:rPr lang="en-NZ" sz="1100" b="0" baseline="0"/>
            <a:t>Note, becuase equity receives a preferred return (8% interest charge), introducing debt would not increase overall costs. Instead changes the cost structure, noting that the preferred return only applies to A-Class shareholders (so not a true cost for A-Class). Any reduction in preferred return for A-Class would be outweighed by improvement in overall outcomes from reduced equity requirements. </a:t>
          </a:r>
        </a:p>
        <a:p>
          <a:endParaRPr lang="en-NZ" sz="1100" b="1" baseline="0">
            <a:solidFill>
              <a:schemeClr val="dk1"/>
            </a:solidFill>
            <a:effectLst/>
            <a:latin typeface="+mn-lt"/>
            <a:ea typeface="+mn-ea"/>
            <a:cs typeface="+mn-cs"/>
          </a:endParaRPr>
        </a:p>
        <a:p>
          <a:r>
            <a:rPr lang="en-NZ" sz="1100" b="1" baseline="0">
              <a:solidFill>
                <a:schemeClr val="dk1"/>
              </a:solidFill>
              <a:effectLst/>
              <a:latin typeface="+mn-lt"/>
              <a:ea typeface="+mn-ea"/>
              <a:cs typeface="+mn-cs"/>
            </a:rPr>
            <a:t>Growth &amp; Inflation</a:t>
          </a:r>
          <a:endParaRPr lang="en-NZ">
            <a:effectLst/>
          </a:endParaRPr>
        </a:p>
        <a:p>
          <a:pPr marL="171450" indent="-171450">
            <a:buFont typeface="Arial" panose="020B0604020202020204" pitchFamily="34" charset="0"/>
            <a:buChar char="•"/>
          </a:pPr>
          <a:r>
            <a:rPr lang="en-NZ" sz="1100" b="0" baseline="0">
              <a:solidFill>
                <a:schemeClr val="dk1"/>
              </a:solidFill>
              <a:effectLst/>
              <a:latin typeface="+mn-lt"/>
              <a:ea typeface="+mn-ea"/>
              <a:cs typeface="+mn-cs"/>
            </a:rPr>
            <a:t>Inflation inputs included for capital growth and CPI. Capital growth applies to ORA sales during development and ongiong unit turnover income. CPI applies to development costs during development (excl land) and the ground lease during operating phase. </a:t>
          </a:r>
        </a:p>
        <a:p>
          <a:pPr marL="171450" indent="-171450">
            <a:buFont typeface="Arial" panose="020B0604020202020204" pitchFamily="34" charset="0"/>
            <a:buChar char="•"/>
          </a:pPr>
          <a:r>
            <a:rPr lang="en-NZ" sz="1100" b="0" baseline="0">
              <a:solidFill>
                <a:schemeClr val="dk1"/>
              </a:solidFill>
              <a:effectLst/>
              <a:latin typeface="+mn-lt"/>
              <a:ea typeface="+mn-ea"/>
              <a:cs typeface="+mn-cs"/>
            </a:rPr>
            <a:t>To ensure consistency all items must be inflated. Not fair to apply inflation to ground lease but not the value of units / DMF. This doesn't prevent application of different inflation rates if for example believed that capital growth will lag CPI. </a:t>
          </a:r>
        </a:p>
        <a:p>
          <a:pPr marL="171450" indent="-171450">
            <a:buFont typeface="Arial" panose="020B0604020202020204" pitchFamily="34" charset="0"/>
            <a:buChar char="•"/>
          </a:pPr>
          <a:r>
            <a:rPr lang="en-NZ" sz="1100" b="0" baseline="0">
              <a:solidFill>
                <a:schemeClr val="dk1"/>
              </a:solidFill>
              <a:effectLst/>
              <a:latin typeface="+mn-lt"/>
              <a:ea typeface="+mn-ea"/>
              <a:cs typeface="+mn-cs"/>
            </a:rPr>
            <a:t>For transparency the impact of these assumptions are presented separately within the ORA Surplus calculations - refer Outputs.</a:t>
          </a:r>
        </a:p>
        <a:p>
          <a:endParaRPr lang="en-NZ" sz="1100" b="0" baseline="0">
            <a:solidFill>
              <a:schemeClr val="dk1"/>
            </a:solidFill>
            <a:effectLst/>
            <a:latin typeface="+mn-lt"/>
            <a:ea typeface="+mn-ea"/>
            <a:cs typeface="+mn-cs"/>
          </a:endParaRPr>
        </a:p>
        <a:p>
          <a:r>
            <a:rPr lang="en-NZ" sz="1100" b="1" baseline="0">
              <a:solidFill>
                <a:schemeClr val="dk1"/>
              </a:solidFill>
              <a:effectLst/>
              <a:latin typeface="+mn-lt"/>
              <a:ea typeface="+mn-ea"/>
              <a:cs typeface="+mn-cs"/>
            </a:rPr>
            <a:t>Preferred Interest</a:t>
          </a:r>
          <a:endParaRPr lang="en-NZ">
            <a:effectLst/>
          </a:endParaRPr>
        </a:p>
        <a:p>
          <a:pPr marL="171450" indent="-171450">
            <a:buFont typeface="Arial" panose="020B0604020202020204" pitchFamily="34" charset="0"/>
            <a:buChar char="•"/>
          </a:pPr>
          <a:r>
            <a:rPr lang="en-NZ" sz="1100" b="0" baseline="0">
              <a:solidFill>
                <a:schemeClr val="dk1"/>
              </a:solidFill>
              <a:effectLst/>
              <a:latin typeface="+mn-lt"/>
              <a:ea typeface="+mn-ea"/>
              <a:cs typeface="+mn-cs"/>
            </a:rPr>
            <a:t>Inputs to set how much is paid out vs accrued. To avoid dilution of Hāpai overall cash return typically target 4.5% paid and 3.5%. </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NZ" sz="1100" b="0" baseline="0">
              <a:solidFill>
                <a:schemeClr val="dk1"/>
              </a:solidFill>
              <a:effectLst/>
              <a:latin typeface="+mn-lt"/>
              <a:ea typeface="+mn-ea"/>
              <a:cs typeface="+mn-cs"/>
            </a:rPr>
            <a:t>Any amount accrued will be released at development completion as occurs in practice. However, whether paid out or accrued difference is immaterial.</a:t>
          </a:r>
        </a:p>
        <a:p>
          <a:pPr marL="0" marR="0" lvl="0" indent="0" defTabSz="914400" eaLnBrk="1" fontAlgn="auto" latinLnBrk="0" hangingPunct="1">
            <a:lnSpc>
              <a:spcPct val="100000"/>
            </a:lnSpc>
            <a:spcBef>
              <a:spcPts val="0"/>
            </a:spcBef>
            <a:spcAft>
              <a:spcPts val="0"/>
            </a:spcAft>
            <a:buClrTx/>
            <a:buSzTx/>
            <a:buFontTx/>
            <a:buNone/>
            <a:tabLst/>
            <a:defRPr/>
          </a:pPr>
          <a:endParaRPr kumimoji="0" lang="en-NZ" sz="11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NZ" sz="1100" b="1" i="0" u="none" strike="noStrike" kern="0" cap="none" spc="0" normalizeH="0" baseline="0" noProof="0">
              <a:ln>
                <a:noFill/>
              </a:ln>
              <a:solidFill>
                <a:prstClr val="black"/>
              </a:solidFill>
              <a:effectLst/>
              <a:uLnTx/>
              <a:uFillTx/>
              <a:latin typeface="+mn-lt"/>
              <a:ea typeface="+mn-ea"/>
              <a:cs typeface="+mn-cs"/>
            </a:rPr>
            <a:t>Fees</a:t>
          </a:r>
          <a:endParaRPr lang="en-NZ" sz="1100" b="0" baseline="0">
            <a:solidFill>
              <a:schemeClr val="dk1"/>
            </a:solidFill>
            <a:effectLst/>
            <a:latin typeface="+mn-lt"/>
            <a:ea typeface="+mn-ea"/>
            <a:cs typeface="+mn-cs"/>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NZ" sz="1100" b="0" baseline="0">
              <a:solidFill>
                <a:schemeClr val="dk1"/>
              </a:solidFill>
              <a:effectLst/>
              <a:latin typeface="+mn-lt"/>
              <a:ea typeface="+mn-ea"/>
              <a:cs typeface="+mn-cs"/>
            </a:rPr>
            <a:t>Koau fees not included</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NZ" sz="1100" b="0" baseline="0">
              <a:solidFill>
                <a:schemeClr val="dk1"/>
              </a:solidFill>
              <a:effectLst/>
              <a:latin typeface="+mn-lt"/>
              <a:ea typeface="+mn-ea"/>
              <a:cs typeface="+mn-cs"/>
            </a:rPr>
            <a:t>Hāpai share of KPV fees (via 50% stake in KPVLP) not captured within the model. Conservative and acknowledges that there are costs associated with these fees and not all profit. </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NZ" sz="1100" b="0" baseline="0">
              <a:solidFill>
                <a:schemeClr val="dk1"/>
              </a:solidFill>
              <a:effectLst/>
              <a:latin typeface="+mn-lt"/>
              <a:ea typeface="+mn-ea"/>
              <a:cs typeface="+mn-cs"/>
            </a:rPr>
            <a:t>No allowance for KPV transaction fee threshold / rebate structure.</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NZ" sz="1100" b="0" baseline="0">
              <a:solidFill>
                <a:schemeClr val="dk1"/>
              </a:solidFill>
              <a:effectLst/>
              <a:latin typeface="+mn-lt"/>
              <a:ea typeface="+mn-ea"/>
              <a:cs typeface="+mn-cs"/>
            </a:rPr>
            <a:t>KPV operational management post development ($50k CPI adjusted) assumed to be covered by resident fees (fixed / floating).</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NZ" sz="1100" b="0" baseline="0">
              <a:solidFill>
                <a:schemeClr val="dk1"/>
              </a:solidFill>
              <a:effectLst/>
              <a:latin typeface="+mn-lt"/>
              <a:ea typeface="+mn-ea"/>
              <a:cs typeface="+mn-cs"/>
            </a:rPr>
            <a:t>KPV fees per JV Agreement attached below.</a:t>
          </a:r>
        </a:p>
        <a:p>
          <a:pPr marL="0" marR="0" lvl="0" indent="0" defTabSz="914400" eaLnBrk="1" fontAlgn="auto" latinLnBrk="0" hangingPunct="1">
            <a:lnSpc>
              <a:spcPct val="100000"/>
            </a:lnSpc>
            <a:spcBef>
              <a:spcPts val="0"/>
            </a:spcBef>
            <a:spcAft>
              <a:spcPts val="0"/>
            </a:spcAft>
            <a:buClrTx/>
            <a:buSzTx/>
            <a:buFontTx/>
            <a:buNone/>
            <a:tabLst/>
            <a:defRPr/>
          </a:pPr>
          <a:endParaRPr kumimoji="0" lang="en-NZ" sz="11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NZ" sz="1100" b="1" i="0" u="none" strike="noStrike" kern="0" cap="none" spc="0" normalizeH="0" baseline="0" noProof="0">
              <a:ln>
                <a:noFill/>
              </a:ln>
              <a:solidFill>
                <a:prstClr val="black"/>
              </a:solidFill>
              <a:effectLst/>
              <a:uLnTx/>
              <a:uFillTx/>
              <a:latin typeface="+mn-lt"/>
              <a:ea typeface="+mn-ea"/>
              <a:cs typeface="+mn-cs"/>
            </a:rPr>
            <a:t>Operating Lease </a:t>
          </a:r>
          <a:endParaRPr kumimoji="0" lang="en-NZ" sz="1100" b="0" i="0" u="none" strike="noStrike" kern="0" cap="none" spc="0" normalizeH="0" baseline="0" noProof="0">
            <a:ln>
              <a:noFill/>
            </a:ln>
            <a:solidFill>
              <a:prstClr val="black"/>
            </a:solidFill>
            <a:effectLst/>
            <a:uLnTx/>
            <a:uFillTx/>
            <a:latin typeface="+mn-lt"/>
            <a:ea typeface="+mn-ea"/>
            <a:cs typeface="+mn-cs"/>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NZ" sz="1100" b="0" i="0" u="none" strike="noStrike" kern="0" cap="none" spc="0" normalizeH="0" baseline="0" noProof="0">
              <a:ln>
                <a:noFill/>
              </a:ln>
              <a:solidFill>
                <a:prstClr val="black"/>
              </a:solidFill>
              <a:effectLst/>
              <a:uLnTx/>
              <a:uFillTx/>
              <a:latin typeface="+mn-lt"/>
              <a:ea typeface="+mn-ea"/>
              <a:cs typeface="+mn-cs"/>
            </a:rPr>
            <a:t>Set as a % of assumed land value</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NZ" sz="1100" b="0" i="0" u="none" strike="noStrike" kern="0" cap="none" spc="0" normalizeH="0" baseline="0" noProof="0">
              <a:ln>
                <a:noFill/>
              </a:ln>
              <a:solidFill>
                <a:prstClr val="black"/>
              </a:solidFill>
              <a:effectLst/>
              <a:uLnTx/>
              <a:uFillTx/>
              <a:latin typeface="+mn-lt"/>
              <a:ea typeface="+mn-ea"/>
              <a:cs typeface="+mn-cs"/>
            </a:rPr>
            <a:t>Structure - flat (i.e. no rent reviews) during development, CPI catch up mechanism once development complete and annual CPI thereafter</a:t>
          </a:r>
          <a:endParaRPr kumimoji="0" lang="en-NZ" sz="1100" b="0" i="0" u="none" strike="noStrike" kern="0" cap="none" spc="0" normalizeH="0" baseline="0" noProof="0">
            <a:ln>
              <a:noFill/>
            </a:ln>
            <a:solidFill>
              <a:schemeClr val="dk1"/>
            </a:solidFill>
            <a:effectLst/>
            <a:uLnTx/>
            <a:uFillTx/>
            <a:latin typeface="+mn-lt"/>
            <a:ea typeface="+mn-ea"/>
            <a:cs typeface="+mn-cs"/>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endParaRPr kumimoji="0" lang="en-NZ" sz="1100" b="0" i="0" u="none" strike="noStrike" kern="0" cap="none" spc="0" normalizeH="0" baseline="0" noProof="0">
            <a:ln>
              <a:noFill/>
            </a:ln>
            <a:solidFill>
              <a:schemeClr val="dk1"/>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 typeface="Arial" panose="020B0604020202020204" pitchFamily="34" charset="0"/>
            <a:buNone/>
            <a:tabLst/>
            <a:defRPr/>
          </a:pPr>
          <a:r>
            <a:rPr kumimoji="0" lang="en-NZ" sz="1100" b="1" i="0" u="none" strike="noStrike" kern="0" cap="none" spc="0" normalizeH="0" baseline="0" noProof="0">
              <a:ln>
                <a:noFill/>
              </a:ln>
              <a:solidFill>
                <a:prstClr val="black"/>
              </a:solidFill>
              <a:effectLst/>
              <a:uLnTx/>
              <a:uFillTx/>
              <a:latin typeface="+mn-lt"/>
              <a:ea typeface="+mn-ea"/>
              <a:cs typeface="+mn-cs"/>
            </a:rPr>
            <a:t>Terminal Value &amp; Discount Rate</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NZ" sz="1100" b="0" i="0" u="none" strike="noStrike" kern="0" cap="none" spc="0" normalizeH="0" baseline="0" noProof="0">
              <a:ln>
                <a:noFill/>
              </a:ln>
              <a:solidFill>
                <a:prstClr val="black"/>
              </a:solidFill>
              <a:effectLst/>
              <a:uLnTx/>
              <a:uFillTx/>
              <a:latin typeface="+mn-lt"/>
              <a:ea typeface="+mn-ea"/>
              <a:cs typeface="+mn-cs"/>
            </a:rPr>
            <a:t>Terminal value applies the same discount rate to both the unit turnover income and operating lease (if applicable). </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NZ" sz="1100" b="0" i="0" u="none" strike="noStrike" kern="0" cap="none" spc="0" normalizeH="0" baseline="0" noProof="0">
              <a:ln>
                <a:noFill/>
              </a:ln>
              <a:solidFill>
                <a:prstClr val="black"/>
              </a:solidFill>
              <a:effectLst/>
              <a:uLnTx/>
              <a:uFillTx/>
              <a:latin typeface="+mn-lt"/>
              <a:ea typeface="+mn-ea"/>
              <a:cs typeface="+mn-cs"/>
            </a:rPr>
            <a:t>The operating lease increases risk, which should be reflected in a higher discount rate relative to freehold. </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NZ" sz="1100" b="0" i="0" u="none" strike="noStrike" kern="0" cap="none" spc="0" normalizeH="0" baseline="0" noProof="0">
              <a:ln>
                <a:noFill/>
              </a:ln>
              <a:solidFill>
                <a:prstClr val="black"/>
              </a:solidFill>
              <a:effectLst/>
              <a:uLnTx/>
              <a:uFillTx/>
              <a:latin typeface="+mn-lt"/>
              <a:ea typeface="+mn-ea"/>
              <a:cs typeface="+mn-cs"/>
            </a:rPr>
            <a:t>Appropriate discount rate is highly subjective. The 'as if complete' valuation for Papamoa adopted a discount rate of 20%, reflecting the leasehold structure, </a:t>
          </a:r>
          <a:r>
            <a:rPr lang="en-NZ" sz="1100" b="0" i="0" baseline="0">
              <a:solidFill>
                <a:schemeClr val="dk1"/>
              </a:solidFill>
              <a:effectLst/>
              <a:latin typeface="+mn-lt"/>
              <a:ea typeface="+mn-ea"/>
              <a:cs typeface="+mn-cs"/>
            </a:rPr>
            <a:t>lack of capital gains, </a:t>
          </a:r>
          <a:r>
            <a:rPr kumimoji="0" lang="en-NZ" sz="1100" b="0" i="0" u="none" strike="noStrike" kern="0" cap="none" spc="0" normalizeH="0" baseline="0" noProof="0">
              <a:ln>
                <a:noFill/>
              </a:ln>
              <a:solidFill>
                <a:prstClr val="black"/>
              </a:solidFill>
              <a:effectLst/>
              <a:uLnTx/>
              <a:uFillTx/>
              <a:latin typeface="+mn-lt"/>
              <a:ea typeface="+mn-ea"/>
              <a:cs typeface="+mn-cs"/>
            </a:rPr>
            <a:t>lack of embedded value as a newly completed village and likely cashflow shortfalls in early years as units sold down. The latter two factors do not apply to a mature village (assumption of terminal value). Therefore, in lieu of additional information, would consider 17.5% appropriate for leasehold and 15% for freehold. Ultimately limited impact on IRR calculation. </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NZ" sz="1100" b="0" i="0" u="none" strike="noStrike" kern="0" cap="none" spc="0" normalizeH="0" baseline="0" noProof="0">
              <a:ln>
                <a:noFill/>
              </a:ln>
              <a:solidFill>
                <a:prstClr val="black"/>
              </a:solidFill>
              <a:effectLst/>
              <a:uLnTx/>
              <a:uFillTx/>
              <a:latin typeface="+mn-lt"/>
              <a:ea typeface="+mn-ea"/>
              <a:cs typeface="+mn-cs"/>
            </a:rPr>
            <a:t>Note in theory if valued the two components separately, applying different discount rates to different risk profiles (lease vs RV income), should produce the same answer. However, this is overly prescriptive and ignores that the lease is an inherent component of the village. </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356152</xdr:colOff>
      <xdr:row>37</xdr:row>
      <xdr:rowOff>173785</xdr:rowOff>
    </xdr:from>
    <xdr:to>
      <xdr:col>10</xdr:col>
      <xdr:colOff>446841</xdr:colOff>
      <xdr:row>42</xdr:row>
      <xdr:rowOff>46150</xdr:rowOff>
    </xdr:to>
    <xdr:pic>
      <xdr:nvPicPr>
        <xdr:cNvPr id="2" name="Picture 1">
          <a:extLst>
            <a:ext uri="{FF2B5EF4-FFF2-40B4-BE49-F238E27FC236}">
              <a16:creationId xmlns:a16="http://schemas.microsoft.com/office/drawing/2014/main" id="{5DF323B0-98A4-8589-4A2B-549DBFFFC91B}"/>
            </a:ext>
          </a:extLst>
        </xdr:cNvPr>
        <xdr:cNvPicPr>
          <a:picLocks noChangeAspect="1"/>
        </xdr:cNvPicPr>
      </xdr:nvPicPr>
      <xdr:blipFill>
        <a:blip xmlns:r="http://schemas.openxmlformats.org/officeDocument/2006/relationships" r:embed="rId1"/>
        <a:stretch>
          <a:fillRect/>
        </a:stretch>
      </xdr:blipFill>
      <xdr:spPr>
        <a:xfrm>
          <a:off x="3793435" y="7238850"/>
          <a:ext cx="4666209" cy="824865"/>
        </a:xfrm>
        <a:prstGeom prst="rect">
          <a:avLst/>
        </a:prstGeom>
      </xdr:spPr>
    </xdr:pic>
    <xdr:clientData/>
  </xdr:twoCellAnchor>
  <xdr:twoCellAnchor editAs="oneCell">
    <xdr:from>
      <xdr:col>8</xdr:col>
      <xdr:colOff>671510</xdr:colOff>
      <xdr:row>46</xdr:row>
      <xdr:rowOff>168209</xdr:rowOff>
    </xdr:from>
    <xdr:to>
      <xdr:col>16</xdr:col>
      <xdr:colOff>531076</xdr:colOff>
      <xdr:row>54</xdr:row>
      <xdr:rowOff>24934</xdr:rowOff>
    </xdr:to>
    <xdr:pic>
      <xdr:nvPicPr>
        <xdr:cNvPr id="3" name="Picture 2">
          <a:extLst>
            <a:ext uri="{FF2B5EF4-FFF2-40B4-BE49-F238E27FC236}">
              <a16:creationId xmlns:a16="http://schemas.microsoft.com/office/drawing/2014/main" id="{092CFB6C-27B4-774D-9DBD-63D3EEFD18DB}"/>
            </a:ext>
          </a:extLst>
        </xdr:cNvPr>
        <xdr:cNvPicPr>
          <a:picLocks noChangeAspect="1"/>
        </xdr:cNvPicPr>
      </xdr:nvPicPr>
      <xdr:blipFill>
        <a:blip xmlns:r="http://schemas.openxmlformats.org/officeDocument/2006/relationships" r:embed="rId2"/>
        <a:stretch>
          <a:fillRect/>
        </a:stretch>
      </xdr:blipFill>
      <xdr:spPr>
        <a:xfrm>
          <a:off x="8089804" y="9032062"/>
          <a:ext cx="6482243" cy="1380725"/>
        </a:xfrm>
        <a:prstGeom prst="rect">
          <a:avLst/>
        </a:prstGeom>
      </xdr:spPr>
    </xdr:pic>
    <xdr:clientData/>
  </xdr:twoCellAnchor>
  <xdr:twoCellAnchor editAs="oneCell">
    <xdr:from>
      <xdr:col>18</xdr:col>
      <xdr:colOff>44823</xdr:colOff>
      <xdr:row>5</xdr:row>
      <xdr:rowOff>44824</xdr:rowOff>
    </xdr:from>
    <xdr:to>
      <xdr:col>44</xdr:col>
      <xdr:colOff>332649</xdr:colOff>
      <xdr:row>71</xdr:row>
      <xdr:rowOff>142036</xdr:rowOff>
    </xdr:to>
    <xdr:pic>
      <xdr:nvPicPr>
        <xdr:cNvPr id="4" name="Picture 3">
          <a:extLst>
            <a:ext uri="{FF2B5EF4-FFF2-40B4-BE49-F238E27FC236}">
              <a16:creationId xmlns:a16="http://schemas.microsoft.com/office/drawing/2014/main" id="{DF7A9612-951A-92F3-3E4F-EE9EFF94EF00}"/>
            </a:ext>
          </a:extLst>
        </xdr:cNvPr>
        <xdr:cNvPicPr>
          <a:picLocks noChangeAspect="1"/>
        </xdr:cNvPicPr>
      </xdr:nvPicPr>
      <xdr:blipFill>
        <a:blip xmlns:r="http://schemas.openxmlformats.org/officeDocument/2006/relationships" r:embed="rId3"/>
        <a:stretch>
          <a:fillRect/>
        </a:stretch>
      </xdr:blipFill>
      <xdr:spPr>
        <a:xfrm>
          <a:off x="15721852" y="963706"/>
          <a:ext cx="16894944" cy="1206509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6</xdr:col>
      <xdr:colOff>647700</xdr:colOff>
      <xdr:row>40</xdr:row>
      <xdr:rowOff>57150</xdr:rowOff>
    </xdr:from>
    <xdr:to>
      <xdr:col>7</xdr:col>
      <xdr:colOff>438150</xdr:colOff>
      <xdr:row>49</xdr:row>
      <xdr:rowOff>180975</xdr:rowOff>
    </xdr:to>
    <xdr:cxnSp macro="">
      <xdr:nvCxnSpPr>
        <xdr:cNvPr id="3" name="Straight Arrow Connector 2">
          <a:extLst>
            <a:ext uri="{FF2B5EF4-FFF2-40B4-BE49-F238E27FC236}">
              <a16:creationId xmlns:a16="http://schemas.microsoft.com/office/drawing/2014/main" id="{63FE0A09-0265-2DB3-9EA6-8B12653AB091}"/>
            </a:ext>
          </a:extLst>
        </xdr:cNvPr>
        <xdr:cNvCxnSpPr/>
      </xdr:nvCxnSpPr>
      <xdr:spPr>
        <a:xfrm flipV="1">
          <a:off x="5324475" y="7705725"/>
          <a:ext cx="771525" cy="183832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1</xdr:colOff>
      <xdr:row>84</xdr:row>
      <xdr:rowOff>0</xdr:rowOff>
    </xdr:from>
    <xdr:to>
      <xdr:col>11</xdr:col>
      <xdr:colOff>0</xdr:colOff>
      <xdr:row>103</xdr:row>
      <xdr:rowOff>0</xdr:rowOff>
    </xdr:to>
    <xdr:graphicFrame macro="">
      <xdr:nvGraphicFramePr>
        <xdr:cNvPr id="3" name="Chart 2">
          <a:extLst>
            <a:ext uri="{FF2B5EF4-FFF2-40B4-BE49-F238E27FC236}">
              <a16:creationId xmlns:a16="http://schemas.microsoft.com/office/drawing/2014/main" id="{B64C7EA2-F04C-4D76-8D0E-BBF7963C77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106</xdr:row>
      <xdr:rowOff>0</xdr:rowOff>
    </xdr:from>
    <xdr:to>
      <xdr:col>11</xdr:col>
      <xdr:colOff>57726</xdr:colOff>
      <xdr:row>125</xdr:row>
      <xdr:rowOff>62675</xdr:rowOff>
    </xdr:to>
    <xdr:graphicFrame macro="">
      <xdr:nvGraphicFramePr>
        <xdr:cNvPr id="4" name="Chart 3">
          <a:extLst>
            <a:ext uri="{FF2B5EF4-FFF2-40B4-BE49-F238E27FC236}">
              <a16:creationId xmlns:a16="http://schemas.microsoft.com/office/drawing/2014/main" id="{4FD7D0D3-1ACA-4FC2-83B6-A584A4E67F93}"/>
            </a:ext>
            <a:ext uri="{147F2762-F138-4A5C-976F-8EAC2B608ADB}">
              <a16:predDERef xmlns:a16="http://schemas.microsoft.com/office/drawing/2014/main" pred="{B64C7EA2-F04C-4D76-8D0E-BBF7963C77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4</xdr:col>
      <xdr:colOff>0</xdr:colOff>
      <xdr:row>0</xdr:row>
      <xdr:rowOff>0</xdr:rowOff>
    </xdr:from>
    <xdr:to>
      <xdr:col>11</xdr:col>
      <xdr:colOff>304800</xdr:colOff>
      <xdr:row>6</xdr:row>
      <xdr:rowOff>0</xdr:rowOff>
    </xdr:to>
    <xdr:pic>
      <xdr:nvPicPr>
        <xdr:cNvPr id="2" name="Picture 1">
          <a:extLst>
            <a:ext uri="{FF2B5EF4-FFF2-40B4-BE49-F238E27FC236}">
              <a16:creationId xmlns:a16="http://schemas.microsoft.com/office/drawing/2014/main" id="{4630C01C-293E-6C6D-240E-314D80A2AF9A}"/>
            </a:ext>
          </a:extLst>
        </xdr:cNvPr>
        <xdr:cNvPicPr>
          <a:picLocks noChangeAspect="1"/>
        </xdr:cNvPicPr>
      </xdr:nvPicPr>
      <xdr:blipFill>
        <a:blip xmlns:r="http://schemas.openxmlformats.org/officeDocument/2006/relationships" r:embed="rId1"/>
        <a:stretch>
          <a:fillRect/>
        </a:stretch>
      </xdr:blipFill>
      <xdr:spPr>
        <a:xfrm>
          <a:off x="2514600" y="0"/>
          <a:ext cx="4572000" cy="11430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Earl Hope-Pearson" id="{95A7B709-E77D-4FD0-BE71-4C9B52E75B84}" userId="S::earl@koau.co.nz::8763ba62-7586-4907-8e3f-3c74fb583903"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E46" dT="2026-03-10T04:59:02.10" personId="{95A7B709-E77D-4FD0-BE71-4C9B52E75B84}" id="{B392D44E-8FB6-43C5-BC78-4C8ACD64FFB7}">
    <text>Whats in this???</text>
  </threadedComment>
  <threadedComment ref="D157" dT="2026-03-10T05:12:07.44" personId="{95A7B709-E77D-4FD0-BE71-4C9B52E75B84}" id="{18129FC5-8DC6-4257-A69C-F118DF855C1B}">
    <text>Does this include - commission, if not, this is rich.</text>
  </threadedComment>
  <threadedComment ref="H192" dT="2026-03-10T04:57:41.28" personId="{95A7B709-E77D-4FD0-BE71-4C9B52E75B84}" id="{68D3EE05-D29E-4171-96EE-63B7B890CCDE}">
    <text>For your staging - 1 house = 16 weeks start to finish, then you should get an additional house every 2 weeks following (aggressive).</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7">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AF74FE3-FBAD-440A-9709-C80CE98324C0}">
  <we:reference id="WA200009404" version="1.0.0.8" store="Omex" storeType="OMEX"/>
  <we:alternateReferences>
    <we:reference id="WA200009404" version="1.0.0.8" store="WA200009404" storeType="OMEX"/>
  </we:alternateReferences>
  <we:properties>
    <we:property name="claude.fileId" value="&quot;b2b254a5-f0c2-4e38-9875-d2a800c9bb35&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34CC4-66EA-491B-9652-B5122036FB4E}">
  <sheetPr>
    <tabColor theme="0" tint="-0.499984740745262"/>
  </sheetPr>
  <dimension ref="D23"/>
  <sheetViews>
    <sheetView showGridLines="0" zoomScale="85" zoomScaleNormal="85" workbookViewId="0">
      <selection activeCell="U19" sqref="U19"/>
    </sheetView>
  </sheetViews>
  <sheetFormatPr defaultColWidth="8.85546875" defaultRowHeight="15" x14ac:dyDescent="0.25"/>
  <cols>
    <col min="1" max="1" width="2.7109375" customWidth="1"/>
  </cols>
  <sheetData>
    <row r="23" spans="4:4" x14ac:dyDescent="0.25">
      <c r="D23" s="12"/>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4B055-4313-40B8-B057-E2176670AC76}">
  <sheetPr>
    <tabColor theme="0" tint="-0.499984740745262"/>
  </sheetPr>
  <dimension ref="B2:M18"/>
  <sheetViews>
    <sheetView showGridLines="0" zoomScale="85" zoomScaleNormal="85" workbookViewId="0">
      <selection activeCell="U19" sqref="U19"/>
    </sheetView>
  </sheetViews>
  <sheetFormatPr defaultColWidth="8.85546875" defaultRowHeight="15" x14ac:dyDescent="0.25"/>
  <cols>
    <col min="1" max="3" width="1.7109375" customWidth="1"/>
    <col min="4" max="4" width="32.7109375" customWidth="1"/>
    <col min="5" max="5" width="12.28515625" customWidth="1"/>
    <col min="6" max="13" width="13.7109375" customWidth="1"/>
  </cols>
  <sheetData>
    <row r="2" spans="2:13" ht="15.75" x14ac:dyDescent="0.25">
      <c r="B2" s="20" t="s">
        <v>0</v>
      </c>
      <c r="C2" s="20"/>
      <c r="D2" s="20"/>
      <c r="E2" s="20"/>
      <c r="F2" s="20"/>
      <c r="G2" s="20"/>
      <c r="H2" s="20"/>
      <c r="I2" s="20"/>
      <c r="J2" s="20"/>
      <c r="K2" s="20"/>
      <c r="L2" s="20"/>
      <c r="M2" s="20"/>
    </row>
    <row r="4" spans="2:13" x14ac:dyDescent="0.25">
      <c r="D4" t="s">
        <v>1</v>
      </c>
      <c r="E4" s="5">
        <v>1000</v>
      </c>
      <c r="F4" s="9" t="s">
        <v>2</v>
      </c>
    </row>
    <row r="6" spans="2:13" x14ac:dyDescent="0.25">
      <c r="D6" t="s">
        <v>3</v>
      </c>
      <c r="E6" s="6">
        <v>1000</v>
      </c>
      <c r="F6" s="9" t="s">
        <v>4</v>
      </c>
    </row>
    <row r="8" spans="2:13" x14ac:dyDescent="0.25">
      <c r="D8" t="s">
        <v>5</v>
      </c>
      <c r="E8" s="8">
        <v>1000</v>
      </c>
      <c r="F8" s="9" t="s">
        <v>6</v>
      </c>
    </row>
    <row r="10" spans="2:13" x14ac:dyDescent="0.25">
      <c r="D10" t="s">
        <v>7</v>
      </c>
      <c r="E10" s="4">
        <v>1000</v>
      </c>
      <c r="F10" s="9" t="s">
        <v>8</v>
      </c>
    </row>
    <row r="12" spans="2:13" x14ac:dyDescent="0.25">
      <c r="D12" t="s">
        <v>9</v>
      </c>
      <c r="E12" s="22">
        <v>1000</v>
      </c>
      <c r="F12" s="9" t="s">
        <v>10</v>
      </c>
    </row>
    <row r="14" spans="2:13" x14ac:dyDescent="0.25">
      <c r="D14" t="s">
        <v>11</v>
      </c>
      <c r="E14" s="7"/>
      <c r="F14" s="9" t="s">
        <v>12</v>
      </c>
    </row>
    <row r="16" spans="2:13" x14ac:dyDescent="0.25">
      <c r="D16" t="s">
        <v>13</v>
      </c>
      <c r="E16" s="10" t="s">
        <v>14</v>
      </c>
      <c r="F16" s="9" t="s">
        <v>15</v>
      </c>
    </row>
    <row r="18" spans="4:6" x14ac:dyDescent="0.25">
      <c r="D18" t="s">
        <v>16</v>
      </c>
      <c r="E18" s="11" t="s">
        <v>14</v>
      </c>
      <c r="F18" s="9" t="s">
        <v>17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6C48F0-F7C3-4F5B-A2FD-DAF5FC89D082}">
  <sheetPr>
    <tabColor rgb="FF002060"/>
  </sheetPr>
  <dimension ref="B2:P224"/>
  <sheetViews>
    <sheetView showGridLines="0" tabSelected="1" topLeftCell="A104" zoomScale="85" zoomScaleNormal="85" workbookViewId="0">
      <selection activeCell="J141" sqref="J141"/>
    </sheetView>
  </sheetViews>
  <sheetFormatPr defaultColWidth="8.85546875" defaultRowHeight="15" x14ac:dyDescent="0.25"/>
  <cols>
    <col min="1" max="3" width="1.7109375" customWidth="1"/>
    <col min="4" max="4" width="41.28515625" customWidth="1"/>
    <col min="5" max="5" width="23.28515625" bestFit="1" customWidth="1"/>
    <col min="6" max="7" width="13.7109375" customWidth="1"/>
    <col min="8" max="8" width="14" customWidth="1"/>
    <col min="9" max="13" width="13.7109375" customWidth="1"/>
    <col min="14" max="14" width="12.5703125" customWidth="1"/>
  </cols>
  <sheetData>
    <row r="2" spans="2:13" ht="15.75" x14ac:dyDescent="0.25">
      <c r="B2" s="20" t="s">
        <v>18</v>
      </c>
      <c r="C2" s="20"/>
      <c r="D2" s="20"/>
      <c r="E2" s="20"/>
      <c r="F2" s="20"/>
      <c r="G2" s="20"/>
      <c r="H2" s="20"/>
      <c r="I2" s="20"/>
      <c r="J2" s="20"/>
      <c r="K2" s="20"/>
      <c r="L2" s="20"/>
      <c r="M2" s="20"/>
    </row>
    <row r="4" spans="2:13" x14ac:dyDescent="0.25">
      <c r="C4" s="12" t="s">
        <v>19</v>
      </c>
    </row>
    <row r="5" spans="2:13" x14ac:dyDescent="0.25">
      <c r="D5" t="s">
        <v>20</v>
      </c>
      <c r="E5" s="4" t="str">
        <f>Output!E9</f>
        <v>Operating Lease</v>
      </c>
      <c r="F5" s="9" t="s">
        <v>21</v>
      </c>
    </row>
    <row r="6" spans="2:13" x14ac:dyDescent="0.25">
      <c r="D6" t="s">
        <v>22</v>
      </c>
      <c r="E6" s="2">
        <v>49109</v>
      </c>
      <c r="F6" s="9" t="s">
        <v>23</v>
      </c>
    </row>
    <row r="8" spans="2:13" x14ac:dyDescent="0.25">
      <c r="C8" s="12" t="s">
        <v>24</v>
      </c>
      <c r="E8" s="16" t="s">
        <v>25</v>
      </c>
      <c r="F8" s="16" t="s">
        <v>26</v>
      </c>
    </row>
    <row r="9" spans="2:13" x14ac:dyDescent="0.25">
      <c r="D9" t="s">
        <v>27</v>
      </c>
      <c r="E9" s="2">
        <v>150</v>
      </c>
      <c r="F9" s="8">
        <f>Output!E12*$E$6</f>
        <v>9821800</v>
      </c>
    </row>
    <row r="10" spans="2:13" x14ac:dyDescent="0.25">
      <c r="D10" t="s">
        <v>28</v>
      </c>
      <c r="E10" s="157">
        <f>Output!E12*1.15</f>
        <v>229.99999999999997</v>
      </c>
      <c r="F10" s="40">
        <f>E10*$E$6</f>
        <v>11295069.999999998</v>
      </c>
    </row>
    <row r="12" spans="2:13" x14ac:dyDescent="0.25">
      <c r="C12" s="12" t="s">
        <v>29</v>
      </c>
    </row>
    <row r="13" spans="2:13" x14ac:dyDescent="0.25">
      <c r="D13" t="s">
        <v>30</v>
      </c>
      <c r="E13" s="148">
        <v>0.06</v>
      </c>
      <c r="F13" s="9" t="s">
        <v>31</v>
      </c>
    </row>
    <row r="14" spans="2:13" x14ac:dyDescent="0.25">
      <c r="D14" t="s">
        <v>32</v>
      </c>
      <c r="E14" s="8">
        <f>Output!E15*F10</f>
        <v>677704.19999999984</v>
      </c>
      <c r="F14" s="9"/>
    </row>
    <row r="15" spans="2:13" x14ac:dyDescent="0.25">
      <c r="D15" t="s">
        <v>33</v>
      </c>
      <c r="E15" s="40">
        <f>E14/Periodicity</f>
        <v>56475.349999999984</v>
      </c>
      <c r="F15" s="9"/>
    </row>
    <row r="18" spans="2:16" ht="15.75" x14ac:dyDescent="0.25">
      <c r="B18" s="20" t="s">
        <v>34</v>
      </c>
      <c r="C18" s="20"/>
      <c r="D18" s="20"/>
      <c r="E18" s="20"/>
      <c r="F18" s="20"/>
      <c r="G18" s="20"/>
      <c r="H18" s="20"/>
      <c r="I18" s="20"/>
      <c r="J18" s="20"/>
      <c r="K18" s="20"/>
      <c r="L18" s="20"/>
      <c r="M18" s="20"/>
    </row>
    <row r="20" spans="2:16" x14ac:dyDescent="0.25">
      <c r="D20" s="27" t="s">
        <v>35</v>
      </c>
      <c r="E20" s="28" t="s">
        <v>36</v>
      </c>
      <c r="F20" s="28" t="s">
        <v>37</v>
      </c>
      <c r="G20" s="28" t="s">
        <v>38</v>
      </c>
      <c r="H20" s="28" t="s">
        <v>39</v>
      </c>
      <c r="I20" s="28" t="s">
        <v>40</v>
      </c>
      <c r="J20" s="28" t="s">
        <v>41</v>
      </c>
      <c r="K20" s="28" t="s">
        <v>42</v>
      </c>
      <c r="L20" s="28" t="s">
        <v>43</v>
      </c>
      <c r="M20" s="28" t="s">
        <v>44</v>
      </c>
      <c r="N20" s="49" t="s">
        <v>45</v>
      </c>
      <c r="O20" s="28" t="s">
        <v>46</v>
      </c>
      <c r="P20" s="264" t="s">
        <v>198</v>
      </c>
    </row>
    <row r="21" spans="2:16" x14ac:dyDescent="0.25">
      <c r="D21" t="s">
        <v>47</v>
      </c>
      <c r="E21" s="16" t="s">
        <v>48</v>
      </c>
      <c r="F21" s="16" t="s">
        <v>49</v>
      </c>
      <c r="G21">
        <v>3</v>
      </c>
      <c r="H21">
        <v>2</v>
      </c>
      <c r="I21">
        <v>2</v>
      </c>
      <c r="J21" s="39">
        <v>180</v>
      </c>
      <c r="K21" s="24">
        <v>1.25</v>
      </c>
      <c r="L21" s="40">
        <f>$E$41*N21</f>
        <v>1384943.1818181819</v>
      </c>
      <c r="M21" s="38">
        <v>0</v>
      </c>
      <c r="N21" s="154">
        <f>K21/88%*100%</f>
        <v>1.4204545454545454</v>
      </c>
      <c r="O21" s="40"/>
      <c r="P21" s="263"/>
    </row>
    <row r="22" spans="2:16" x14ac:dyDescent="0.25">
      <c r="D22" t="s">
        <v>50</v>
      </c>
      <c r="E22" s="16" t="s">
        <v>48</v>
      </c>
      <c r="F22" s="16" t="s">
        <v>49</v>
      </c>
      <c r="G22">
        <v>3</v>
      </c>
      <c r="H22">
        <v>2</v>
      </c>
      <c r="I22">
        <v>2</v>
      </c>
      <c r="J22" s="39">
        <v>180</v>
      </c>
      <c r="K22" s="24">
        <v>1.02</v>
      </c>
      <c r="L22" s="40">
        <f>$E$42*N22</f>
        <v>1275000</v>
      </c>
      <c r="M22" s="2">
        <v>0</v>
      </c>
      <c r="N22" s="154">
        <f>K22/88%*100%</f>
        <v>1.1590909090909092</v>
      </c>
      <c r="O22" s="40"/>
      <c r="P22" s="263"/>
    </row>
    <row r="23" spans="2:16" ht="15.75" thickBot="1" x14ac:dyDescent="0.3">
      <c r="D23" t="s">
        <v>51</v>
      </c>
      <c r="E23" s="16" t="s">
        <v>48</v>
      </c>
      <c r="F23" s="16" t="s">
        <v>49</v>
      </c>
      <c r="G23">
        <v>3</v>
      </c>
      <c r="H23">
        <v>2</v>
      </c>
      <c r="I23">
        <v>2</v>
      </c>
      <c r="J23" s="39">
        <v>180</v>
      </c>
      <c r="K23" s="24">
        <v>1</v>
      </c>
      <c r="L23" s="158">
        <f>$E$42*N23</f>
        <v>1250000</v>
      </c>
      <c r="M23" s="159">
        <v>0</v>
      </c>
      <c r="N23" s="160">
        <f>K23/88%*100%</f>
        <v>1.1363636363636365</v>
      </c>
      <c r="O23" s="158"/>
      <c r="P23" s="263"/>
    </row>
    <row r="24" spans="2:16" ht="15.75" thickBot="1" x14ac:dyDescent="0.3">
      <c r="D24" t="s">
        <v>52</v>
      </c>
      <c r="E24" s="16" t="s">
        <v>53</v>
      </c>
      <c r="F24" s="16" t="s">
        <v>49</v>
      </c>
      <c r="G24">
        <v>2</v>
      </c>
      <c r="H24">
        <v>1.5</v>
      </c>
      <c r="I24">
        <v>1</v>
      </c>
      <c r="J24" s="39">
        <v>121.6</v>
      </c>
      <c r="K24" s="24">
        <v>0.78</v>
      </c>
      <c r="L24" s="164">
        <f>$E$41*N24</f>
        <v>975000</v>
      </c>
      <c r="M24" s="163">
        <v>53</v>
      </c>
      <c r="N24" s="265">
        <v>1</v>
      </c>
      <c r="O24" s="166">
        <f>L24/J24</f>
        <v>8018.0921052631584</v>
      </c>
      <c r="P24" s="263"/>
    </row>
    <row r="25" spans="2:16" x14ac:dyDescent="0.25">
      <c r="D25" t="s">
        <v>54</v>
      </c>
      <c r="E25" s="16" t="s">
        <v>53</v>
      </c>
      <c r="F25" s="16" t="s">
        <v>49</v>
      </c>
      <c r="G25">
        <v>2</v>
      </c>
      <c r="H25">
        <v>1.5</v>
      </c>
      <c r="I25">
        <v>1</v>
      </c>
      <c r="J25" s="39">
        <v>120.9</v>
      </c>
      <c r="K25" s="24">
        <v>0.77</v>
      </c>
      <c r="L25" s="161">
        <f t="shared" ref="L25:L35" si="0">$E$41*N25</f>
        <v>962499.99999999988</v>
      </c>
      <c r="M25" s="38">
        <v>0</v>
      </c>
      <c r="N25" s="162">
        <f>K25/78%*100%</f>
        <v>0.98717948717948711</v>
      </c>
      <c r="O25" s="161"/>
      <c r="P25" s="263"/>
    </row>
    <row r="26" spans="2:16" x14ac:dyDescent="0.25">
      <c r="D26" t="s">
        <v>55</v>
      </c>
      <c r="E26" s="16" t="s">
        <v>53</v>
      </c>
      <c r="F26" s="16" t="s">
        <v>49</v>
      </c>
      <c r="G26">
        <v>2</v>
      </c>
      <c r="H26">
        <v>1.5</v>
      </c>
      <c r="I26">
        <v>2</v>
      </c>
      <c r="J26" s="39">
        <v>137.1</v>
      </c>
      <c r="K26" s="24">
        <v>0.8</v>
      </c>
      <c r="L26" s="40">
        <f t="shared" si="0"/>
        <v>1000000.0000000001</v>
      </c>
      <c r="M26" s="2">
        <v>0</v>
      </c>
      <c r="N26" s="154">
        <f>K26/78%*100%</f>
        <v>1.0256410256410258</v>
      </c>
      <c r="O26" s="40"/>
      <c r="P26" s="263"/>
    </row>
    <row r="27" spans="2:16" x14ac:dyDescent="0.25">
      <c r="D27" t="s">
        <v>56</v>
      </c>
      <c r="E27" s="16" t="s">
        <v>57</v>
      </c>
      <c r="F27" s="16" t="s">
        <v>49</v>
      </c>
      <c r="G27">
        <v>3</v>
      </c>
      <c r="H27">
        <v>2</v>
      </c>
      <c r="I27">
        <v>1</v>
      </c>
      <c r="J27" s="39">
        <v>133.4</v>
      </c>
      <c r="K27" s="24">
        <v>0.88500000000000001</v>
      </c>
      <c r="L27" s="40">
        <f>$E$42*N27</f>
        <v>1106250</v>
      </c>
      <c r="M27" s="2">
        <v>0</v>
      </c>
      <c r="N27" s="154">
        <f t="shared" ref="N27:N28" si="1">K27/88%*100%</f>
        <v>1.0056818181818181</v>
      </c>
      <c r="O27" s="40"/>
      <c r="P27" s="263"/>
    </row>
    <row r="28" spans="2:16" ht="15.75" thickBot="1" x14ac:dyDescent="0.3">
      <c r="D28" t="s">
        <v>58</v>
      </c>
      <c r="E28" s="16" t="s">
        <v>57</v>
      </c>
      <c r="F28" s="16" t="s">
        <v>49</v>
      </c>
      <c r="G28">
        <v>3</v>
      </c>
      <c r="H28">
        <v>2</v>
      </c>
      <c r="I28">
        <v>1</v>
      </c>
      <c r="J28" s="39">
        <v>139.33000000000001</v>
      </c>
      <c r="K28" s="24">
        <v>0.88700000000000001</v>
      </c>
      <c r="L28" s="158">
        <f>$E$42*N28</f>
        <v>1108750</v>
      </c>
      <c r="M28" s="159">
        <v>0</v>
      </c>
      <c r="N28" s="160">
        <f t="shared" si="1"/>
        <v>1.0079545454545455</v>
      </c>
      <c r="O28" s="158"/>
      <c r="P28" s="263"/>
    </row>
    <row r="29" spans="2:16" ht="15.75" thickBot="1" x14ac:dyDescent="0.3">
      <c r="D29" t="s">
        <v>59</v>
      </c>
      <c r="E29" s="16" t="s">
        <v>540</v>
      </c>
      <c r="F29" s="16" t="s">
        <v>49</v>
      </c>
      <c r="G29">
        <v>3</v>
      </c>
      <c r="H29">
        <v>2</v>
      </c>
      <c r="I29">
        <v>1</v>
      </c>
      <c r="J29" s="39">
        <v>144.19999999999999</v>
      </c>
      <c r="K29" s="24">
        <v>0.88</v>
      </c>
      <c r="L29" s="164">
        <f>$E$42*N29</f>
        <v>1100000</v>
      </c>
      <c r="M29" s="163">
        <v>32</v>
      </c>
      <c r="N29" s="165">
        <v>1</v>
      </c>
      <c r="O29" s="166">
        <f>L29/J29</f>
        <v>7628.2940360610273</v>
      </c>
      <c r="P29" s="263"/>
    </row>
    <row r="30" spans="2:16" x14ac:dyDescent="0.25">
      <c r="D30" t="s">
        <v>60</v>
      </c>
      <c r="E30" s="16" t="s">
        <v>57</v>
      </c>
      <c r="F30" s="16" t="s">
        <v>49</v>
      </c>
      <c r="G30">
        <v>3</v>
      </c>
      <c r="H30">
        <v>2</v>
      </c>
      <c r="I30">
        <v>1</v>
      </c>
      <c r="J30" s="39">
        <v>145.66999999999999</v>
      </c>
      <c r="K30" s="24">
        <v>0.88</v>
      </c>
      <c r="L30" s="161">
        <f>$E$42*N30</f>
        <v>1100000</v>
      </c>
      <c r="M30" s="38">
        <v>0</v>
      </c>
      <c r="N30" s="162">
        <f>K30/88%*100%</f>
        <v>1</v>
      </c>
      <c r="O30" s="161"/>
      <c r="P30" s="263"/>
    </row>
    <row r="31" spans="2:16" ht="15.75" thickBot="1" x14ac:dyDescent="0.3">
      <c r="D31" t="s">
        <v>61</v>
      </c>
      <c r="E31" s="16" t="s">
        <v>57</v>
      </c>
      <c r="F31" s="16" t="s">
        <v>49</v>
      </c>
      <c r="G31">
        <v>3</v>
      </c>
      <c r="H31">
        <v>2</v>
      </c>
      <c r="I31">
        <v>2</v>
      </c>
      <c r="J31" s="39">
        <v>155.58000000000001</v>
      </c>
      <c r="K31" s="24">
        <v>0.96</v>
      </c>
      <c r="L31" s="40">
        <f>$E$42*N31</f>
        <v>1200000</v>
      </c>
      <c r="M31" s="2">
        <v>0</v>
      </c>
      <c r="N31" s="154">
        <f>K31/88%*100%</f>
        <v>1.0909090909090908</v>
      </c>
      <c r="O31" s="40"/>
      <c r="P31" s="263"/>
    </row>
    <row r="32" spans="2:16" ht="15.75" thickBot="1" x14ac:dyDescent="0.3">
      <c r="D32" t="s">
        <v>62</v>
      </c>
      <c r="E32" s="16" t="s">
        <v>541</v>
      </c>
      <c r="F32" s="16" t="s">
        <v>49</v>
      </c>
      <c r="G32">
        <v>1</v>
      </c>
      <c r="H32">
        <v>1</v>
      </c>
      <c r="I32">
        <v>1</v>
      </c>
      <c r="J32" s="39">
        <v>90</v>
      </c>
      <c r="K32" s="24">
        <v>0.65</v>
      </c>
      <c r="L32" s="164">
        <f t="shared" si="0"/>
        <v>812500</v>
      </c>
      <c r="M32" s="163">
        <v>20</v>
      </c>
      <c r="N32" s="165">
        <f t="shared" ref="N32:N35" si="2">K32/78%*100%</f>
        <v>0.83333333333333337</v>
      </c>
      <c r="O32" s="166">
        <f>L32/J32</f>
        <v>9027.7777777777774</v>
      </c>
      <c r="P32" s="263"/>
    </row>
    <row r="33" spans="2:16" x14ac:dyDescent="0.25">
      <c r="D33" t="s">
        <v>63</v>
      </c>
      <c r="E33" s="16" t="s">
        <v>64</v>
      </c>
      <c r="F33" s="16" t="s">
        <v>65</v>
      </c>
      <c r="G33">
        <v>2</v>
      </c>
      <c r="H33">
        <v>2</v>
      </c>
      <c r="I33">
        <v>1</v>
      </c>
      <c r="J33" s="1">
        <v>148.69605108823146</v>
      </c>
      <c r="K33" s="24">
        <v>0.86</v>
      </c>
      <c r="L33" s="40">
        <f t="shared" si="0"/>
        <v>1074999.9999999998</v>
      </c>
      <c r="M33" s="2">
        <v>0</v>
      </c>
      <c r="N33" s="154">
        <f t="shared" si="2"/>
        <v>1.1025641025641024</v>
      </c>
      <c r="O33" s="40"/>
      <c r="P33" s="263"/>
    </row>
    <row r="34" spans="2:16" x14ac:dyDescent="0.25">
      <c r="D34" t="s">
        <v>66</v>
      </c>
      <c r="E34" s="16" t="s">
        <v>64</v>
      </c>
      <c r="F34" s="16" t="s">
        <v>65</v>
      </c>
      <c r="G34">
        <v>2</v>
      </c>
      <c r="H34">
        <v>2</v>
      </c>
      <c r="I34">
        <v>1</v>
      </c>
      <c r="J34" s="1">
        <v>139.60596246578913</v>
      </c>
      <c r="K34" s="26">
        <v>0.86</v>
      </c>
      <c r="L34" s="40">
        <f t="shared" si="0"/>
        <v>1074999.9999999998</v>
      </c>
      <c r="M34" s="2">
        <v>0</v>
      </c>
      <c r="N34" s="154">
        <f t="shared" si="2"/>
        <v>1.1025641025641024</v>
      </c>
      <c r="O34" s="40"/>
      <c r="P34" s="263"/>
    </row>
    <row r="35" spans="2:16" x14ac:dyDescent="0.25">
      <c r="D35" t="s">
        <v>67</v>
      </c>
      <c r="E35" s="16" t="s">
        <v>64</v>
      </c>
      <c r="F35" s="16" t="s">
        <v>65</v>
      </c>
      <c r="G35">
        <v>2</v>
      </c>
      <c r="H35">
        <v>2</v>
      </c>
      <c r="I35">
        <v>1</v>
      </c>
      <c r="J35" s="1">
        <v>152.21766584126158</v>
      </c>
      <c r="K35" s="25">
        <v>0.92</v>
      </c>
      <c r="L35" s="40">
        <f t="shared" si="0"/>
        <v>1150000</v>
      </c>
      <c r="M35" s="2">
        <v>0</v>
      </c>
      <c r="N35" s="154">
        <f t="shared" si="2"/>
        <v>1.1794871794871795</v>
      </c>
      <c r="O35" s="40"/>
      <c r="P35" s="263"/>
    </row>
    <row r="36" spans="2:16" x14ac:dyDescent="0.25">
      <c r="D36" t="s">
        <v>68</v>
      </c>
      <c r="E36" s="16" t="s">
        <v>64</v>
      </c>
      <c r="F36" s="16" t="s">
        <v>65</v>
      </c>
      <c r="G36">
        <v>3.5</v>
      </c>
      <c r="H36">
        <v>2</v>
      </c>
      <c r="I36">
        <v>1</v>
      </c>
      <c r="J36" s="1">
        <v>238.78327903036623</v>
      </c>
      <c r="K36" s="25">
        <v>0.89</v>
      </c>
      <c r="L36" s="40">
        <v>0</v>
      </c>
      <c r="M36" s="2">
        <v>0</v>
      </c>
      <c r="N36" s="153" t="s">
        <v>69</v>
      </c>
      <c r="O36" s="40"/>
      <c r="P36" s="263"/>
    </row>
    <row r="37" spans="2:16" x14ac:dyDescent="0.25">
      <c r="D37" t="s">
        <v>70</v>
      </c>
      <c r="E37" s="16" t="s">
        <v>64</v>
      </c>
      <c r="F37" s="16" t="s">
        <v>65</v>
      </c>
      <c r="G37">
        <v>2.5</v>
      </c>
      <c r="H37">
        <v>2</v>
      </c>
      <c r="I37">
        <v>1</v>
      </c>
      <c r="J37" s="1">
        <v>198.64704157435165</v>
      </c>
      <c r="K37" s="25">
        <v>0.92</v>
      </c>
      <c r="L37" s="40">
        <v>0</v>
      </c>
      <c r="M37" s="2">
        <v>0</v>
      </c>
      <c r="N37" s="153" t="s">
        <v>69</v>
      </c>
      <c r="O37" s="40"/>
      <c r="P37" s="263"/>
    </row>
    <row r="38" spans="2:16" x14ac:dyDescent="0.25">
      <c r="D38" s="29" t="s">
        <v>71</v>
      </c>
      <c r="E38" s="29"/>
      <c r="F38" s="29"/>
      <c r="G38" s="29"/>
      <c r="H38" s="29"/>
      <c r="I38" s="29"/>
      <c r="J38" s="29"/>
      <c r="K38" s="50"/>
      <c r="L38" s="39">
        <f>SUMPRODUCT(L21:L37,M21:M37)/M38</f>
        <v>982142.85714285716</v>
      </c>
      <c r="M38" s="39">
        <f>SUM(M21:M37)</f>
        <v>105</v>
      </c>
    </row>
    <row r="40" spans="2:16" x14ac:dyDescent="0.25">
      <c r="D40" t="s">
        <v>543</v>
      </c>
      <c r="E40" s="262">
        <f>L32</f>
        <v>812500</v>
      </c>
    </row>
    <row r="41" spans="2:16" x14ac:dyDescent="0.25">
      <c r="D41" t="s">
        <v>544</v>
      </c>
      <c r="E41" s="2">
        <v>975000</v>
      </c>
      <c r="L41" s="183" t="s">
        <v>369</v>
      </c>
    </row>
    <row r="42" spans="2:16" x14ac:dyDescent="0.25">
      <c r="D42" t="s">
        <v>73</v>
      </c>
      <c r="E42" s="266">
        <v>1100000</v>
      </c>
    </row>
    <row r="44" spans="2:16" ht="15.75" x14ac:dyDescent="0.25">
      <c r="B44" s="20" t="s">
        <v>74</v>
      </c>
      <c r="C44" s="20"/>
      <c r="D44" s="20"/>
      <c r="E44" s="20"/>
      <c r="F44" s="20"/>
      <c r="G44" s="20"/>
      <c r="H44" s="20"/>
      <c r="I44" s="20"/>
      <c r="J44" s="20"/>
      <c r="K44" s="20"/>
      <c r="L44" s="20"/>
      <c r="M44" s="20"/>
    </row>
    <row r="46" spans="2:16" x14ac:dyDescent="0.25">
      <c r="D46" t="s">
        <v>75</v>
      </c>
      <c r="E46" s="149">
        <f>'House Build Up'!C8</f>
        <v>3718.6475409836066</v>
      </c>
      <c r="G46" s="183"/>
      <c r="J46" s="183" t="s">
        <v>368</v>
      </c>
    </row>
    <row r="47" spans="2:16" x14ac:dyDescent="0.25">
      <c r="D47" t="s">
        <v>9</v>
      </c>
      <c r="E47" s="98">
        <v>0</v>
      </c>
    </row>
    <row r="48" spans="2:16" x14ac:dyDescent="0.25">
      <c r="D48" t="s">
        <v>76</v>
      </c>
      <c r="E48" s="8">
        <f>E46*(1+E47)</f>
        <v>3718.6475409836066</v>
      </c>
    </row>
    <row r="49" spans="2:13" x14ac:dyDescent="0.25">
      <c r="D49" t="s">
        <v>77</v>
      </c>
      <c r="E49" s="19">
        <v>0.4</v>
      </c>
    </row>
    <row r="51" spans="2:13" x14ac:dyDescent="0.25">
      <c r="C51" s="21" t="s">
        <v>78</v>
      </c>
    </row>
    <row r="52" spans="2:13" x14ac:dyDescent="0.25">
      <c r="E52" s="16" t="str">
        <f>'Model Inputs'!E74</f>
        <v>House</v>
      </c>
      <c r="F52" s="16" t="str">
        <f>'Model Inputs'!F74</f>
        <v>Apartment</v>
      </c>
      <c r="G52" s="16" t="s">
        <v>26</v>
      </c>
    </row>
    <row r="53" spans="2:13" x14ac:dyDescent="0.25">
      <c r="D53" t="s">
        <v>79</v>
      </c>
      <c r="E53" s="40">
        <f>E48</f>
        <v>3718.6475409836066</v>
      </c>
      <c r="F53" s="40">
        <f>E48*(1+E49)</f>
        <v>5206.1065573770493</v>
      </c>
      <c r="G53" s="40">
        <f>SUMPRODUCT(E53:F53,E54:F54)/SUM(E54:F54)</f>
        <v>3718.6475409836066</v>
      </c>
    </row>
    <row r="54" spans="2:13" x14ac:dyDescent="0.25">
      <c r="D54" t="s">
        <v>41</v>
      </c>
      <c r="E54" s="40" cm="1">
        <f t="array" ref="E54">SUM(($F$21:$F$37=E$52)*($J$21:$J$37)*($M$21:$M$37))</f>
        <v>12859.199999999999</v>
      </c>
      <c r="F54" s="40" cm="1">
        <f t="array" ref="F54">SUM(($F$21:$F$37=F$52)*($J$21:$J$37)*($M$21:$M$37))</f>
        <v>0</v>
      </c>
      <c r="G54" s="40">
        <f>SUM(E54:F54)</f>
        <v>12859.199999999999</v>
      </c>
    </row>
    <row r="55" spans="2:13" x14ac:dyDescent="0.25">
      <c r="D55" t="s">
        <v>80</v>
      </c>
      <c r="E55" s="39">
        <f>E53*E54</f>
        <v>47818832.45901639</v>
      </c>
      <c r="F55" s="1">
        <f>F53*F54</f>
        <v>0</v>
      </c>
      <c r="G55" s="1">
        <f>G53*G54</f>
        <v>47818832.45901639</v>
      </c>
    </row>
    <row r="56" spans="2:13" x14ac:dyDescent="0.25">
      <c r="E56" s="1"/>
      <c r="F56" s="1"/>
      <c r="G56" s="1"/>
    </row>
    <row r="58" spans="2:13" ht="15.75" x14ac:dyDescent="0.25">
      <c r="B58" s="20" t="s">
        <v>81</v>
      </c>
      <c r="C58" s="20"/>
      <c r="D58" s="20"/>
      <c r="E58" s="20"/>
      <c r="F58" s="20"/>
      <c r="G58" s="20"/>
      <c r="H58" s="20"/>
      <c r="I58" s="20"/>
      <c r="J58" s="20"/>
      <c r="K58" s="20"/>
      <c r="L58" s="20"/>
      <c r="M58" s="20"/>
    </row>
    <row r="60" spans="2:13" x14ac:dyDescent="0.25">
      <c r="C60" s="21" t="s">
        <v>78</v>
      </c>
    </row>
    <row r="61" spans="2:13" ht="30" x14ac:dyDescent="0.25">
      <c r="C61" s="21"/>
      <c r="D61" s="21"/>
      <c r="E61" s="16" t="s">
        <v>82</v>
      </c>
      <c r="G61" s="16" t="s">
        <v>83</v>
      </c>
      <c r="H61" s="46" t="s">
        <v>84</v>
      </c>
      <c r="I61" s="46" t="s">
        <v>85</v>
      </c>
    </row>
    <row r="62" spans="2:13" x14ac:dyDescent="0.25">
      <c r="D62" s="45" t="s">
        <v>86</v>
      </c>
      <c r="E62" s="2">
        <v>3</v>
      </c>
      <c r="F62" s="9"/>
      <c r="G62" s="2">
        <v>55000</v>
      </c>
      <c r="H62" s="8">
        <f t="shared" ref="H62:H78" si="3">E62*G62</f>
        <v>165000</v>
      </c>
      <c r="I62" s="8">
        <f>H62*1.15</f>
        <v>189749.99999999997</v>
      </c>
    </row>
    <row r="63" spans="2:13" x14ac:dyDescent="0.25">
      <c r="D63" s="45" t="s">
        <v>87</v>
      </c>
      <c r="E63" s="8">
        <f>$M$38</f>
        <v>105</v>
      </c>
      <c r="F63" s="9" t="s">
        <v>88</v>
      </c>
      <c r="G63" s="2">
        <v>20000</v>
      </c>
      <c r="H63" s="8">
        <f t="shared" si="3"/>
        <v>2100000</v>
      </c>
      <c r="I63" s="8">
        <f t="shared" ref="I63:I78" si="4">H63*1.15</f>
        <v>2415000</v>
      </c>
    </row>
    <row r="64" spans="2:13" x14ac:dyDescent="0.25">
      <c r="D64" s="45" t="s">
        <v>89</v>
      </c>
      <c r="E64" s="2">
        <v>1</v>
      </c>
      <c r="F64" s="9"/>
      <c r="G64" s="2">
        <v>40000</v>
      </c>
      <c r="H64" s="8">
        <f t="shared" si="3"/>
        <v>40000</v>
      </c>
      <c r="I64" s="8">
        <f t="shared" si="4"/>
        <v>46000</v>
      </c>
    </row>
    <row r="65" spans="4:11" x14ac:dyDescent="0.25">
      <c r="D65" s="45" t="s">
        <v>90</v>
      </c>
      <c r="E65" s="2">
        <v>275</v>
      </c>
      <c r="F65" s="9"/>
      <c r="G65" s="2">
        <v>400</v>
      </c>
      <c r="H65" s="8">
        <f t="shared" si="3"/>
        <v>110000</v>
      </c>
      <c r="I65" s="8">
        <f t="shared" si="4"/>
        <v>126499.99999999999</v>
      </c>
    </row>
    <row r="66" spans="4:11" x14ac:dyDescent="0.25">
      <c r="D66" s="45" t="s">
        <v>91</v>
      </c>
      <c r="E66" s="2">
        <v>175</v>
      </c>
      <c r="F66" s="9"/>
      <c r="G66" s="2">
        <v>400</v>
      </c>
      <c r="H66" s="8">
        <f t="shared" si="3"/>
        <v>70000</v>
      </c>
      <c r="I66" s="8">
        <f t="shared" si="4"/>
        <v>80500</v>
      </c>
    </row>
    <row r="67" spans="4:11" x14ac:dyDescent="0.25">
      <c r="D67" s="45" t="s">
        <v>92</v>
      </c>
      <c r="E67" s="8">
        <f t="shared" ref="E67:E70" si="5">$M$38</f>
        <v>105</v>
      </c>
      <c r="F67" s="9" t="s">
        <v>88</v>
      </c>
      <c r="G67" s="2">
        <v>11000</v>
      </c>
      <c r="H67" s="8">
        <f t="shared" si="3"/>
        <v>1155000</v>
      </c>
      <c r="I67" s="8">
        <f t="shared" si="4"/>
        <v>1328250</v>
      </c>
    </row>
    <row r="68" spans="4:11" x14ac:dyDescent="0.25">
      <c r="D68" s="45" t="s">
        <v>93</v>
      </c>
      <c r="E68" s="8">
        <f t="shared" si="5"/>
        <v>105</v>
      </c>
      <c r="F68" s="9" t="s">
        <v>88</v>
      </c>
      <c r="G68" s="2">
        <v>4500</v>
      </c>
      <c r="H68" s="8">
        <f t="shared" si="3"/>
        <v>472500</v>
      </c>
      <c r="I68" s="8">
        <f t="shared" si="4"/>
        <v>543375</v>
      </c>
      <c r="K68" s="183" t="s">
        <v>374</v>
      </c>
    </row>
    <row r="69" spans="4:11" x14ac:dyDescent="0.25">
      <c r="D69" s="45" t="s">
        <v>94</v>
      </c>
      <c r="E69" s="8">
        <f t="shared" si="5"/>
        <v>105</v>
      </c>
      <c r="F69" s="9" t="s">
        <v>88</v>
      </c>
      <c r="G69" s="2">
        <v>6100</v>
      </c>
      <c r="H69" s="8">
        <f t="shared" si="3"/>
        <v>640500</v>
      </c>
      <c r="I69" s="8">
        <f t="shared" si="4"/>
        <v>736575</v>
      </c>
      <c r="K69" s="183" t="s">
        <v>375</v>
      </c>
    </row>
    <row r="70" spans="4:11" x14ac:dyDescent="0.25">
      <c r="D70" s="45" t="s">
        <v>95</v>
      </c>
      <c r="E70" s="8">
        <f t="shared" si="5"/>
        <v>105</v>
      </c>
      <c r="F70" s="9" t="s">
        <v>88</v>
      </c>
      <c r="G70" s="2">
        <v>3500</v>
      </c>
      <c r="H70" s="8">
        <f t="shared" si="3"/>
        <v>367500</v>
      </c>
      <c r="I70" s="8">
        <f t="shared" si="4"/>
        <v>422624.99999999994</v>
      </c>
    </row>
    <row r="71" spans="4:11" x14ac:dyDescent="0.25">
      <c r="D71" s="45" t="s">
        <v>96</v>
      </c>
      <c r="E71" s="8">
        <v>91</v>
      </c>
      <c r="F71" s="9" t="s">
        <v>88</v>
      </c>
      <c r="G71" s="2">
        <v>45000</v>
      </c>
      <c r="H71" s="8">
        <f>E71*G71</f>
        <v>4095000</v>
      </c>
      <c r="I71" s="8">
        <f t="shared" si="4"/>
        <v>4709250</v>
      </c>
    </row>
    <row r="72" spans="4:11" x14ac:dyDescent="0.25">
      <c r="D72" s="45" t="s">
        <v>97</v>
      </c>
      <c r="E72" s="2">
        <v>10000</v>
      </c>
      <c r="F72" s="9"/>
      <c r="G72" s="2">
        <v>20</v>
      </c>
      <c r="H72" s="8">
        <f t="shared" si="3"/>
        <v>200000</v>
      </c>
      <c r="I72" s="8">
        <f t="shared" si="4"/>
        <v>229999.99999999997</v>
      </c>
    </row>
    <row r="73" spans="4:11" x14ac:dyDescent="0.25">
      <c r="D73" s="45" t="s">
        <v>98</v>
      </c>
      <c r="E73" s="8">
        <f>$E$6</f>
        <v>49109</v>
      </c>
      <c r="F73" s="9" t="s">
        <v>23</v>
      </c>
      <c r="G73" s="2">
        <v>4</v>
      </c>
      <c r="H73" s="8">
        <f t="shared" si="3"/>
        <v>196436</v>
      </c>
      <c r="I73" s="8">
        <f t="shared" si="4"/>
        <v>225901.4</v>
      </c>
    </row>
    <row r="74" spans="4:11" x14ac:dyDescent="0.25">
      <c r="D74" s="45" t="s">
        <v>99</v>
      </c>
      <c r="E74" s="2">
        <v>12000</v>
      </c>
      <c r="F74" s="9"/>
      <c r="G74" s="2">
        <v>30</v>
      </c>
      <c r="H74" s="8">
        <f t="shared" si="3"/>
        <v>360000</v>
      </c>
      <c r="I74" s="8">
        <f t="shared" si="4"/>
        <v>413999.99999999994</v>
      </c>
    </row>
    <row r="75" spans="4:11" x14ac:dyDescent="0.25">
      <c r="D75" s="45" t="s">
        <v>100</v>
      </c>
      <c r="E75" s="8">
        <f t="shared" ref="E75:E78" si="6">$M$38</f>
        <v>105</v>
      </c>
      <c r="F75" s="9" t="s">
        <v>88</v>
      </c>
      <c r="G75" s="2">
        <v>8000</v>
      </c>
      <c r="H75" s="8">
        <f t="shared" si="3"/>
        <v>840000</v>
      </c>
      <c r="I75" s="8">
        <f t="shared" si="4"/>
        <v>965999.99999999988</v>
      </c>
    </row>
    <row r="76" spans="4:11" x14ac:dyDescent="0.25">
      <c r="D76" s="45" t="s">
        <v>101</v>
      </c>
      <c r="E76" s="8">
        <f>$M$38/2</f>
        <v>52.5</v>
      </c>
      <c r="F76" s="9" t="s">
        <v>102</v>
      </c>
      <c r="G76" s="2">
        <v>3500</v>
      </c>
      <c r="H76" s="8">
        <f t="shared" si="3"/>
        <v>183750</v>
      </c>
      <c r="I76" s="8">
        <f t="shared" si="4"/>
        <v>211312.49999999997</v>
      </c>
    </row>
    <row r="77" spans="4:11" x14ac:dyDescent="0.25">
      <c r="D77" s="45" t="s">
        <v>103</v>
      </c>
      <c r="E77" s="8">
        <f t="shared" si="6"/>
        <v>105</v>
      </c>
      <c r="F77" s="9" t="s">
        <v>88</v>
      </c>
      <c r="G77" s="2">
        <v>500</v>
      </c>
      <c r="H77" s="8">
        <f t="shared" si="3"/>
        <v>52500</v>
      </c>
      <c r="I77" s="8">
        <f t="shared" si="4"/>
        <v>60374.999999999993</v>
      </c>
    </row>
    <row r="78" spans="4:11" x14ac:dyDescent="0.25">
      <c r="D78" s="45" t="s">
        <v>104</v>
      </c>
      <c r="E78" s="8">
        <f t="shared" si="6"/>
        <v>105</v>
      </c>
      <c r="F78" s="9" t="s">
        <v>88</v>
      </c>
      <c r="G78" s="2">
        <v>4500</v>
      </c>
      <c r="H78" s="8">
        <f t="shared" si="3"/>
        <v>472500</v>
      </c>
      <c r="I78" s="8">
        <f t="shared" si="4"/>
        <v>543375</v>
      </c>
    </row>
    <row r="79" spans="4:11" x14ac:dyDescent="0.25">
      <c r="D79" s="45" t="s">
        <v>26</v>
      </c>
      <c r="H79" s="1">
        <f>SUM(H62:H78)</f>
        <v>11520686</v>
      </c>
      <c r="I79" s="1">
        <f>SUM(I62:I78)</f>
        <v>13248788.9</v>
      </c>
    </row>
    <row r="80" spans="4:11" x14ac:dyDescent="0.25">
      <c r="I80" s="1">
        <f>I79/M38</f>
        <v>126178.9419047619</v>
      </c>
      <c r="J80" s="1"/>
      <c r="K80" s="1"/>
    </row>
    <row r="82" spans="2:13" ht="15.75" x14ac:dyDescent="0.25">
      <c r="B82" s="20" t="s">
        <v>105</v>
      </c>
      <c r="C82" s="20"/>
      <c r="D82" s="20"/>
      <c r="E82" s="20"/>
      <c r="F82" s="20"/>
      <c r="G82" s="20"/>
      <c r="H82" s="20"/>
      <c r="I82" s="20"/>
      <c r="J82" s="20"/>
      <c r="K82" s="20"/>
      <c r="L82" s="20"/>
      <c r="M82" s="20"/>
    </row>
    <row r="84" spans="2:13" x14ac:dyDescent="0.25">
      <c r="C84" s="21" t="s">
        <v>106</v>
      </c>
    </row>
    <row r="85" spans="2:13" x14ac:dyDescent="0.25">
      <c r="D85" t="s">
        <v>107</v>
      </c>
      <c r="E85" s="8">
        <f>M38</f>
        <v>105</v>
      </c>
    </row>
    <row r="86" spans="2:13" x14ac:dyDescent="0.25">
      <c r="D86" t="s">
        <v>108</v>
      </c>
      <c r="E86" s="47">
        <v>1.7</v>
      </c>
    </row>
    <row r="87" spans="2:13" x14ac:dyDescent="0.25">
      <c r="D87" t="s">
        <v>109</v>
      </c>
      <c r="E87" s="8">
        <f>E85*E86</f>
        <v>178.5</v>
      </c>
    </row>
    <row r="89" spans="2:13" x14ac:dyDescent="0.25">
      <c r="C89" s="21" t="s">
        <v>110</v>
      </c>
    </row>
    <row r="90" spans="2:13" x14ac:dyDescent="0.25">
      <c r="E90" s="16" t="s">
        <v>111</v>
      </c>
    </row>
    <row r="91" spans="2:13" x14ac:dyDescent="0.25">
      <c r="D91" t="s">
        <v>112</v>
      </c>
      <c r="E91" s="2">
        <v>0</v>
      </c>
      <c r="F91" s="9" t="s">
        <v>113</v>
      </c>
    </row>
    <row r="92" spans="2:13" x14ac:dyDescent="0.25">
      <c r="D92" t="s">
        <v>114</v>
      </c>
      <c r="E92" s="2">
        <f>2*E87</f>
        <v>357</v>
      </c>
      <c r="F92" s="9" t="s">
        <v>115</v>
      </c>
    </row>
    <row r="93" spans="2:13" x14ac:dyDescent="0.25">
      <c r="D93" t="s">
        <v>116</v>
      </c>
      <c r="E93" s="2">
        <f>E85/50*20</f>
        <v>42</v>
      </c>
      <c r="F93" s="9" t="s">
        <v>117</v>
      </c>
    </row>
    <row r="94" spans="2:13" x14ac:dyDescent="0.25">
      <c r="D94" t="s">
        <v>118</v>
      </c>
      <c r="E94" s="2">
        <f>E87/10*4</f>
        <v>71.400000000000006</v>
      </c>
      <c r="F94" s="9" t="s">
        <v>119</v>
      </c>
    </row>
    <row r="95" spans="2:13" x14ac:dyDescent="0.25">
      <c r="D95" t="s">
        <v>120</v>
      </c>
      <c r="E95" s="2">
        <f>E85/50*35</f>
        <v>73.5</v>
      </c>
      <c r="F95" s="9" t="s">
        <v>121</v>
      </c>
    </row>
    <row r="96" spans="2:13" x14ac:dyDescent="0.25">
      <c r="D96" t="s">
        <v>122</v>
      </c>
      <c r="E96" s="2">
        <f>E85/50*20</f>
        <v>42</v>
      </c>
      <c r="F96" s="9" t="s">
        <v>117</v>
      </c>
    </row>
    <row r="97" spans="3:8" x14ac:dyDescent="0.25">
      <c r="D97" t="s">
        <v>123</v>
      </c>
      <c r="E97" s="2">
        <f>E96*0.3</f>
        <v>12.6</v>
      </c>
      <c r="F97" s="9" t="s">
        <v>124</v>
      </c>
    </row>
    <row r="98" spans="3:8" x14ac:dyDescent="0.25">
      <c r="D98" t="s">
        <v>125</v>
      </c>
      <c r="E98" s="2">
        <v>200</v>
      </c>
      <c r="F98" s="9" t="s">
        <v>126</v>
      </c>
    </row>
    <row r="99" spans="3:8" x14ac:dyDescent="0.25">
      <c r="D99" t="s">
        <v>127</v>
      </c>
      <c r="E99" s="2">
        <v>50</v>
      </c>
      <c r="F99" s="9" t="s">
        <v>126</v>
      </c>
    </row>
    <row r="100" spans="3:8" x14ac:dyDescent="0.25">
      <c r="D100" t="s">
        <v>26</v>
      </c>
      <c r="E100" s="44">
        <f>SUM(E91:E99)</f>
        <v>848.5</v>
      </c>
    </row>
    <row r="101" spans="3:8" x14ac:dyDescent="0.25">
      <c r="E101" s="44"/>
    </row>
    <row r="102" spans="3:8" x14ac:dyDescent="0.25">
      <c r="C102" s="12" t="s">
        <v>128</v>
      </c>
      <c r="E102" s="44"/>
    </row>
    <row r="103" spans="3:8" x14ac:dyDescent="0.25">
      <c r="D103" t="s">
        <v>129</v>
      </c>
      <c r="E103" s="47">
        <v>4.5</v>
      </c>
    </row>
    <row r="104" spans="3:8" x14ac:dyDescent="0.25">
      <c r="E104" s="44"/>
    </row>
    <row r="105" spans="3:8" x14ac:dyDescent="0.25">
      <c r="D105" s="51" t="s">
        <v>130</v>
      </c>
      <c r="E105" s="52" t="s">
        <v>131</v>
      </c>
      <c r="F105" s="28" t="s">
        <v>132</v>
      </c>
      <c r="G105" s="28" t="s">
        <v>133</v>
      </c>
      <c r="H105" s="28" t="s">
        <v>134</v>
      </c>
    </row>
    <row r="106" spans="3:8" x14ac:dyDescent="0.25">
      <c r="D106" s="49">
        <v>4.5</v>
      </c>
      <c r="E106" s="2">
        <v>24</v>
      </c>
      <c r="F106" s="2">
        <v>250</v>
      </c>
      <c r="G106" s="2">
        <v>7000</v>
      </c>
      <c r="H106" s="2">
        <v>800</v>
      </c>
    </row>
    <row r="107" spans="3:8" x14ac:dyDescent="0.25">
      <c r="D107" s="49">
        <v>4</v>
      </c>
      <c r="E107" s="2">
        <v>22</v>
      </c>
      <c r="F107" s="2">
        <v>235</v>
      </c>
      <c r="G107" s="2">
        <v>6000</v>
      </c>
      <c r="H107" s="2">
        <v>667</v>
      </c>
    </row>
    <row r="108" spans="3:8" x14ac:dyDescent="0.25">
      <c r="D108" s="49">
        <v>3.5</v>
      </c>
      <c r="E108" s="2">
        <v>20</v>
      </c>
      <c r="F108" s="2">
        <v>217</v>
      </c>
      <c r="G108" s="2">
        <v>5000</v>
      </c>
      <c r="H108" s="2">
        <v>533</v>
      </c>
    </row>
    <row r="109" spans="3:8" x14ac:dyDescent="0.25">
      <c r="D109" s="49">
        <v>3</v>
      </c>
      <c r="E109" s="2">
        <v>18</v>
      </c>
      <c r="F109" s="2">
        <v>200</v>
      </c>
      <c r="G109" s="2">
        <v>4000</v>
      </c>
      <c r="H109" s="2">
        <v>400</v>
      </c>
    </row>
    <row r="110" spans="3:8" x14ac:dyDescent="0.25">
      <c r="E110" s="44"/>
    </row>
    <row r="111" spans="3:8" x14ac:dyDescent="0.25">
      <c r="C111" s="21" t="s">
        <v>78</v>
      </c>
    </row>
    <row r="112" spans="3:8" ht="30" x14ac:dyDescent="0.25">
      <c r="C112" s="21"/>
      <c r="D112" s="21"/>
      <c r="E112" s="16" t="s">
        <v>82</v>
      </c>
      <c r="G112" s="16" t="s">
        <v>135</v>
      </c>
      <c r="H112" s="46" t="s">
        <v>85</v>
      </c>
    </row>
    <row r="113" spans="2:13" x14ac:dyDescent="0.25">
      <c r="D113" s="45" t="s">
        <v>136</v>
      </c>
      <c r="E113" s="2">
        <f>E100</f>
        <v>848.5</v>
      </c>
      <c r="F113" s="9" t="s">
        <v>23</v>
      </c>
      <c r="G113" s="2">
        <v>5000</v>
      </c>
      <c r="H113" s="8">
        <f t="shared" ref="H113:H122" si="7">E113*G113</f>
        <v>4242500</v>
      </c>
    </row>
    <row r="114" spans="2:13" x14ac:dyDescent="0.25">
      <c r="D114" s="45" t="s">
        <v>137</v>
      </c>
      <c r="E114" s="2">
        <f>H113</f>
        <v>4242500</v>
      </c>
      <c r="F114" s="9"/>
      <c r="G114" s="2">
        <v>0.1</v>
      </c>
      <c r="H114" s="8">
        <f t="shared" si="7"/>
        <v>424250</v>
      </c>
    </row>
    <row r="115" spans="2:13" x14ac:dyDescent="0.25">
      <c r="D115" s="45" t="s">
        <v>134</v>
      </c>
      <c r="E115" s="2">
        <f>E100</f>
        <v>848.5</v>
      </c>
      <c r="F115" s="9" t="s">
        <v>23</v>
      </c>
      <c r="G115" s="2">
        <v>1500</v>
      </c>
      <c r="H115" s="8">
        <f t="shared" si="7"/>
        <v>1272750</v>
      </c>
    </row>
    <row r="116" spans="2:13" x14ac:dyDescent="0.25">
      <c r="D116" s="45" t="s">
        <v>138</v>
      </c>
      <c r="E116" s="2">
        <f>E87/10</f>
        <v>17.850000000000001</v>
      </c>
      <c r="F116" s="9" t="s">
        <v>139</v>
      </c>
      <c r="G116" s="2">
        <v>3705</v>
      </c>
      <c r="H116" s="8">
        <f t="shared" si="7"/>
        <v>66134.25</v>
      </c>
    </row>
    <row r="117" spans="2:13" x14ac:dyDescent="0.25">
      <c r="D117" s="45" t="s">
        <v>140</v>
      </c>
      <c r="E117" s="2" cm="1">
        <f t="array" ref="E117">SUM(($D$106:$D$109=$E$103)*$E$106:$E$109)*E85</f>
        <v>2520</v>
      </c>
      <c r="F117" s="9"/>
      <c r="G117" s="2" cm="1">
        <f t="array" ref="G117">SUM(($D$106:$D$109=$E$103)*$F$106:$F$109)</f>
        <v>250</v>
      </c>
      <c r="H117" s="8">
        <f t="shared" si="7"/>
        <v>630000</v>
      </c>
    </row>
    <row r="118" spans="2:13" x14ac:dyDescent="0.25">
      <c r="D118" s="45" t="s">
        <v>141</v>
      </c>
      <c r="E118" s="2">
        <v>0</v>
      </c>
      <c r="F118" s="9"/>
      <c r="G118" s="2">
        <v>0</v>
      </c>
      <c r="H118" s="8">
        <f t="shared" si="7"/>
        <v>0</v>
      </c>
    </row>
    <row r="119" spans="2:13" x14ac:dyDescent="0.25">
      <c r="D119" s="45" t="s">
        <v>142</v>
      </c>
      <c r="E119" s="2">
        <v>5</v>
      </c>
      <c r="F119" s="9" t="s">
        <v>143</v>
      </c>
      <c r="G119" s="2">
        <v>60000</v>
      </c>
      <c r="H119" s="8">
        <f t="shared" si="7"/>
        <v>300000</v>
      </c>
    </row>
    <row r="120" spans="2:13" x14ac:dyDescent="0.25">
      <c r="D120" s="45" t="s">
        <v>144</v>
      </c>
      <c r="E120" s="2">
        <v>0</v>
      </c>
      <c r="F120" s="9"/>
      <c r="G120" s="2">
        <v>0</v>
      </c>
      <c r="H120" s="8">
        <f t="shared" si="7"/>
        <v>0</v>
      </c>
    </row>
    <row r="121" spans="2:13" x14ac:dyDescent="0.25">
      <c r="D121" s="45" t="s">
        <v>145</v>
      </c>
      <c r="E121" s="2">
        <v>75</v>
      </c>
      <c r="F121" s="9"/>
      <c r="G121" s="2">
        <v>400</v>
      </c>
      <c r="H121" s="8">
        <f t="shared" si="7"/>
        <v>30000</v>
      </c>
    </row>
    <row r="122" spans="2:13" x14ac:dyDescent="0.25">
      <c r="D122" s="45" t="s">
        <v>146</v>
      </c>
      <c r="E122" s="8">
        <f>SUM(H113:H121)</f>
        <v>6965634.25</v>
      </c>
      <c r="F122" s="9"/>
      <c r="G122" s="19">
        <v>0.1</v>
      </c>
      <c r="H122" s="8">
        <f t="shared" si="7"/>
        <v>696563.42500000005</v>
      </c>
    </row>
    <row r="123" spans="2:13" x14ac:dyDescent="0.25">
      <c r="D123" s="45" t="s">
        <v>26</v>
      </c>
      <c r="H123" s="1">
        <f>SUM(H113:H122)</f>
        <v>7662197.6749999998</v>
      </c>
    </row>
    <row r="126" spans="2:13" ht="15.75" x14ac:dyDescent="0.25">
      <c r="B126" s="20" t="s">
        <v>147</v>
      </c>
      <c r="C126" s="20"/>
      <c r="D126" s="20"/>
      <c r="E126" s="20"/>
      <c r="F126" s="20"/>
      <c r="G126" s="20"/>
      <c r="H126" s="20"/>
      <c r="I126" s="20"/>
      <c r="J126" s="20"/>
      <c r="K126" s="20"/>
      <c r="L126" s="20"/>
      <c r="M126" s="20"/>
    </row>
    <row r="128" spans="2:13" ht="30" x14ac:dyDescent="0.25">
      <c r="E128" s="16" t="s">
        <v>82</v>
      </c>
      <c r="G128" s="16" t="s">
        <v>135</v>
      </c>
      <c r="H128" s="46" t="s">
        <v>85</v>
      </c>
    </row>
    <row r="129" spans="4:10" x14ac:dyDescent="0.25">
      <c r="D129" s="66" t="s">
        <v>148</v>
      </c>
      <c r="E129" s="53"/>
      <c r="F129" s="9"/>
      <c r="G129" s="57"/>
      <c r="H129" s="54"/>
      <c r="I129" s="58"/>
    </row>
    <row r="130" spans="4:10" x14ac:dyDescent="0.25">
      <c r="D130" s="65" t="s">
        <v>149</v>
      </c>
      <c r="E130" s="2">
        <v>1</v>
      </c>
      <c r="F130" s="9"/>
      <c r="G130" s="2">
        <v>80000</v>
      </c>
      <c r="H130" s="8">
        <v>80000</v>
      </c>
      <c r="I130" s="58"/>
    </row>
    <row r="131" spans="4:10" x14ac:dyDescent="0.25">
      <c r="D131" s="65" t="s">
        <v>150</v>
      </c>
      <c r="E131" s="2">
        <v>1</v>
      </c>
      <c r="F131" s="9"/>
      <c r="G131" s="2">
        <v>50000</v>
      </c>
      <c r="H131" s="8">
        <v>50000</v>
      </c>
      <c r="I131" s="58"/>
    </row>
    <row r="132" spans="4:10" x14ac:dyDescent="0.25">
      <c r="D132" s="65" t="s">
        <v>151</v>
      </c>
      <c r="E132" s="2">
        <v>1</v>
      </c>
      <c r="F132" s="9"/>
      <c r="G132" s="2">
        <v>25000</v>
      </c>
      <c r="H132" s="8">
        <v>25000</v>
      </c>
      <c r="I132" s="58"/>
    </row>
    <row r="133" spans="4:10" x14ac:dyDescent="0.25">
      <c r="D133" s="56"/>
      <c r="E133" s="59"/>
      <c r="F133" s="9"/>
      <c r="G133" s="57"/>
      <c r="H133" s="54"/>
      <c r="I133" s="58"/>
    </row>
    <row r="134" spans="4:10" x14ac:dyDescent="0.25">
      <c r="D134" s="66" t="s">
        <v>152</v>
      </c>
      <c r="E134" s="59"/>
      <c r="F134" s="9"/>
      <c r="G134" s="57"/>
      <c r="H134" s="54"/>
      <c r="I134" s="58"/>
    </row>
    <row r="135" spans="4:10" x14ac:dyDescent="0.25">
      <c r="D135" s="65" t="s">
        <v>150</v>
      </c>
      <c r="E135" s="2">
        <v>1</v>
      </c>
      <c r="F135" s="9"/>
      <c r="G135" s="2">
        <v>30000</v>
      </c>
      <c r="H135" s="8">
        <v>30000</v>
      </c>
      <c r="I135" s="58"/>
    </row>
    <row r="136" spans="4:10" x14ac:dyDescent="0.25">
      <c r="D136" s="65" t="s">
        <v>153</v>
      </c>
      <c r="E136" s="2">
        <v>1</v>
      </c>
      <c r="F136" s="9"/>
      <c r="G136" s="2">
        <v>20000</v>
      </c>
      <c r="H136" s="8">
        <v>20000</v>
      </c>
      <c r="I136" s="60"/>
    </row>
    <row r="137" spans="4:10" x14ac:dyDescent="0.25">
      <c r="D137" s="61"/>
      <c r="E137" s="55"/>
      <c r="F137" s="9"/>
      <c r="G137" s="55"/>
      <c r="H137" s="54"/>
      <c r="I137" s="58"/>
    </row>
    <row r="138" spans="4:10" x14ac:dyDescent="0.25">
      <c r="D138" s="66" t="s">
        <v>154</v>
      </c>
      <c r="E138" s="53"/>
      <c r="F138" s="9"/>
      <c r="G138" s="54"/>
      <c r="H138" s="62"/>
      <c r="I138" s="63"/>
    </row>
    <row r="139" spans="4:10" x14ac:dyDescent="0.25">
      <c r="D139" s="65" t="s">
        <v>155</v>
      </c>
      <c r="E139" s="2">
        <v>1</v>
      </c>
      <c r="F139" s="9"/>
      <c r="G139" s="2">
        <v>500000</v>
      </c>
      <c r="H139" s="8">
        <f>E139*G139</f>
        <v>500000</v>
      </c>
      <c r="I139" s="58"/>
    </row>
    <row r="140" spans="4:10" x14ac:dyDescent="0.25">
      <c r="D140" s="65" t="s">
        <v>156</v>
      </c>
      <c r="E140" s="262">
        <f>M38</f>
        <v>105</v>
      </c>
      <c r="F140" s="9"/>
      <c r="G140" s="2">
        <v>25000</v>
      </c>
      <c r="H140" s="8">
        <f>E140*G140</f>
        <v>2625000</v>
      </c>
      <c r="I140" s="63"/>
      <c r="J140" t="s">
        <v>545</v>
      </c>
    </row>
    <row r="141" spans="4:10" x14ac:dyDescent="0.25">
      <c r="D141" s="56"/>
      <c r="E141" s="53"/>
      <c r="F141" s="9"/>
      <c r="G141" s="54"/>
      <c r="H141" s="54"/>
      <c r="I141" s="58"/>
    </row>
    <row r="142" spans="4:10" x14ac:dyDescent="0.25">
      <c r="D142" s="66" t="s">
        <v>157</v>
      </c>
      <c r="E142" s="53"/>
      <c r="F142" s="9"/>
      <c r="G142" s="54"/>
      <c r="H142" s="54"/>
      <c r="I142" s="58"/>
    </row>
    <row r="143" spans="4:10" x14ac:dyDescent="0.25">
      <c r="D143" s="65" t="s">
        <v>158</v>
      </c>
      <c r="E143" s="2">
        <v>20</v>
      </c>
      <c r="F143" s="9" t="s">
        <v>88</v>
      </c>
      <c r="G143" s="2">
        <v>7000</v>
      </c>
      <c r="H143" s="8">
        <f>E143*G143</f>
        <v>140000</v>
      </c>
      <c r="I143" s="55"/>
    </row>
    <row r="144" spans="4:10" x14ac:dyDescent="0.25">
      <c r="D144" s="65" t="s">
        <v>159</v>
      </c>
      <c r="E144" s="2">
        <v>1</v>
      </c>
      <c r="F144" s="9"/>
      <c r="G144" s="2">
        <v>20000</v>
      </c>
      <c r="H144" s="8">
        <f>E144*G144</f>
        <v>20000</v>
      </c>
      <c r="I144" s="58"/>
    </row>
    <row r="145" spans="2:13" x14ac:dyDescent="0.25">
      <c r="D145" s="65" t="s">
        <v>160</v>
      </c>
      <c r="E145" s="8">
        <f>M38</f>
        <v>105</v>
      </c>
      <c r="F145" s="9"/>
      <c r="G145" s="2">
        <v>4500</v>
      </c>
      <c r="H145" s="8">
        <f>E145*G145</f>
        <v>472500</v>
      </c>
      <c r="I145" s="58"/>
    </row>
    <row r="146" spans="2:13" x14ac:dyDescent="0.25">
      <c r="D146" s="65" t="s">
        <v>161</v>
      </c>
      <c r="E146" s="5">
        <v>1</v>
      </c>
      <c r="F146" s="9"/>
      <c r="G146" s="2">
        <v>60000</v>
      </c>
      <c r="H146" s="8">
        <v>60000</v>
      </c>
      <c r="I146" s="58"/>
    </row>
    <row r="147" spans="2:13" x14ac:dyDescent="0.25">
      <c r="D147" s="56"/>
      <c r="E147" s="64"/>
      <c r="G147" s="54"/>
      <c r="H147" s="54"/>
      <c r="I147" s="58"/>
    </row>
    <row r="148" spans="2:13" x14ac:dyDescent="0.25">
      <c r="D148" s="72" t="s">
        <v>162</v>
      </c>
      <c r="E148" s="73"/>
      <c r="F148" s="31"/>
      <c r="G148" s="74"/>
      <c r="H148" s="74">
        <f>SUM(H130:H146)</f>
        <v>4022500</v>
      </c>
      <c r="I148" s="58"/>
    </row>
    <row r="149" spans="2:13" x14ac:dyDescent="0.25">
      <c r="D149" s="56"/>
      <c r="E149" s="64"/>
      <c r="G149" s="54"/>
      <c r="H149" s="54"/>
      <c r="I149" s="58"/>
    </row>
    <row r="150" spans="2:13" x14ac:dyDescent="0.25">
      <c r="D150" s="56"/>
      <c r="E150" s="64"/>
      <c r="G150" s="54"/>
      <c r="H150" s="54"/>
      <c r="I150" s="58"/>
    </row>
    <row r="151" spans="2:13" ht="15.75" x14ac:dyDescent="0.25">
      <c r="B151" s="20" t="s">
        <v>163</v>
      </c>
      <c r="C151" s="20"/>
      <c r="D151" s="20"/>
      <c r="E151" s="20"/>
      <c r="F151" s="20"/>
      <c r="G151" s="20"/>
      <c r="H151" s="20"/>
      <c r="I151" s="20"/>
      <c r="J151" s="20"/>
      <c r="K151" s="20"/>
      <c r="L151" s="20"/>
      <c r="M151" s="20"/>
    </row>
    <row r="152" spans="2:13" x14ac:dyDescent="0.25">
      <c r="D152" s="56"/>
      <c r="E152" s="64"/>
      <c r="G152" s="54"/>
      <c r="H152" s="54"/>
      <c r="I152" s="58"/>
    </row>
    <row r="153" spans="2:13" ht="30" x14ac:dyDescent="0.25">
      <c r="D153" s="56"/>
      <c r="E153" s="16" t="s">
        <v>82</v>
      </c>
      <c r="G153" s="16" t="s">
        <v>135</v>
      </c>
      <c r="H153" s="46" t="s">
        <v>85</v>
      </c>
      <c r="I153" s="58"/>
    </row>
    <row r="154" spans="2:13" x14ac:dyDescent="0.25">
      <c r="D154" s="65" t="s">
        <v>164</v>
      </c>
      <c r="E154" s="262">
        <f>M38</f>
        <v>105</v>
      </c>
      <c r="F154" s="9" t="s">
        <v>88</v>
      </c>
      <c r="G154" s="2">
        <v>5700</v>
      </c>
      <c r="H154" s="8">
        <f>E154*G154</f>
        <v>598500</v>
      </c>
      <c r="I154" s="55"/>
      <c r="J154" t="s">
        <v>367</v>
      </c>
    </row>
    <row r="155" spans="2:13" x14ac:dyDescent="0.25">
      <c r="D155" s="65" t="s">
        <v>165</v>
      </c>
      <c r="E155" s="2">
        <f>7*$M$38</f>
        <v>735</v>
      </c>
      <c r="F155" s="9" t="s">
        <v>166</v>
      </c>
      <c r="G155" s="2">
        <v>500</v>
      </c>
      <c r="H155" s="8">
        <f>G155*E155</f>
        <v>367500</v>
      </c>
      <c r="I155" s="63"/>
      <c r="J155" t="s">
        <v>539</v>
      </c>
    </row>
    <row r="156" spans="2:13" x14ac:dyDescent="0.25">
      <c r="D156" s="65" t="s">
        <v>167</v>
      </c>
      <c r="E156" s="2">
        <f>7*$M$38</f>
        <v>735</v>
      </c>
      <c r="F156" s="9" t="s">
        <v>168</v>
      </c>
      <c r="G156" s="2">
        <v>35</v>
      </c>
      <c r="H156" s="8">
        <f>G156*E156</f>
        <v>25725</v>
      </c>
      <c r="I156" s="63"/>
    </row>
    <row r="157" spans="2:13" x14ac:dyDescent="0.25">
      <c r="D157" s="65" t="s">
        <v>169</v>
      </c>
      <c r="E157" s="2">
        <v>1</v>
      </c>
      <c r="F157" s="9"/>
      <c r="G157" s="2">
        <v>1500000</v>
      </c>
      <c r="H157" s="8">
        <f>G157*E157</f>
        <v>1500000</v>
      </c>
      <c r="I157" s="63"/>
      <c r="J157" s="167" t="s">
        <v>170</v>
      </c>
      <c r="K157" s="167"/>
      <c r="L157" s="167"/>
    </row>
    <row r="158" spans="2:13" x14ac:dyDescent="0.25">
      <c r="D158" s="56"/>
      <c r="E158" s="64"/>
      <c r="G158" s="54"/>
      <c r="H158" s="54"/>
      <c r="I158" s="58"/>
      <c r="J158" t="s">
        <v>370</v>
      </c>
    </row>
    <row r="159" spans="2:13" x14ac:dyDescent="0.25">
      <c r="D159" s="72" t="s">
        <v>171</v>
      </c>
      <c r="E159" s="73"/>
      <c r="F159" s="31"/>
      <c r="G159" s="74"/>
      <c r="H159" s="74">
        <f>SUM(H154:H157)</f>
        <v>2491725</v>
      </c>
      <c r="I159" s="58"/>
    </row>
    <row r="160" spans="2:13" x14ac:dyDescent="0.25">
      <c r="D160" s="56"/>
      <c r="E160" s="64"/>
      <c r="G160" s="54"/>
      <c r="H160" s="54"/>
      <c r="I160" s="58"/>
    </row>
    <row r="161" spans="2:13" x14ac:dyDescent="0.25">
      <c r="D161" s="56"/>
      <c r="E161" s="64"/>
      <c r="G161" s="54"/>
      <c r="H161" s="54"/>
      <c r="I161" s="58"/>
    </row>
    <row r="162" spans="2:13" ht="15.75" x14ac:dyDescent="0.25">
      <c r="B162" s="20" t="s">
        <v>172</v>
      </c>
      <c r="C162" s="20"/>
      <c r="D162" s="20"/>
      <c r="E162" s="20"/>
      <c r="F162" s="20"/>
      <c r="G162" s="20"/>
      <c r="H162" s="20"/>
      <c r="I162" s="20"/>
      <c r="J162" s="20"/>
      <c r="K162" s="20"/>
      <c r="L162" s="20"/>
      <c r="M162" s="20"/>
    </row>
    <row r="163" spans="2:13" x14ac:dyDescent="0.25">
      <c r="C163" s="96" t="s">
        <v>173</v>
      </c>
    </row>
    <row r="165" spans="2:13" x14ac:dyDescent="0.25">
      <c r="D165" t="s">
        <v>174</v>
      </c>
      <c r="E165" s="23">
        <v>0.01</v>
      </c>
      <c r="F165" s="9" t="s">
        <v>175</v>
      </c>
    </row>
    <row r="166" spans="2:13" x14ac:dyDescent="0.25">
      <c r="D166" t="s">
        <v>176</v>
      </c>
      <c r="E166" s="23">
        <v>1.4999999999999999E-2</v>
      </c>
      <c r="F166" s="9" t="s">
        <v>177</v>
      </c>
    </row>
    <row r="167" spans="2:13" x14ac:dyDescent="0.25">
      <c r="D167" t="s">
        <v>178</v>
      </c>
      <c r="E167" s="2">
        <v>150000</v>
      </c>
      <c r="F167" s="9" t="s">
        <v>179</v>
      </c>
    </row>
    <row r="168" spans="2:13" x14ac:dyDescent="0.25">
      <c r="D168" t="s">
        <v>180</v>
      </c>
      <c r="E168" s="2">
        <v>150000</v>
      </c>
      <c r="F168" s="9" t="s">
        <v>179</v>
      </c>
    </row>
    <row r="171" spans="2:13" ht="15.75" x14ac:dyDescent="0.25">
      <c r="B171" s="20" t="s">
        <v>181</v>
      </c>
      <c r="C171" s="20"/>
      <c r="D171" s="20"/>
      <c r="E171" s="20"/>
      <c r="F171" s="20"/>
      <c r="G171" s="20"/>
      <c r="H171" s="20"/>
      <c r="I171" s="20"/>
      <c r="J171" s="20"/>
      <c r="K171" s="20"/>
      <c r="L171" s="20"/>
      <c r="M171" s="20"/>
    </row>
    <row r="173" spans="2:13" x14ac:dyDescent="0.25">
      <c r="C173" s="21" t="s">
        <v>182</v>
      </c>
    </row>
    <row r="174" spans="2:13" x14ac:dyDescent="0.25">
      <c r="E174" s="16" t="s">
        <v>183</v>
      </c>
      <c r="F174" s="16" t="s">
        <v>184</v>
      </c>
      <c r="G174" s="16" t="s">
        <v>185</v>
      </c>
    </row>
    <row r="175" spans="2:13" x14ac:dyDescent="0.25">
      <c r="D175" t="s">
        <v>186</v>
      </c>
      <c r="E175" s="2">
        <v>6</v>
      </c>
      <c r="F175" s="2">
        <v>8</v>
      </c>
      <c r="G175" s="15">
        <v>0.4</v>
      </c>
    </row>
    <row r="176" spans="2:13" x14ac:dyDescent="0.25">
      <c r="D176" t="s">
        <v>187</v>
      </c>
      <c r="E176" s="2">
        <v>18</v>
      </c>
      <c r="F176" s="2">
        <v>6</v>
      </c>
      <c r="G176" s="15">
        <v>0.3</v>
      </c>
    </row>
    <row r="177" spans="3:10" x14ac:dyDescent="0.25">
      <c r="D177" t="s">
        <v>188</v>
      </c>
      <c r="E177" s="2">
        <v>30</v>
      </c>
      <c r="F177" s="2">
        <v>6</v>
      </c>
      <c r="G177" s="15">
        <v>0.3</v>
      </c>
      <c r="I177" s="183" t="s">
        <v>371</v>
      </c>
    </row>
    <row r="178" spans="3:10" x14ac:dyDescent="0.25">
      <c r="D178" t="s">
        <v>189</v>
      </c>
      <c r="E178" s="2">
        <v>0</v>
      </c>
      <c r="F178" s="2">
        <v>0</v>
      </c>
      <c r="G178" s="15">
        <v>0</v>
      </c>
    </row>
    <row r="179" spans="3:10" x14ac:dyDescent="0.25">
      <c r="D179" t="s">
        <v>190</v>
      </c>
      <c r="E179" s="2">
        <v>0</v>
      </c>
      <c r="F179" s="2">
        <v>0</v>
      </c>
      <c r="G179" s="15">
        <v>0</v>
      </c>
    </row>
    <row r="181" spans="3:10" x14ac:dyDescent="0.25">
      <c r="C181" s="12" t="s">
        <v>191</v>
      </c>
    </row>
    <row r="182" spans="3:10" x14ac:dyDescent="0.25">
      <c r="D182" s="71" t="s">
        <v>192</v>
      </c>
    </row>
    <row r="183" spans="3:10" x14ac:dyDescent="0.25">
      <c r="D183" t="s">
        <v>183</v>
      </c>
      <c r="E183" s="2">
        <v>16</v>
      </c>
      <c r="F183" s="9" t="s">
        <v>193</v>
      </c>
    </row>
    <row r="184" spans="3:10" x14ac:dyDescent="0.25">
      <c r="D184" t="s">
        <v>194</v>
      </c>
      <c r="E184" s="2">
        <v>3</v>
      </c>
      <c r="F184" s="9" t="s">
        <v>195</v>
      </c>
    </row>
    <row r="185" spans="3:10" x14ac:dyDescent="0.25">
      <c r="D185" t="s">
        <v>196</v>
      </c>
      <c r="E185" s="2">
        <v>3</v>
      </c>
      <c r="F185" s="9" t="s">
        <v>197</v>
      </c>
    </row>
    <row r="186" spans="3:10" x14ac:dyDescent="0.25">
      <c r="D186" t="s">
        <v>198</v>
      </c>
      <c r="E186" s="2">
        <v>3</v>
      </c>
      <c r="F186" s="9" t="s">
        <v>199</v>
      </c>
    </row>
    <row r="188" spans="3:10" x14ac:dyDescent="0.25">
      <c r="D188" s="71" t="s">
        <v>200</v>
      </c>
    </row>
    <row r="189" spans="3:10" x14ac:dyDescent="0.25">
      <c r="D189" t="s">
        <v>201</v>
      </c>
      <c r="E189" s="2">
        <v>6</v>
      </c>
    </row>
    <row r="190" spans="3:10" x14ac:dyDescent="0.25">
      <c r="D190" t="s">
        <v>200</v>
      </c>
      <c r="E190" s="8">
        <f>ROUNDUP(M38/E189,0)</f>
        <v>18</v>
      </c>
    </row>
    <row r="191" spans="3:10" ht="15.75" thickBot="1" x14ac:dyDescent="0.3"/>
    <row r="192" spans="3:10" ht="15.75" thickBot="1" x14ac:dyDescent="0.3">
      <c r="D192" t="s">
        <v>200</v>
      </c>
      <c r="E192" s="16" t="s">
        <v>107</v>
      </c>
      <c r="H192" s="170" t="s">
        <v>202</v>
      </c>
      <c r="J192" t="s">
        <v>372</v>
      </c>
    </row>
    <row r="193" spans="4:9" x14ac:dyDescent="0.25">
      <c r="D193" s="49">
        <v>1</v>
      </c>
      <c r="E193" s="169">
        <f>$E$189</f>
        <v>6</v>
      </c>
    </row>
    <row r="194" spans="4:9" x14ac:dyDescent="0.25">
      <c r="D194" s="49">
        <v>2</v>
      </c>
      <c r="E194" s="168">
        <f>MIN($E$189,$M$38-SUM(E$193:E193))</f>
        <v>6</v>
      </c>
      <c r="I194" s="44"/>
    </row>
    <row r="195" spans="4:9" x14ac:dyDescent="0.25">
      <c r="D195" s="49">
        <v>3</v>
      </c>
      <c r="E195" s="168">
        <f>MIN($E$189,$M$38-SUM(E$193:E194))</f>
        <v>6</v>
      </c>
    </row>
    <row r="196" spans="4:9" x14ac:dyDescent="0.25">
      <c r="D196" s="49">
        <v>4</v>
      </c>
      <c r="E196" s="168">
        <f>MIN($E$189,$M$38-SUM(E$193:E195))</f>
        <v>6</v>
      </c>
    </row>
    <row r="197" spans="4:9" x14ac:dyDescent="0.25">
      <c r="D197" s="49">
        <v>5</v>
      </c>
      <c r="E197" s="168">
        <f>MIN($E$189,$M$38-SUM(E$193:E196))</f>
        <v>6</v>
      </c>
    </row>
    <row r="198" spans="4:9" x14ac:dyDescent="0.25">
      <c r="D198" s="49">
        <v>6</v>
      </c>
      <c r="E198" s="168">
        <f>MIN($E$189,$M$38-SUM(E$193:E197))</f>
        <v>6</v>
      </c>
    </row>
    <row r="199" spans="4:9" x14ac:dyDescent="0.25">
      <c r="D199" s="49">
        <v>7</v>
      </c>
      <c r="E199" s="168">
        <f>MIN($E$189,$M$38-SUM(E$193:E198))</f>
        <v>6</v>
      </c>
    </row>
    <row r="200" spans="4:9" x14ac:dyDescent="0.25">
      <c r="D200" s="49">
        <v>8</v>
      </c>
      <c r="E200" s="168">
        <f>MIN($E$189,$M$38-SUM(E$193:E199))</f>
        <v>6</v>
      </c>
    </row>
    <row r="201" spans="4:9" x14ac:dyDescent="0.25">
      <c r="D201" s="49">
        <v>9</v>
      </c>
      <c r="E201" s="168">
        <f>MIN($E$189,$M$38-SUM(E$193:E200))</f>
        <v>6</v>
      </c>
    </row>
    <row r="202" spans="4:9" x14ac:dyDescent="0.25">
      <c r="D202" s="49">
        <v>10</v>
      </c>
      <c r="E202" s="168">
        <f>MIN($E$189,$M$38-SUM(E$193:E201))</f>
        <v>6</v>
      </c>
    </row>
    <row r="203" spans="4:9" x14ac:dyDescent="0.25">
      <c r="D203" s="49">
        <v>11</v>
      </c>
      <c r="E203" s="168">
        <f>MIN($E$189,$M$38-SUM(E$193:E202))</f>
        <v>6</v>
      </c>
    </row>
    <row r="204" spans="4:9" x14ac:dyDescent="0.25">
      <c r="D204" s="49">
        <v>12</v>
      </c>
      <c r="E204" s="168">
        <f>MIN($E$189,$M$38-SUM(E$193:E203))</f>
        <v>6</v>
      </c>
    </row>
    <row r="205" spans="4:9" x14ac:dyDescent="0.25">
      <c r="D205" s="49">
        <v>13</v>
      </c>
      <c r="E205" s="168">
        <f>MIN($E$189,$M$38-SUM(E$193:E204))</f>
        <v>6</v>
      </c>
    </row>
    <row r="206" spans="4:9" x14ac:dyDescent="0.25">
      <c r="D206" s="49">
        <v>14</v>
      </c>
      <c r="E206" s="168">
        <f>MIN($E$189,$M$38-SUM(E$193:E205))</f>
        <v>6</v>
      </c>
    </row>
    <row r="207" spans="4:9" x14ac:dyDescent="0.25">
      <c r="D207" s="49">
        <v>15</v>
      </c>
      <c r="E207" s="168">
        <f>MIN($E$189,$M$38-SUM(E$193:E206))</f>
        <v>6</v>
      </c>
    </row>
    <row r="208" spans="4:9" x14ac:dyDescent="0.25">
      <c r="D208" s="49">
        <v>16</v>
      </c>
      <c r="E208" s="168">
        <f>MIN($E$189,$M$38-SUM(E$193:E207))</f>
        <v>6</v>
      </c>
    </row>
    <row r="209" spans="3:6" x14ac:dyDescent="0.25">
      <c r="D209" s="49">
        <v>17</v>
      </c>
      <c r="E209" s="168">
        <f>MIN($E$189,$M$38-SUM(E$193:E208))</f>
        <v>6</v>
      </c>
    </row>
    <row r="210" spans="3:6" x14ac:dyDescent="0.25">
      <c r="D210" s="49">
        <v>18</v>
      </c>
      <c r="E210" s="168">
        <f>MIN($E$189,$M$38-SUM(E$193:E209))</f>
        <v>3</v>
      </c>
    </row>
    <row r="211" spans="3:6" x14ac:dyDescent="0.25">
      <c r="D211" s="49">
        <v>19</v>
      </c>
      <c r="E211" s="168">
        <f>MIN($E$189,$M$38-SUM(E$193:E210))</f>
        <v>0</v>
      </c>
    </row>
    <row r="212" spans="3:6" x14ac:dyDescent="0.25">
      <c r="D212" s="49">
        <v>20</v>
      </c>
      <c r="E212" s="168">
        <f>MIN($E$189,$M$38-SUM(E$193:E211))</f>
        <v>0</v>
      </c>
    </row>
    <row r="213" spans="3:6" x14ac:dyDescent="0.25">
      <c r="D213" s="49">
        <v>21</v>
      </c>
      <c r="E213" s="168">
        <f>MIN($E$189,$M$38-SUM(E$193:E212))</f>
        <v>0</v>
      </c>
    </row>
    <row r="214" spans="3:6" x14ac:dyDescent="0.25">
      <c r="D214" s="49">
        <v>22</v>
      </c>
      <c r="E214" s="168">
        <f>MIN($E$189,$M$38-SUM(E$193:E213))</f>
        <v>0</v>
      </c>
    </row>
    <row r="215" spans="3:6" x14ac:dyDescent="0.25">
      <c r="D215" s="49">
        <v>23</v>
      </c>
      <c r="E215" s="168">
        <f>MIN($E$189,$M$38-SUM(E$193:E214))</f>
        <v>0</v>
      </c>
    </row>
    <row r="216" spans="3:6" x14ac:dyDescent="0.25">
      <c r="D216" s="49">
        <v>24</v>
      </c>
      <c r="E216" s="168">
        <f>MIN($E$189,$M$38-SUM(E$193:E215))</f>
        <v>0</v>
      </c>
    </row>
    <row r="217" spans="3:6" x14ac:dyDescent="0.25">
      <c r="D217" s="49">
        <v>25</v>
      </c>
      <c r="E217" s="168">
        <f>MIN($E$189,$M$38-SUM(E$193:E216))</f>
        <v>0</v>
      </c>
    </row>
    <row r="219" spans="3:6" x14ac:dyDescent="0.25">
      <c r="C219" s="12" t="s">
        <v>157</v>
      </c>
    </row>
    <row r="220" spans="3:6" x14ac:dyDescent="0.25">
      <c r="C220" s="12"/>
      <c r="E220" s="16" t="s">
        <v>183</v>
      </c>
      <c r="F220" s="16" t="s">
        <v>184</v>
      </c>
    </row>
    <row r="221" spans="3:6" x14ac:dyDescent="0.25">
      <c r="C221" s="12"/>
      <c r="D221" t="s">
        <v>203</v>
      </c>
      <c r="E221" s="2">
        <v>1</v>
      </c>
      <c r="F221" s="2">
        <v>1</v>
      </c>
    </row>
    <row r="222" spans="3:6" x14ac:dyDescent="0.25">
      <c r="C222" s="12"/>
      <c r="D222" t="s">
        <v>204</v>
      </c>
      <c r="E222" s="2">
        <v>2</v>
      </c>
      <c r="F222" s="2">
        <v>4</v>
      </c>
    </row>
    <row r="223" spans="3:6" x14ac:dyDescent="0.25">
      <c r="D223" t="s">
        <v>205</v>
      </c>
      <c r="E223" s="2">
        <v>24</v>
      </c>
      <c r="F223" s="2">
        <v>9</v>
      </c>
    </row>
    <row r="224" spans="3:6" x14ac:dyDescent="0.25">
      <c r="D224" t="s">
        <v>206</v>
      </c>
      <c r="E224" s="2">
        <v>1</v>
      </c>
      <c r="F224" s="2">
        <v>1</v>
      </c>
    </row>
  </sheetData>
  <phoneticPr fontId="19" type="noConversion"/>
  <pageMargins left="0.7" right="0.7" top="0.75" bottom="0.75" header="0.3" footer="0.3"/>
  <pageSetup paperSize="9" orientation="portrait" r:id="rId1"/>
  <drawing r:id="rId2"/>
  <legacyDrawing r:id="rId3"/>
  <extLst>
    <ext xmlns:x14="http://schemas.microsoft.com/office/spreadsheetml/2009/9/main" uri="{CCE6A557-97BC-4b89-ADB6-D9C93CAAB3DF}">
      <x14:dataValidations xmlns:xm="http://schemas.microsoft.com/office/excel/2006/main" count="2">
        <x14:dataValidation type="list" allowBlank="1" showInputMessage="1" showErrorMessage="1" xr:uid="{9974295D-5C3C-42C3-BEA1-25E1B370F9E6}">
          <x14:formula1>
            <xm:f>'Model Inputs'!$E$74:$F$74</xm:f>
          </x14:formula1>
          <xm:sqref>F21:F37</xm:sqref>
        </x14:dataValidation>
        <x14:dataValidation type="list" allowBlank="1" showInputMessage="1" showErrorMessage="1" xr:uid="{06B76FD7-2C21-4146-B8E6-D28CEC0881EE}">
          <x14:formula1>
            <xm:f>'Model Inputs'!$E$75:$H$75</xm:f>
          </x14:formula1>
          <xm:sqref>E103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3992E6-52A3-4380-9B8B-25841643B1E2}">
  <sheetPr>
    <tabColor rgb="FF002060"/>
  </sheetPr>
  <dimension ref="B2:M75"/>
  <sheetViews>
    <sheetView showGridLines="0" topLeftCell="A15" zoomScaleNormal="100" workbookViewId="0">
      <selection activeCell="G32" sqref="G32"/>
    </sheetView>
  </sheetViews>
  <sheetFormatPr defaultColWidth="8.85546875" defaultRowHeight="15" x14ac:dyDescent="0.25"/>
  <cols>
    <col min="1" max="3" width="1.7109375" customWidth="1"/>
    <col min="4" max="4" width="34.42578125" customWidth="1"/>
    <col min="5" max="5" width="14.7109375" customWidth="1"/>
    <col min="6" max="6" width="15.85546875" customWidth="1"/>
    <col min="7" max="8" width="14.7109375" customWidth="1"/>
    <col min="9" max="13" width="13.7109375" customWidth="1"/>
  </cols>
  <sheetData>
    <row r="2" spans="2:13" ht="15.75" x14ac:dyDescent="0.25">
      <c r="B2" s="20" t="s">
        <v>207</v>
      </c>
      <c r="C2" s="20"/>
      <c r="D2" s="20"/>
      <c r="E2" s="20"/>
      <c r="F2" s="20"/>
      <c r="G2" s="20"/>
      <c r="H2" s="20"/>
      <c r="I2" s="20"/>
      <c r="J2" s="20"/>
      <c r="K2" s="20"/>
      <c r="L2" s="20"/>
      <c r="M2" s="20"/>
    </row>
    <row r="4" spans="2:13" x14ac:dyDescent="0.25">
      <c r="D4" t="s">
        <v>208</v>
      </c>
      <c r="E4" s="69">
        <v>46203</v>
      </c>
      <c r="F4" s="9" t="s">
        <v>209</v>
      </c>
    </row>
    <row r="6" spans="2:13" x14ac:dyDescent="0.25">
      <c r="D6" t="s">
        <v>210</v>
      </c>
      <c r="E6" s="6">
        <v>15</v>
      </c>
      <c r="F6" s="9" t="s">
        <v>211</v>
      </c>
    </row>
    <row r="7" spans="2:13" x14ac:dyDescent="0.25">
      <c r="D7" t="s">
        <v>212</v>
      </c>
      <c r="E7" s="101">
        <v>12</v>
      </c>
      <c r="F7" s="9" t="s">
        <v>213</v>
      </c>
    </row>
    <row r="8" spans="2:13" x14ac:dyDescent="0.25">
      <c r="E8" s="9"/>
      <c r="F8" s="9"/>
    </row>
    <row r="10" spans="2:13" ht="15.75" x14ac:dyDescent="0.25">
      <c r="B10" s="20" t="s">
        <v>214</v>
      </c>
      <c r="C10" s="20"/>
      <c r="D10" s="20"/>
      <c r="E10" s="20"/>
      <c r="F10" s="20"/>
      <c r="G10" s="20"/>
      <c r="H10" s="20"/>
      <c r="I10" s="20"/>
      <c r="J10" s="20"/>
      <c r="K10" s="20"/>
      <c r="L10" s="20"/>
      <c r="M10" s="20"/>
    </row>
    <row r="12" spans="2:13" x14ac:dyDescent="0.25">
      <c r="C12" s="21" t="s">
        <v>215</v>
      </c>
    </row>
    <row r="13" spans="2:13" x14ac:dyDescent="0.25">
      <c r="D13" t="s">
        <v>216</v>
      </c>
      <c r="E13" s="14">
        <v>0.7</v>
      </c>
    </row>
    <row r="14" spans="2:13" x14ac:dyDescent="0.25">
      <c r="D14" t="s">
        <v>217</v>
      </c>
      <c r="E14" s="14">
        <v>0.3</v>
      </c>
    </row>
    <row r="16" spans="2:13" x14ac:dyDescent="0.25">
      <c r="C16" s="21" t="s">
        <v>218</v>
      </c>
    </row>
    <row r="17" spans="3:8" x14ac:dyDescent="0.25">
      <c r="D17" t="s">
        <v>219</v>
      </c>
      <c r="E17" s="75">
        <v>1</v>
      </c>
    </row>
    <row r="18" spans="3:8" x14ac:dyDescent="0.25">
      <c r="D18" t="s">
        <v>220</v>
      </c>
      <c r="E18" s="75">
        <v>0</v>
      </c>
    </row>
    <row r="20" spans="3:8" x14ac:dyDescent="0.25">
      <c r="C20" s="21" t="s">
        <v>221</v>
      </c>
    </row>
    <row r="21" spans="3:8" x14ac:dyDescent="0.25">
      <c r="D21" t="s">
        <v>219</v>
      </c>
      <c r="E21" s="14">
        <v>0.5</v>
      </c>
    </row>
    <row r="22" spans="3:8" x14ac:dyDescent="0.25">
      <c r="D22" t="s">
        <v>222</v>
      </c>
      <c r="E22" s="14">
        <v>0.5</v>
      </c>
    </row>
    <row r="24" spans="3:8" x14ac:dyDescent="0.25">
      <c r="C24" s="21" t="s">
        <v>223</v>
      </c>
    </row>
    <row r="25" spans="3:8" x14ac:dyDescent="0.25">
      <c r="E25" s="16" t="s">
        <v>219</v>
      </c>
      <c r="F25" s="16" t="s">
        <v>222</v>
      </c>
      <c r="G25" s="16" t="str">
        <f>D18</f>
        <v>Vendor</v>
      </c>
      <c r="H25" s="16" t="s">
        <v>26</v>
      </c>
    </row>
    <row r="26" spans="3:8" x14ac:dyDescent="0.25">
      <c r="D26" t="s">
        <v>224</v>
      </c>
      <c r="E26" s="109">
        <f>E13*E17</f>
        <v>0.7</v>
      </c>
      <c r="F26" s="109">
        <v>0</v>
      </c>
      <c r="G26" s="17">
        <f>E13*E18</f>
        <v>0</v>
      </c>
      <c r="H26" s="109">
        <f>SUM(E26:G26)</f>
        <v>0.7</v>
      </c>
    </row>
    <row r="27" spans="3:8" x14ac:dyDescent="0.25">
      <c r="D27" t="s">
        <v>225</v>
      </c>
      <c r="E27" s="109">
        <f>E21*E14</f>
        <v>0.15</v>
      </c>
      <c r="F27" s="17">
        <f>E22*E14</f>
        <v>0.15</v>
      </c>
      <c r="G27" s="109">
        <v>0</v>
      </c>
      <c r="H27" s="109">
        <f>SUM(E27:G27)</f>
        <v>0.3</v>
      </c>
    </row>
    <row r="28" spans="3:8" x14ac:dyDescent="0.25">
      <c r="D28" t="s">
        <v>26</v>
      </c>
      <c r="E28" s="17">
        <f>SUM(E26:E27)</f>
        <v>0.85</v>
      </c>
      <c r="F28" s="17">
        <f t="shared" ref="F28:H28" si="0">SUM(F26:F27)</f>
        <v>0.15</v>
      </c>
      <c r="G28" s="17">
        <f t="shared" si="0"/>
        <v>0</v>
      </c>
      <c r="H28" s="17">
        <f t="shared" si="0"/>
        <v>1</v>
      </c>
    </row>
    <row r="30" spans="3:8" x14ac:dyDescent="0.25">
      <c r="C30" s="21" t="s">
        <v>226</v>
      </c>
    </row>
    <row r="31" spans="3:8" x14ac:dyDescent="0.25">
      <c r="D31" t="s">
        <v>227</v>
      </c>
      <c r="E31" s="23">
        <v>4.4999999999999998E-2</v>
      </c>
      <c r="G31" s="183" t="s">
        <v>538</v>
      </c>
    </row>
    <row r="32" spans="3:8" x14ac:dyDescent="0.25">
      <c r="D32" t="s">
        <v>228</v>
      </c>
      <c r="E32" s="23">
        <v>3.5000000000000003E-2</v>
      </c>
    </row>
    <row r="33" spans="2:13" x14ac:dyDescent="0.25">
      <c r="D33" t="s">
        <v>26</v>
      </c>
      <c r="E33" s="70">
        <f>SUM(E31:E32)</f>
        <v>0.08</v>
      </c>
    </row>
    <row r="36" spans="2:13" ht="15.75" x14ac:dyDescent="0.25">
      <c r="B36" s="20" t="s">
        <v>229</v>
      </c>
      <c r="C36" s="20"/>
      <c r="D36" s="20"/>
      <c r="E36" s="20"/>
      <c r="F36" s="20"/>
      <c r="G36" s="20"/>
      <c r="H36" s="20"/>
      <c r="I36" s="20"/>
      <c r="J36" s="20"/>
      <c r="K36" s="20"/>
      <c r="L36" s="20"/>
      <c r="M36" s="20"/>
    </row>
    <row r="38" spans="2:13" x14ac:dyDescent="0.25">
      <c r="C38" s="21" t="s">
        <v>230</v>
      </c>
    </row>
    <row r="39" spans="2:13" x14ac:dyDescent="0.25">
      <c r="D39" t="s">
        <v>231</v>
      </c>
      <c r="E39" s="2">
        <v>8</v>
      </c>
      <c r="F39" s="9" t="s">
        <v>211</v>
      </c>
      <c r="G39" t="s">
        <v>527</v>
      </c>
      <c r="H39" t="s">
        <v>528</v>
      </c>
      <c r="I39" t="s">
        <v>530</v>
      </c>
      <c r="J39" s="258" t="s">
        <v>531</v>
      </c>
    </row>
    <row r="40" spans="2:13" x14ac:dyDescent="0.25">
      <c r="D40" t="s">
        <v>232</v>
      </c>
      <c r="E40" s="19">
        <v>0.24</v>
      </c>
      <c r="H40" t="s">
        <v>529</v>
      </c>
      <c r="J40" s="49">
        <v>8</v>
      </c>
    </row>
    <row r="41" spans="2:13" x14ac:dyDescent="0.25">
      <c r="D41" t="s">
        <v>233</v>
      </c>
      <c r="E41" s="19">
        <v>0.01</v>
      </c>
    </row>
    <row r="43" spans="2:13" x14ac:dyDescent="0.25">
      <c r="C43" s="21" t="s">
        <v>234</v>
      </c>
      <c r="D43" s="12"/>
      <c r="F43" s="9"/>
    </row>
    <row r="44" spans="2:13" x14ac:dyDescent="0.25">
      <c r="D44" s="18">
        <v>1</v>
      </c>
      <c r="E44" s="15">
        <v>0</v>
      </c>
    </row>
    <row r="45" spans="2:13" x14ac:dyDescent="0.25">
      <c r="D45" s="18">
        <f>D44+1</f>
        <v>2</v>
      </c>
      <c r="E45" s="15">
        <v>0</v>
      </c>
    </row>
    <row r="46" spans="2:13" x14ac:dyDescent="0.25">
      <c r="D46" s="18">
        <f t="shared" ref="D46:D57" si="1">D45+1</f>
        <v>3</v>
      </c>
      <c r="E46" s="15">
        <v>0</v>
      </c>
    </row>
    <row r="47" spans="2:13" x14ac:dyDescent="0.25">
      <c r="D47" s="18">
        <f t="shared" si="1"/>
        <v>4</v>
      </c>
      <c r="E47" s="15">
        <v>0</v>
      </c>
    </row>
    <row r="48" spans="2:13" x14ac:dyDescent="0.25">
      <c r="D48" s="18">
        <f t="shared" si="1"/>
        <v>5</v>
      </c>
      <c r="E48" s="15">
        <v>0.2</v>
      </c>
      <c r="G48" s="183" t="s">
        <v>366</v>
      </c>
    </row>
    <row r="49" spans="2:13" x14ac:dyDescent="0.25">
      <c r="D49" s="18">
        <f t="shared" si="1"/>
        <v>6</v>
      </c>
      <c r="E49" s="15">
        <v>0.4</v>
      </c>
    </row>
    <row r="50" spans="2:13" x14ac:dyDescent="0.25">
      <c r="D50" s="18">
        <f t="shared" si="1"/>
        <v>7</v>
      </c>
      <c r="E50" s="15">
        <v>0.6</v>
      </c>
      <c r="G50" s="259" t="s">
        <v>532</v>
      </c>
    </row>
    <row r="51" spans="2:13" x14ac:dyDescent="0.25">
      <c r="D51" s="18">
        <f t="shared" si="1"/>
        <v>8</v>
      </c>
      <c r="E51" s="15">
        <v>0.8</v>
      </c>
      <c r="G51" s="259" t="s">
        <v>532</v>
      </c>
    </row>
    <row r="52" spans="2:13" x14ac:dyDescent="0.25">
      <c r="D52" s="18">
        <f t="shared" si="1"/>
        <v>9</v>
      </c>
      <c r="E52" s="15">
        <v>1</v>
      </c>
    </row>
    <row r="53" spans="2:13" x14ac:dyDescent="0.25">
      <c r="D53" s="18">
        <f t="shared" si="1"/>
        <v>10</v>
      </c>
      <c r="E53" s="15">
        <v>1</v>
      </c>
    </row>
    <row r="54" spans="2:13" x14ac:dyDescent="0.25">
      <c r="D54" s="18">
        <f>D53+1</f>
        <v>11</v>
      </c>
      <c r="E54" s="15">
        <v>1</v>
      </c>
    </row>
    <row r="55" spans="2:13" x14ac:dyDescent="0.25">
      <c r="D55" s="18">
        <f t="shared" si="1"/>
        <v>12</v>
      </c>
      <c r="E55" s="15">
        <v>1</v>
      </c>
    </row>
    <row r="56" spans="2:13" x14ac:dyDescent="0.25">
      <c r="D56" s="18">
        <f t="shared" si="1"/>
        <v>13</v>
      </c>
      <c r="E56" s="15">
        <v>1</v>
      </c>
    </row>
    <row r="57" spans="2:13" x14ac:dyDescent="0.25">
      <c r="D57" s="18">
        <f t="shared" si="1"/>
        <v>14</v>
      </c>
      <c r="E57" s="15">
        <v>1</v>
      </c>
    </row>
    <row r="58" spans="2:13" x14ac:dyDescent="0.25">
      <c r="D58" s="18">
        <f>D57+1</f>
        <v>15</v>
      </c>
      <c r="E58" s="15">
        <v>1</v>
      </c>
    </row>
    <row r="60" spans="2:13" x14ac:dyDescent="0.25">
      <c r="C60" s="21" t="s">
        <v>235</v>
      </c>
    </row>
    <row r="61" spans="2:13" x14ac:dyDescent="0.25">
      <c r="D61" t="s">
        <v>236</v>
      </c>
      <c r="E61" s="19">
        <v>0.17499999999999999</v>
      </c>
      <c r="G61" s="183" t="s">
        <v>373</v>
      </c>
    </row>
    <row r="62" spans="2:13" x14ac:dyDescent="0.25">
      <c r="G62" s="183" t="s">
        <v>534</v>
      </c>
    </row>
    <row r="64" spans="2:13" ht="15.75" x14ac:dyDescent="0.25">
      <c r="B64" s="20" t="s">
        <v>237</v>
      </c>
      <c r="C64" s="20"/>
      <c r="D64" s="20"/>
      <c r="E64" s="20"/>
      <c r="F64" s="20"/>
      <c r="G64" s="20"/>
      <c r="H64" s="20"/>
      <c r="I64" s="20"/>
      <c r="J64" s="20"/>
      <c r="K64" s="20"/>
      <c r="L64" s="20"/>
      <c r="M64" s="20"/>
    </row>
    <row r="66" spans="2:12" x14ac:dyDescent="0.25">
      <c r="D66" t="s">
        <v>238</v>
      </c>
      <c r="E66" s="23">
        <v>0.02</v>
      </c>
      <c r="G66" s="183" t="s">
        <v>533</v>
      </c>
    </row>
    <row r="67" spans="2:12" x14ac:dyDescent="0.25">
      <c r="D67" t="s">
        <v>239</v>
      </c>
      <c r="E67" s="23">
        <v>0.02</v>
      </c>
      <c r="G67" s="183" t="s">
        <v>535</v>
      </c>
      <c r="H67" s="183" t="s">
        <v>536</v>
      </c>
      <c r="I67" s="260">
        <v>0.02</v>
      </c>
    </row>
    <row r="68" spans="2:12" x14ac:dyDescent="0.25">
      <c r="D68" t="s">
        <v>240</v>
      </c>
      <c r="E68" s="23">
        <v>0.02</v>
      </c>
      <c r="G68" s="183"/>
      <c r="H68" s="183" t="s">
        <v>537</v>
      </c>
      <c r="I68" s="261">
        <v>3.5000000000000003E-2</v>
      </c>
    </row>
    <row r="71" spans="2:12" ht="15.75" x14ac:dyDescent="0.25">
      <c r="B71" s="20" t="s">
        <v>241</v>
      </c>
      <c r="C71" s="20"/>
      <c r="D71" s="20"/>
      <c r="E71" s="20"/>
      <c r="F71" s="20"/>
      <c r="G71" s="20"/>
      <c r="H71" s="20"/>
      <c r="I71" s="20"/>
      <c r="J71" s="20"/>
      <c r="K71" s="20"/>
      <c r="L71" s="20"/>
    </row>
    <row r="73" spans="2:12" x14ac:dyDescent="0.25">
      <c r="D73" t="s">
        <v>242</v>
      </c>
      <c r="E73" s="41" t="s">
        <v>243</v>
      </c>
      <c r="F73" s="43" t="s">
        <v>244</v>
      </c>
    </row>
    <row r="74" spans="2:12" x14ac:dyDescent="0.25">
      <c r="D74" t="s">
        <v>37</v>
      </c>
      <c r="E74" s="41" t="s">
        <v>49</v>
      </c>
      <c r="F74" s="41" t="s">
        <v>65</v>
      </c>
    </row>
    <row r="75" spans="2:12" x14ac:dyDescent="0.25">
      <c r="D75" t="s">
        <v>129</v>
      </c>
      <c r="E75" s="48">
        <v>3</v>
      </c>
      <c r="F75" s="48">
        <v>3.5</v>
      </c>
      <c r="G75" s="48">
        <v>4</v>
      </c>
      <c r="H75" s="48">
        <v>4.5</v>
      </c>
    </row>
  </sheetData>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B4A62-FA6F-43A6-A3F6-1E1A14A719A9}">
  <sheetPr>
    <tabColor rgb="FF002060"/>
  </sheetPr>
  <dimension ref="A1:GM242"/>
  <sheetViews>
    <sheetView showGridLines="0" zoomScale="70" zoomScaleNormal="70" workbookViewId="0">
      <selection activeCell="G135" sqref="G135"/>
    </sheetView>
  </sheetViews>
  <sheetFormatPr defaultColWidth="8.85546875" defaultRowHeight="15" outlineLevelRow="1" x14ac:dyDescent="0.25"/>
  <cols>
    <col min="1" max="3" width="1.7109375" customWidth="1"/>
    <col min="4" max="4" width="32.7109375" customWidth="1"/>
    <col min="5" max="189" width="13.7109375" customWidth="1"/>
    <col min="190" max="190" width="13.7109375" bestFit="1" customWidth="1"/>
    <col min="191" max="191" width="12.85546875" bestFit="1" customWidth="1"/>
    <col min="192" max="192" width="13.28515625" customWidth="1"/>
    <col min="193" max="193" width="11.7109375" bestFit="1" customWidth="1"/>
    <col min="194" max="194" width="16.140625" customWidth="1"/>
    <col min="195" max="195" width="16.42578125" bestFit="1" customWidth="1"/>
  </cols>
  <sheetData>
    <row r="1" spans="1:189" x14ac:dyDescent="0.25">
      <c r="A1" s="13"/>
      <c r="B1" s="13"/>
      <c r="C1" s="13"/>
      <c r="D1" s="13" t="s">
        <v>245</v>
      </c>
      <c r="E1" s="13"/>
      <c r="F1" s="13"/>
      <c r="G1" s="13"/>
      <c r="H1" s="13"/>
      <c r="I1" s="13"/>
      <c r="J1" s="13">
        <v>1</v>
      </c>
      <c r="K1" s="13">
        <v>2</v>
      </c>
      <c r="L1" s="13">
        <v>3</v>
      </c>
      <c r="M1" s="13">
        <v>4</v>
      </c>
      <c r="N1" s="13">
        <v>5</v>
      </c>
      <c r="O1" s="13">
        <v>6</v>
      </c>
      <c r="P1" s="13">
        <v>7</v>
      </c>
      <c r="Q1" s="13">
        <v>8</v>
      </c>
      <c r="R1" s="13">
        <v>9</v>
      </c>
      <c r="S1" s="13">
        <v>10</v>
      </c>
      <c r="T1" s="13">
        <v>11</v>
      </c>
      <c r="U1" s="13">
        <v>12</v>
      </c>
      <c r="V1" s="13">
        <v>13</v>
      </c>
      <c r="W1" s="13">
        <v>14</v>
      </c>
      <c r="X1" s="13">
        <v>15</v>
      </c>
      <c r="Y1" s="13">
        <v>16</v>
      </c>
      <c r="Z1" s="13">
        <v>17</v>
      </c>
      <c r="AA1" s="13">
        <v>18</v>
      </c>
      <c r="AB1" s="13">
        <v>19</v>
      </c>
      <c r="AC1" s="13">
        <v>20</v>
      </c>
      <c r="AD1" s="13">
        <v>21</v>
      </c>
      <c r="AE1" s="13">
        <v>22</v>
      </c>
      <c r="AF1" s="13">
        <v>23</v>
      </c>
      <c r="AG1" s="13">
        <v>24</v>
      </c>
      <c r="AH1" s="13">
        <v>25</v>
      </c>
      <c r="AI1" s="13">
        <v>26</v>
      </c>
      <c r="AJ1" s="13">
        <v>27</v>
      </c>
      <c r="AK1" s="13">
        <v>28</v>
      </c>
      <c r="AL1" s="13">
        <v>29</v>
      </c>
      <c r="AM1" s="13">
        <v>30</v>
      </c>
      <c r="AN1" s="13">
        <v>31</v>
      </c>
      <c r="AO1" s="13">
        <v>32</v>
      </c>
      <c r="AP1" s="13">
        <v>33</v>
      </c>
      <c r="AQ1" s="13">
        <v>34</v>
      </c>
      <c r="AR1" s="13">
        <v>35</v>
      </c>
      <c r="AS1" s="13">
        <v>36</v>
      </c>
      <c r="AT1" s="13">
        <v>37</v>
      </c>
      <c r="AU1" s="13">
        <v>38</v>
      </c>
      <c r="AV1" s="13">
        <v>39</v>
      </c>
      <c r="AW1" s="13">
        <v>40</v>
      </c>
      <c r="AX1" s="13">
        <v>41</v>
      </c>
      <c r="AY1" s="13">
        <v>42</v>
      </c>
      <c r="AZ1" s="13">
        <v>43</v>
      </c>
      <c r="BA1" s="13">
        <v>44</v>
      </c>
      <c r="BB1" s="13">
        <v>45</v>
      </c>
      <c r="BC1" s="13">
        <v>46</v>
      </c>
      <c r="BD1" s="13">
        <v>47</v>
      </c>
      <c r="BE1" s="13">
        <v>48</v>
      </c>
      <c r="BF1" s="13">
        <v>49</v>
      </c>
      <c r="BG1" s="13">
        <v>50</v>
      </c>
      <c r="BH1" s="13">
        <v>51</v>
      </c>
      <c r="BI1" s="13">
        <v>52</v>
      </c>
      <c r="BJ1" s="13">
        <v>53</v>
      </c>
      <c r="BK1" s="13">
        <v>54</v>
      </c>
      <c r="BL1" s="13">
        <v>55</v>
      </c>
      <c r="BM1" s="13">
        <v>56</v>
      </c>
      <c r="BN1" s="13">
        <v>57</v>
      </c>
      <c r="BO1" s="13">
        <v>58</v>
      </c>
      <c r="BP1" s="13">
        <v>59</v>
      </c>
      <c r="BQ1" s="13">
        <v>60</v>
      </c>
      <c r="BR1" s="13">
        <v>61</v>
      </c>
      <c r="BS1" s="13">
        <v>62</v>
      </c>
      <c r="BT1" s="13">
        <v>63</v>
      </c>
      <c r="BU1" s="13">
        <v>64</v>
      </c>
      <c r="BV1" s="13">
        <v>65</v>
      </c>
      <c r="BW1" s="13">
        <v>66</v>
      </c>
      <c r="BX1" s="13">
        <v>67</v>
      </c>
      <c r="BY1" s="13">
        <v>68</v>
      </c>
      <c r="BZ1" s="13">
        <v>69</v>
      </c>
      <c r="CA1" s="13">
        <v>70</v>
      </c>
      <c r="CB1" s="13">
        <v>71</v>
      </c>
      <c r="CC1" s="13">
        <v>72</v>
      </c>
      <c r="CD1" s="13">
        <v>73</v>
      </c>
      <c r="CE1" s="13">
        <v>74</v>
      </c>
      <c r="CF1" s="13">
        <v>75</v>
      </c>
      <c r="CG1" s="13">
        <v>76</v>
      </c>
      <c r="CH1" s="13">
        <v>77</v>
      </c>
      <c r="CI1" s="13">
        <v>78</v>
      </c>
      <c r="CJ1" s="13">
        <v>79</v>
      </c>
      <c r="CK1" s="13">
        <v>80</v>
      </c>
      <c r="CL1" s="13">
        <v>81</v>
      </c>
      <c r="CM1" s="13">
        <v>82</v>
      </c>
      <c r="CN1" s="13">
        <v>83</v>
      </c>
      <c r="CO1" s="13">
        <v>84</v>
      </c>
      <c r="CP1" s="13">
        <v>85</v>
      </c>
      <c r="CQ1" s="13">
        <v>86</v>
      </c>
      <c r="CR1" s="13">
        <v>87</v>
      </c>
      <c r="CS1" s="13">
        <v>88</v>
      </c>
      <c r="CT1" s="13">
        <v>89</v>
      </c>
      <c r="CU1" s="13">
        <v>90</v>
      </c>
      <c r="CV1" s="13">
        <v>91</v>
      </c>
      <c r="CW1" s="13">
        <v>92</v>
      </c>
      <c r="CX1" s="13">
        <v>93</v>
      </c>
      <c r="CY1" s="13">
        <v>94</v>
      </c>
      <c r="CZ1" s="13">
        <v>95</v>
      </c>
      <c r="DA1" s="13">
        <v>96</v>
      </c>
      <c r="DB1" s="13">
        <v>97</v>
      </c>
      <c r="DC1" s="13">
        <v>98</v>
      </c>
      <c r="DD1" s="13">
        <v>99</v>
      </c>
      <c r="DE1" s="13">
        <v>100</v>
      </c>
      <c r="DF1" s="13">
        <v>101</v>
      </c>
      <c r="DG1" s="13">
        <v>102</v>
      </c>
      <c r="DH1" s="13">
        <v>103</v>
      </c>
      <c r="DI1" s="13">
        <v>104</v>
      </c>
      <c r="DJ1" s="13">
        <v>105</v>
      </c>
      <c r="DK1" s="13">
        <v>106</v>
      </c>
      <c r="DL1" s="13">
        <v>107</v>
      </c>
      <c r="DM1" s="13">
        <v>108</v>
      </c>
      <c r="DN1" s="13">
        <v>109</v>
      </c>
      <c r="DO1" s="13">
        <v>110</v>
      </c>
      <c r="DP1" s="13">
        <v>111</v>
      </c>
      <c r="DQ1" s="13">
        <v>112</v>
      </c>
      <c r="DR1" s="13">
        <v>113</v>
      </c>
      <c r="DS1" s="13">
        <v>114</v>
      </c>
      <c r="DT1" s="13">
        <v>115</v>
      </c>
      <c r="DU1" s="13">
        <v>116</v>
      </c>
      <c r="DV1" s="13">
        <v>117</v>
      </c>
      <c r="DW1" s="13">
        <v>118</v>
      </c>
      <c r="DX1" s="13">
        <v>119</v>
      </c>
      <c r="DY1" s="13">
        <v>120</v>
      </c>
      <c r="DZ1" s="13">
        <v>121</v>
      </c>
      <c r="EA1" s="13">
        <v>122</v>
      </c>
      <c r="EB1" s="13">
        <v>123</v>
      </c>
      <c r="EC1" s="13">
        <v>124</v>
      </c>
      <c r="ED1" s="13">
        <v>125</v>
      </c>
      <c r="EE1" s="13">
        <v>126</v>
      </c>
      <c r="EF1" s="13">
        <v>127</v>
      </c>
      <c r="EG1" s="13">
        <v>128</v>
      </c>
      <c r="EH1" s="13">
        <v>129</v>
      </c>
      <c r="EI1" s="13">
        <v>130</v>
      </c>
      <c r="EJ1" s="13">
        <v>131</v>
      </c>
      <c r="EK1" s="13">
        <v>132</v>
      </c>
      <c r="EL1" s="13">
        <v>133</v>
      </c>
      <c r="EM1" s="13">
        <v>134</v>
      </c>
      <c r="EN1" s="13">
        <v>135</v>
      </c>
      <c r="EO1" s="13">
        <v>136</v>
      </c>
      <c r="EP1" s="13">
        <v>137</v>
      </c>
      <c r="EQ1" s="13">
        <v>138</v>
      </c>
      <c r="ER1" s="13">
        <v>139</v>
      </c>
      <c r="ES1" s="13">
        <v>140</v>
      </c>
      <c r="ET1" s="13">
        <v>141</v>
      </c>
      <c r="EU1" s="13">
        <v>142</v>
      </c>
      <c r="EV1" s="13">
        <v>143</v>
      </c>
      <c r="EW1" s="13">
        <v>144</v>
      </c>
      <c r="EX1" s="13">
        <v>145</v>
      </c>
      <c r="EY1" s="13">
        <v>146</v>
      </c>
      <c r="EZ1" s="13">
        <v>147</v>
      </c>
      <c r="FA1" s="13">
        <v>148</v>
      </c>
      <c r="FB1" s="13">
        <v>149</v>
      </c>
      <c r="FC1" s="13">
        <v>150</v>
      </c>
      <c r="FD1" s="13">
        <v>151</v>
      </c>
      <c r="FE1" s="13">
        <v>152</v>
      </c>
      <c r="FF1" s="13">
        <v>153</v>
      </c>
      <c r="FG1" s="13">
        <v>154</v>
      </c>
      <c r="FH1" s="13">
        <v>155</v>
      </c>
      <c r="FI1" s="13">
        <v>156</v>
      </c>
      <c r="FJ1" s="13">
        <v>157</v>
      </c>
      <c r="FK1" s="13">
        <v>158</v>
      </c>
      <c r="FL1" s="13">
        <v>159</v>
      </c>
      <c r="FM1" s="13">
        <v>160</v>
      </c>
      <c r="FN1" s="13">
        <v>161</v>
      </c>
      <c r="FO1" s="13">
        <v>162</v>
      </c>
      <c r="FP1" s="13">
        <v>163</v>
      </c>
      <c r="FQ1" s="13">
        <v>164</v>
      </c>
      <c r="FR1" s="13">
        <v>165</v>
      </c>
      <c r="FS1" s="13">
        <v>166</v>
      </c>
      <c r="FT1" s="13">
        <v>167</v>
      </c>
      <c r="FU1" s="13">
        <v>168</v>
      </c>
      <c r="FV1" s="13">
        <v>169</v>
      </c>
      <c r="FW1" s="13">
        <v>170</v>
      </c>
      <c r="FX1" s="13">
        <v>171</v>
      </c>
      <c r="FY1" s="13">
        <v>172</v>
      </c>
      <c r="FZ1" s="13">
        <v>173</v>
      </c>
      <c r="GA1" s="13">
        <v>174</v>
      </c>
      <c r="GB1" s="13">
        <v>175</v>
      </c>
      <c r="GC1" s="13">
        <v>176</v>
      </c>
      <c r="GD1" s="13">
        <v>177</v>
      </c>
      <c r="GE1" s="13">
        <v>178</v>
      </c>
      <c r="GF1" s="13">
        <v>179</v>
      </c>
      <c r="GG1" s="13">
        <v>180</v>
      </c>
    </row>
    <row r="2" spans="1:189" x14ac:dyDescent="0.25">
      <c r="D2" t="s">
        <v>246</v>
      </c>
      <c r="J2" s="67">
        <f>'Model Inputs'!E4</f>
        <v>46203</v>
      </c>
      <c r="K2" s="67">
        <f t="shared" ref="K2:AP2" si="0">EOMONTH(J2,12/Periodicity)</f>
        <v>46234</v>
      </c>
      <c r="L2" s="67">
        <f t="shared" si="0"/>
        <v>46265</v>
      </c>
      <c r="M2" s="67">
        <f t="shared" si="0"/>
        <v>46295</v>
      </c>
      <c r="N2" s="67">
        <f t="shared" si="0"/>
        <v>46326</v>
      </c>
      <c r="O2" s="67">
        <f t="shared" si="0"/>
        <v>46356</v>
      </c>
      <c r="P2" s="67">
        <f t="shared" si="0"/>
        <v>46387</v>
      </c>
      <c r="Q2" s="67">
        <f t="shared" si="0"/>
        <v>46418</v>
      </c>
      <c r="R2" s="67">
        <f t="shared" si="0"/>
        <v>46446</v>
      </c>
      <c r="S2" s="67">
        <f t="shared" si="0"/>
        <v>46477</v>
      </c>
      <c r="T2" s="67">
        <f t="shared" si="0"/>
        <v>46507</v>
      </c>
      <c r="U2" s="67">
        <f t="shared" si="0"/>
        <v>46538</v>
      </c>
      <c r="V2" s="67">
        <f t="shared" si="0"/>
        <v>46568</v>
      </c>
      <c r="W2" s="67">
        <f t="shared" si="0"/>
        <v>46599</v>
      </c>
      <c r="X2" s="67">
        <f t="shared" si="0"/>
        <v>46630</v>
      </c>
      <c r="Y2" s="67">
        <f t="shared" si="0"/>
        <v>46660</v>
      </c>
      <c r="Z2" s="67">
        <f t="shared" si="0"/>
        <v>46691</v>
      </c>
      <c r="AA2" s="67">
        <f t="shared" si="0"/>
        <v>46721</v>
      </c>
      <c r="AB2" s="67">
        <f t="shared" si="0"/>
        <v>46752</v>
      </c>
      <c r="AC2" s="67">
        <f t="shared" si="0"/>
        <v>46783</v>
      </c>
      <c r="AD2" s="67">
        <f t="shared" si="0"/>
        <v>46812</v>
      </c>
      <c r="AE2" s="67">
        <f t="shared" si="0"/>
        <v>46843</v>
      </c>
      <c r="AF2" s="67">
        <f t="shared" si="0"/>
        <v>46873</v>
      </c>
      <c r="AG2" s="67">
        <f t="shared" si="0"/>
        <v>46904</v>
      </c>
      <c r="AH2" s="67">
        <f t="shared" si="0"/>
        <v>46934</v>
      </c>
      <c r="AI2" s="67">
        <f t="shared" si="0"/>
        <v>46965</v>
      </c>
      <c r="AJ2" s="67">
        <f t="shared" si="0"/>
        <v>46996</v>
      </c>
      <c r="AK2" s="67">
        <f t="shared" si="0"/>
        <v>47026</v>
      </c>
      <c r="AL2" s="67">
        <f t="shared" si="0"/>
        <v>47057</v>
      </c>
      <c r="AM2" s="67">
        <f t="shared" si="0"/>
        <v>47087</v>
      </c>
      <c r="AN2" s="67">
        <f t="shared" si="0"/>
        <v>47118</v>
      </c>
      <c r="AO2" s="67">
        <f t="shared" si="0"/>
        <v>47149</v>
      </c>
      <c r="AP2" s="67">
        <f t="shared" si="0"/>
        <v>47177</v>
      </c>
      <c r="AQ2" s="67">
        <f t="shared" ref="AQ2:BV2" si="1">EOMONTH(AP2,12/Periodicity)</f>
        <v>47208</v>
      </c>
      <c r="AR2" s="67">
        <f t="shared" si="1"/>
        <v>47238</v>
      </c>
      <c r="AS2" s="67">
        <f t="shared" si="1"/>
        <v>47269</v>
      </c>
      <c r="AT2" s="67">
        <f t="shared" si="1"/>
        <v>47299</v>
      </c>
      <c r="AU2" s="67">
        <f t="shared" si="1"/>
        <v>47330</v>
      </c>
      <c r="AV2" s="67">
        <f t="shared" si="1"/>
        <v>47361</v>
      </c>
      <c r="AW2" s="67">
        <f t="shared" si="1"/>
        <v>47391</v>
      </c>
      <c r="AX2" s="67">
        <f t="shared" si="1"/>
        <v>47422</v>
      </c>
      <c r="AY2" s="67">
        <f t="shared" si="1"/>
        <v>47452</v>
      </c>
      <c r="AZ2" s="67">
        <f t="shared" si="1"/>
        <v>47483</v>
      </c>
      <c r="BA2" s="67">
        <f t="shared" si="1"/>
        <v>47514</v>
      </c>
      <c r="BB2" s="67">
        <f t="shared" si="1"/>
        <v>47542</v>
      </c>
      <c r="BC2" s="67">
        <f t="shared" si="1"/>
        <v>47573</v>
      </c>
      <c r="BD2" s="67">
        <f t="shared" si="1"/>
        <v>47603</v>
      </c>
      <c r="BE2" s="67">
        <f t="shared" si="1"/>
        <v>47634</v>
      </c>
      <c r="BF2" s="67">
        <f t="shared" si="1"/>
        <v>47664</v>
      </c>
      <c r="BG2" s="67">
        <f t="shared" si="1"/>
        <v>47695</v>
      </c>
      <c r="BH2" s="67">
        <f t="shared" si="1"/>
        <v>47726</v>
      </c>
      <c r="BI2" s="67">
        <f t="shared" si="1"/>
        <v>47756</v>
      </c>
      <c r="BJ2" s="67">
        <f t="shared" si="1"/>
        <v>47787</v>
      </c>
      <c r="BK2" s="67">
        <f t="shared" si="1"/>
        <v>47817</v>
      </c>
      <c r="BL2" s="67">
        <f t="shared" si="1"/>
        <v>47848</v>
      </c>
      <c r="BM2" s="67">
        <f t="shared" si="1"/>
        <v>47879</v>
      </c>
      <c r="BN2" s="67">
        <f t="shared" si="1"/>
        <v>47907</v>
      </c>
      <c r="BO2" s="67">
        <f t="shared" si="1"/>
        <v>47938</v>
      </c>
      <c r="BP2" s="67">
        <f t="shared" si="1"/>
        <v>47968</v>
      </c>
      <c r="BQ2" s="67">
        <f t="shared" si="1"/>
        <v>47999</v>
      </c>
      <c r="BR2" s="67">
        <f t="shared" si="1"/>
        <v>48029</v>
      </c>
      <c r="BS2" s="67">
        <f t="shared" si="1"/>
        <v>48060</v>
      </c>
      <c r="BT2" s="67">
        <f t="shared" si="1"/>
        <v>48091</v>
      </c>
      <c r="BU2" s="67">
        <f t="shared" si="1"/>
        <v>48121</v>
      </c>
      <c r="BV2" s="67">
        <f t="shared" si="1"/>
        <v>48152</v>
      </c>
      <c r="BW2" s="67">
        <f t="shared" ref="BW2:DB2" si="2">EOMONTH(BV2,12/Periodicity)</f>
        <v>48182</v>
      </c>
      <c r="BX2" s="67">
        <f t="shared" si="2"/>
        <v>48213</v>
      </c>
      <c r="BY2" s="67">
        <f t="shared" si="2"/>
        <v>48244</v>
      </c>
      <c r="BZ2" s="67">
        <f t="shared" si="2"/>
        <v>48273</v>
      </c>
      <c r="CA2" s="67">
        <f t="shared" si="2"/>
        <v>48304</v>
      </c>
      <c r="CB2" s="67">
        <f t="shared" si="2"/>
        <v>48334</v>
      </c>
      <c r="CC2" s="67">
        <f t="shared" si="2"/>
        <v>48365</v>
      </c>
      <c r="CD2" s="67">
        <f t="shared" si="2"/>
        <v>48395</v>
      </c>
      <c r="CE2" s="67">
        <f t="shared" si="2"/>
        <v>48426</v>
      </c>
      <c r="CF2" s="67">
        <f t="shared" si="2"/>
        <v>48457</v>
      </c>
      <c r="CG2" s="67">
        <f t="shared" si="2"/>
        <v>48487</v>
      </c>
      <c r="CH2" s="67">
        <f t="shared" si="2"/>
        <v>48518</v>
      </c>
      <c r="CI2" s="67">
        <f t="shared" si="2"/>
        <v>48548</v>
      </c>
      <c r="CJ2" s="67">
        <f t="shared" si="2"/>
        <v>48579</v>
      </c>
      <c r="CK2" s="67">
        <f t="shared" si="2"/>
        <v>48610</v>
      </c>
      <c r="CL2" s="67">
        <f t="shared" si="2"/>
        <v>48638</v>
      </c>
      <c r="CM2" s="67">
        <f t="shared" si="2"/>
        <v>48669</v>
      </c>
      <c r="CN2" s="67">
        <f t="shared" si="2"/>
        <v>48699</v>
      </c>
      <c r="CO2" s="67">
        <f t="shared" si="2"/>
        <v>48730</v>
      </c>
      <c r="CP2" s="67">
        <f t="shared" si="2"/>
        <v>48760</v>
      </c>
      <c r="CQ2" s="67">
        <f t="shared" si="2"/>
        <v>48791</v>
      </c>
      <c r="CR2" s="67">
        <f t="shared" si="2"/>
        <v>48822</v>
      </c>
      <c r="CS2" s="67">
        <f t="shared" si="2"/>
        <v>48852</v>
      </c>
      <c r="CT2" s="67">
        <f t="shared" si="2"/>
        <v>48883</v>
      </c>
      <c r="CU2" s="67">
        <f t="shared" si="2"/>
        <v>48913</v>
      </c>
      <c r="CV2" s="67">
        <f t="shared" si="2"/>
        <v>48944</v>
      </c>
      <c r="CW2" s="67">
        <f t="shared" si="2"/>
        <v>48975</v>
      </c>
      <c r="CX2" s="67">
        <f t="shared" si="2"/>
        <v>49003</v>
      </c>
      <c r="CY2" s="67">
        <f t="shared" si="2"/>
        <v>49034</v>
      </c>
      <c r="CZ2" s="67">
        <f t="shared" si="2"/>
        <v>49064</v>
      </c>
      <c r="DA2" s="67">
        <f t="shared" si="2"/>
        <v>49095</v>
      </c>
      <c r="DB2" s="67">
        <f t="shared" si="2"/>
        <v>49125</v>
      </c>
      <c r="DC2" s="67">
        <f t="shared" ref="DC2:EH2" si="3">EOMONTH(DB2,12/Periodicity)</f>
        <v>49156</v>
      </c>
      <c r="DD2" s="67">
        <f t="shared" si="3"/>
        <v>49187</v>
      </c>
      <c r="DE2" s="67">
        <f t="shared" si="3"/>
        <v>49217</v>
      </c>
      <c r="DF2" s="67">
        <f t="shared" si="3"/>
        <v>49248</v>
      </c>
      <c r="DG2" s="67">
        <f t="shared" si="3"/>
        <v>49278</v>
      </c>
      <c r="DH2" s="67">
        <f t="shared" si="3"/>
        <v>49309</v>
      </c>
      <c r="DI2" s="67">
        <f t="shared" si="3"/>
        <v>49340</v>
      </c>
      <c r="DJ2" s="67">
        <f t="shared" si="3"/>
        <v>49368</v>
      </c>
      <c r="DK2" s="67">
        <f t="shared" si="3"/>
        <v>49399</v>
      </c>
      <c r="DL2" s="67">
        <f t="shared" si="3"/>
        <v>49429</v>
      </c>
      <c r="DM2" s="67">
        <f t="shared" si="3"/>
        <v>49460</v>
      </c>
      <c r="DN2" s="67">
        <f t="shared" si="3"/>
        <v>49490</v>
      </c>
      <c r="DO2" s="67">
        <f t="shared" si="3"/>
        <v>49521</v>
      </c>
      <c r="DP2" s="67">
        <f t="shared" si="3"/>
        <v>49552</v>
      </c>
      <c r="DQ2" s="67">
        <f t="shared" si="3"/>
        <v>49582</v>
      </c>
      <c r="DR2" s="67">
        <f t="shared" si="3"/>
        <v>49613</v>
      </c>
      <c r="DS2" s="67">
        <f t="shared" si="3"/>
        <v>49643</v>
      </c>
      <c r="DT2" s="67">
        <f t="shared" si="3"/>
        <v>49674</v>
      </c>
      <c r="DU2" s="67">
        <f t="shared" si="3"/>
        <v>49705</v>
      </c>
      <c r="DV2" s="67">
        <f t="shared" si="3"/>
        <v>49734</v>
      </c>
      <c r="DW2" s="67">
        <f t="shared" si="3"/>
        <v>49765</v>
      </c>
      <c r="DX2" s="67">
        <f t="shared" si="3"/>
        <v>49795</v>
      </c>
      <c r="DY2" s="67">
        <f t="shared" si="3"/>
        <v>49826</v>
      </c>
      <c r="DZ2" s="67">
        <f t="shared" si="3"/>
        <v>49856</v>
      </c>
      <c r="EA2" s="67">
        <f t="shared" si="3"/>
        <v>49887</v>
      </c>
      <c r="EB2" s="67">
        <f t="shared" si="3"/>
        <v>49918</v>
      </c>
      <c r="EC2" s="67">
        <f t="shared" si="3"/>
        <v>49948</v>
      </c>
      <c r="ED2" s="67">
        <f t="shared" si="3"/>
        <v>49979</v>
      </c>
      <c r="EE2" s="67">
        <f t="shared" si="3"/>
        <v>50009</v>
      </c>
      <c r="EF2" s="67">
        <f t="shared" si="3"/>
        <v>50040</v>
      </c>
      <c r="EG2" s="67">
        <f t="shared" si="3"/>
        <v>50071</v>
      </c>
      <c r="EH2" s="67">
        <f t="shared" si="3"/>
        <v>50099</v>
      </c>
      <c r="EI2" s="67">
        <f t="shared" ref="EI2:FN2" si="4">EOMONTH(EH2,12/Periodicity)</f>
        <v>50130</v>
      </c>
      <c r="EJ2" s="67">
        <f t="shared" si="4"/>
        <v>50160</v>
      </c>
      <c r="EK2" s="67">
        <f t="shared" si="4"/>
        <v>50191</v>
      </c>
      <c r="EL2" s="67">
        <f t="shared" si="4"/>
        <v>50221</v>
      </c>
      <c r="EM2" s="67">
        <f t="shared" si="4"/>
        <v>50252</v>
      </c>
      <c r="EN2" s="67">
        <f t="shared" si="4"/>
        <v>50283</v>
      </c>
      <c r="EO2" s="67">
        <f t="shared" si="4"/>
        <v>50313</v>
      </c>
      <c r="EP2" s="67">
        <f t="shared" si="4"/>
        <v>50344</v>
      </c>
      <c r="EQ2" s="67">
        <f t="shared" si="4"/>
        <v>50374</v>
      </c>
      <c r="ER2" s="67">
        <f t="shared" si="4"/>
        <v>50405</v>
      </c>
      <c r="ES2" s="67">
        <f t="shared" si="4"/>
        <v>50436</v>
      </c>
      <c r="ET2" s="67">
        <f t="shared" si="4"/>
        <v>50464</v>
      </c>
      <c r="EU2" s="67">
        <f t="shared" si="4"/>
        <v>50495</v>
      </c>
      <c r="EV2" s="67">
        <f t="shared" si="4"/>
        <v>50525</v>
      </c>
      <c r="EW2" s="67">
        <f t="shared" si="4"/>
        <v>50556</v>
      </c>
      <c r="EX2" s="67">
        <f t="shared" si="4"/>
        <v>50586</v>
      </c>
      <c r="EY2" s="67">
        <f t="shared" si="4"/>
        <v>50617</v>
      </c>
      <c r="EZ2" s="67">
        <f t="shared" si="4"/>
        <v>50648</v>
      </c>
      <c r="FA2" s="67">
        <f t="shared" si="4"/>
        <v>50678</v>
      </c>
      <c r="FB2" s="67">
        <f t="shared" si="4"/>
        <v>50709</v>
      </c>
      <c r="FC2" s="67">
        <f t="shared" si="4"/>
        <v>50739</v>
      </c>
      <c r="FD2" s="67">
        <f t="shared" si="4"/>
        <v>50770</v>
      </c>
      <c r="FE2" s="67">
        <f t="shared" si="4"/>
        <v>50801</v>
      </c>
      <c r="FF2" s="67">
        <f t="shared" si="4"/>
        <v>50829</v>
      </c>
      <c r="FG2" s="67">
        <f t="shared" si="4"/>
        <v>50860</v>
      </c>
      <c r="FH2" s="67">
        <f t="shared" si="4"/>
        <v>50890</v>
      </c>
      <c r="FI2" s="67">
        <f t="shared" si="4"/>
        <v>50921</v>
      </c>
      <c r="FJ2" s="67">
        <f t="shared" si="4"/>
        <v>50951</v>
      </c>
      <c r="FK2" s="67">
        <f t="shared" si="4"/>
        <v>50982</v>
      </c>
      <c r="FL2" s="67">
        <f t="shared" si="4"/>
        <v>51013</v>
      </c>
      <c r="FM2" s="67">
        <f t="shared" si="4"/>
        <v>51043</v>
      </c>
      <c r="FN2" s="67">
        <f t="shared" si="4"/>
        <v>51074</v>
      </c>
      <c r="FO2" s="67">
        <f t="shared" ref="FO2:GG2" si="5">EOMONTH(FN2,12/Periodicity)</f>
        <v>51104</v>
      </c>
      <c r="FP2" s="67">
        <f t="shared" si="5"/>
        <v>51135</v>
      </c>
      <c r="FQ2" s="67">
        <f t="shared" si="5"/>
        <v>51166</v>
      </c>
      <c r="FR2" s="67">
        <f t="shared" si="5"/>
        <v>51195</v>
      </c>
      <c r="FS2" s="67">
        <f t="shared" si="5"/>
        <v>51226</v>
      </c>
      <c r="FT2" s="67">
        <f t="shared" si="5"/>
        <v>51256</v>
      </c>
      <c r="FU2" s="67">
        <f t="shared" si="5"/>
        <v>51287</v>
      </c>
      <c r="FV2" s="67">
        <f t="shared" si="5"/>
        <v>51317</v>
      </c>
      <c r="FW2" s="67">
        <f t="shared" si="5"/>
        <v>51348</v>
      </c>
      <c r="FX2" s="67">
        <f t="shared" si="5"/>
        <v>51379</v>
      </c>
      <c r="FY2" s="67">
        <f t="shared" si="5"/>
        <v>51409</v>
      </c>
      <c r="FZ2" s="67">
        <f t="shared" si="5"/>
        <v>51440</v>
      </c>
      <c r="GA2" s="67">
        <f t="shared" si="5"/>
        <v>51470</v>
      </c>
      <c r="GB2" s="67">
        <f t="shared" si="5"/>
        <v>51501</v>
      </c>
      <c r="GC2" s="67">
        <f t="shared" si="5"/>
        <v>51532</v>
      </c>
      <c r="GD2" s="67">
        <f t="shared" si="5"/>
        <v>51560</v>
      </c>
      <c r="GE2" s="67">
        <f t="shared" si="5"/>
        <v>51591</v>
      </c>
      <c r="GF2" s="67">
        <f t="shared" si="5"/>
        <v>51621</v>
      </c>
      <c r="GG2" s="67">
        <f t="shared" si="5"/>
        <v>51652</v>
      </c>
    </row>
    <row r="3" spans="1:189" x14ac:dyDescent="0.25">
      <c r="D3" t="s">
        <v>247</v>
      </c>
      <c r="J3" s="1">
        <f>(SUM(J77:$GG$77)&gt;0)*1</f>
        <v>1</v>
      </c>
      <c r="K3" s="1">
        <f>(SUM(K77:$GG$77)&gt;0)*1</f>
        <v>1</v>
      </c>
      <c r="L3" s="1">
        <f>(SUM(L77:$GG$77)&gt;0)*1</f>
        <v>1</v>
      </c>
      <c r="M3" s="1">
        <f>(SUM(M77:$GG$77)&gt;0)*1</f>
        <v>1</v>
      </c>
      <c r="N3" s="1">
        <f>(SUM(N77:$GG$77)&gt;0)*1</f>
        <v>1</v>
      </c>
      <c r="O3" s="1">
        <f>(SUM(O77:$GG$77)&gt;0)*1</f>
        <v>1</v>
      </c>
      <c r="P3" s="1">
        <f>(SUM(P77:$GG$77)&gt;0)*1</f>
        <v>1</v>
      </c>
      <c r="Q3" s="1">
        <f>(SUM(Q77:$GG$77)&gt;0)*1</f>
        <v>1</v>
      </c>
      <c r="R3" s="1">
        <f>(SUM(R77:$GG$77)&gt;0)*1</f>
        <v>1</v>
      </c>
      <c r="S3" s="1">
        <f>(SUM(S77:$GG$77)&gt;0)*1</f>
        <v>1</v>
      </c>
      <c r="T3" s="1">
        <f>(SUM(T77:$GG$77)&gt;0)*1</f>
        <v>1</v>
      </c>
      <c r="U3" s="1">
        <f>(SUM(U77:$GG$77)&gt;0)*1</f>
        <v>1</v>
      </c>
      <c r="V3" s="1">
        <f>(SUM(V77:$GG$77)&gt;0)*1</f>
        <v>1</v>
      </c>
      <c r="W3" s="1">
        <f>(SUM(W77:$GG$77)&gt;0)*1</f>
        <v>1</v>
      </c>
      <c r="X3" s="1">
        <f>(SUM(X77:$GG$77)&gt;0)*1</f>
        <v>1</v>
      </c>
      <c r="Y3" s="1">
        <f>(SUM(Y77:$GG$77)&gt;0)*1</f>
        <v>1</v>
      </c>
      <c r="Z3" s="1">
        <f>(SUM(Z77:$GG$77)&gt;0)*1</f>
        <v>1</v>
      </c>
      <c r="AA3" s="1">
        <f>(SUM(AA77:$GG$77)&gt;0)*1</f>
        <v>1</v>
      </c>
      <c r="AB3" s="1">
        <f>(SUM(AB77:$GG$77)&gt;0)*1</f>
        <v>1</v>
      </c>
      <c r="AC3" s="1">
        <f>(SUM(AC77:$GG$77)&gt;0)*1</f>
        <v>1</v>
      </c>
      <c r="AD3" s="1">
        <f>(SUM(AD77:$GG$77)&gt;0)*1</f>
        <v>1</v>
      </c>
      <c r="AE3" s="1">
        <f>(SUM(AE77:$GG$77)&gt;0)*1</f>
        <v>1</v>
      </c>
      <c r="AF3" s="1">
        <f>(SUM(AF77:$GG$77)&gt;0)*1</f>
        <v>1</v>
      </c>
      <c r="AG3" s="1">
        <f>(SUM(AG77:$GG$77)&gt;0)*1</f>
        <v>1</v>
      </c>
      <c r="AH3" s="1">
        <f>(SUM(AH77:$GG$77)&gt;0)*1</f>
        <v>1</v>
      </c>
      <c r="AI3" s="1">
        <f>(SUM(AI77:$GG$77)&gt;0)*1</f>
        <v>1</v>
      </c>
      <c r="AJ3" s="1">
        <f>(SUM(AJ77:$GG$77)&gt;0)*1</f>
        <v>1</v>
      </c>
      <c r="AK3" s="1">
        <f>(SUM(AK77:$GG$77)&gt;0)*1</f>
        <v>1</v>
      </c>
      <c r="AL3" s="1">
        <f>(SUM(AL77:$GG$77)&gt;0)*1</f>
        <v>1</v>
      </c>
      <c r="AM3" s="1">
        <f>(SUM(AM77:$GG$77)&gt;0)*1</f>
        <v>1</v>
      </c>
      <c r="AN3" s="1">
        <f>(SUM(AN77:$GG$77)&gt;0)*1</f>
        <v>1</v>
      </c>
      <c r="AO3" s="1">
        <f>(SUM(AO77:$GG$77)&gt;0)*1</f>
        <v>1</v>
      </c>
      <c r="AP3" s="1">
        <f>(SUM(AP77:$GG$77)&gt;0)*1</f>
        <v>1</v>
      </c>
      <c r="AQ3" s="1">
        <f>(SUM(AQ77:$GG$77)&gt;0)*1</f>
        <v>1</v>
      </c>
      <c r="AR3" s="1">
        <f>(SUM(AR77:$GG$77)&gt;0)*1</f>
        <v>1</v>
      </c>
      <c r="AS3" s="1">
        <f>(SUM(AS77:$GG$77)&gt;0)*1</f>
        <v>1</v>
      </c>
      <c r="AT3" s="1">
        <f>(SUM(AT77:$GG$77)&gt;0)*1</f>
        <v>1</v>
      </c>
      <c r="AU3" s="1">
        <f>(SUM(AU77:$GG$77)&gt;0)*1</f>
        <v>1</v>
      </c>
      <c r="AV3" s="1">
        <f>(SUM(AV77:$GG$77)&gt;0)*1</f>
        <v>1</v>
      </c>
      <c r="AW3" s="1">
        <f>(SUM(AW77:$GG$77)&gt;0)*1</f>
        <v>1</v>
      </c>
      <c r="AX3" s="1">
        <f>(SUM(AX77:$GG$77)&gt;0)*1</f>
        <v>1</v>
      </c>
      <c r="AY3" s="1">
        <f>(SUM(AY77:$GG$77)&gt;0)*1</f>
        <v>1</v>
      </c>
      <c r="AZ3" s="1">
        <f>(SUM(AZ77:$GG$77)&gt;0)*1</f>
        <v>1</v>
      </c>
      <c r="BA3" s="1">
        <f>(SUM(BA77:$GG$77)&gt;0)*1</f>
        <v>1</v>
      </c>
      <c r="BB3" s="1">
        <f>(SUM(BB77:$GG$77)&gt;0)*1</f>
        <v>1</v>
      </c>
      <c r="BC3" s="1">
        <f>(SUM(BC77:$GG$77)&gt;0)*1</f>
        <v>1</v>
      </c>
      <c r="BD3" s="1">
        <f>(SUM(BD77:$GG$77)&gt;0)*1</f>
        <v>1</v>
      </c>
      <c r="BE3" s="1">
        <f>(SUM(BE77:$GG$77)&gt;0)*1</f>
        <v>1</v>
      </c>
      <c r="BF3" s="1">
        <f>(SUM(BF77:$GG$77)&gt;0)*1</f>
        <v>1</v>
      </c>
      <c r="BG3" s="1">
        <f>(SUM(BG77:$GG$77)&gt;0)*1</f>
        <v>1</v>
      </c>
      <c r="BH3" s="1">
        <f>(SUM(BH77:$GG$77)&gt;0)*1</f>
        <v>1</v>
      </c>
      <c r="BI3" s="1">
        <f>(SUM(BI77:$GG$77)&gt;0)*1</f>
        <v>1</v>
      </c>
      <c r="BJ3" s="1">
        <f>(SUM(BJ77:$GG$77)&gt;0)*1</f>
        <v>1</v>
      </c>
      <c r="BK3" s="1">
        <f>(SUM(BK77:$GG$77)&gt;0)*1</f>
        <v>1</v>
      </c>
      <c r="BL3" s="1">
        <f>(SUM(BL77:$GG$77)&gt;0)*1</f>
        <v>1</v>
      </c>
      <c r="BM3" s="1">
        <f>(SUM(BM77:$GG$77)&gt;0)*1</f>
        <v>1</v>
      </c>
      <c r="BN3" s="1">
        <f>(SUM(BN77:$GG$77)&gt;0)*1</f>
        <v>1</v>
      </c>
      <c r="BO3" s="1">
        <f>(SUM(BO77:$GG$77)&gt;0)*1</f>
        <v>1</v>
      </c>
      <c r="BP3" s="1">
        <f>(SUM(BP77:$GG$77)&gt;0)*1</f>
        <v>1</v>
      </c>
      <c r="BQ3" s="1">
        <f>(SUM(BQ77:$GG$77)&gt;0)*1</f>
        <v>1</v>
      </c>
      <c r="BR3" s="1">
        <f>(SUM(BR77:$GG$77)&gt;0)*1</f>
        <v>1</v>
      </c>
      <c r="BS3" s="1">
        <f>(SUM(BS77:$GG$77)&gt;0)*1</f>
        <v>1</v>
      </c>
      <c r="BT3" s="1">
        <f>(SUM(BT77:$GG$77)&gt;0)*1</f>
        <v>1</v>
      </c>
      <c r="BU3" s="1">
        <f>(SUM(BU77:$GG$77)&gt;0)*1</f>
        <v>1</v>
      </c>
      <c r="BV3" s="1">
        <f>(SUM(BV77:$GG$77)&gt;0)*1</f>
        <v>1</v>
      </c>
      <c r="BW3" s="1">
        <f>(SUM(BW77:$GG$77)&gt;0)*1</f>
        <v>1</v>
      </c>
      <c r="BX3" s="1">
        <f>(SUM(BX77:$GG$77)&gt;0)*1</f>
        <v>1</v>
      </c>
      <c r="BY3" s="1">
        <f>(SUM(BY77:$GG$77)&gt;0)*1</f>
        <v>1</v>
      </c>
      <c r="BZ3" s="1">
        <f>(SUM(BZ77:$GG$77)&gt;0)*1</f>
        <v>1</v>
      </c>
      <c r="CA3" s="1">
        <f>(SUM(CA77:$GG$77)&gt;0)*1</f>
        <v>0</v>
      </c>
      <c r="CB3" s="1">
        <f>(SUM(CB77:$GG$77)&gt;0)*1</f>
        <v>0</v>
      </c>
      <c r="CC3" s="1">
        <f>(SUM(CC77:$GG$77)&gt;0)*1</f>
        <v>0</v>
      </c>
      <c r="CD3" s="1">
        <f>(SUM(CD77:$GG$77)&gt;0)*1</f>
        <v>0</v>
      </c>
      <c r="CE3" s="1">
        <f>(SUM(CE77:$GG$77)&gt;0)*1</f>
        <v>0</v>
      </c>
      <c r="CF3" s="1">
        <f>(SUM(CF77:$GG$77)&gt;0)*1</f>
        <v>0</v>
      </c>
      <c r="CG3" s="1">
        <f>(SUM(CG77:$GG$77)&gt;0)*1</f>
        <v>0</v>
      </c>
      <c r="CH3" s="1">
        <f>(SUM(CH77:$GG$77)&gt;0)*1</f>
        <v>0</v>
      </c>
      <c r="CI3" s="1">
        <f>(SUM(CI77:$GG$77)&gt;0)*1</f>
        <v>0</v>
      </c>
      <c r="CJ3" s="1">
        <f>(SUM(CJ77:$GG$77)&gt;0)*1</f>
        <v>0</v>
      </c>
      <c r="CK3" s="1">
        <f>(SUM(CK77:$GG$77)&gt;0)*1</f>
        <v>0</v>
      </c>
      <c r="CL3" s="1">
        <f>(SUM(CL77:$GG$77)&gt;0)*1</f>
        <v>0</v>
      </c>
      <c r="CM3" s="1">
        <f>(SUM(CM77:$GG$77)&gt;0)*1</f>
        <v>0</v>
      </c>
      <c r="CN3" s="1">
        <f>(SUM(CN77:$GG$77)&gt;0)*1</f>
        <v>0</v>
      </c>
      <c r="CO3" s="1">
        <f>(SUM(CO77:$GG$77)&gt;0)*1</f>
        <v>0</v>
      </c>
      <c r="CP3" s="1">
        <f>(SUM(CP77:$GG$77)&gt;0)*1</f>
        <v>0</v>
      </c>
      <c r="CQ3" s="1">
        <f>(SUM(CQ77:$GG$77)&gt;0)*1</f>
        <v>0</v>
      </c>
      <c r="CR3" s="1">
        <f>(SUM(CR77:$GG$77)&gt;0)*1</f>
        <v>0</v>
      </c>
      <c r="CS3" s="1">
        <f>(SUM(CS77:$GG$77)&gt;0)*1</f>
        <v>0</v>
      </c>
      <c r="CT3" s="1">
        <f>(SUM(CT77:$GG$77)&gt;0)*1</f>
        <v>0</v>
      </c>
      <c r="CU3" s="1">
        <f>(SUM(CU77:$GG$77)&gt;0)*1</f>
        <v>0</v>
      </c>
      <c r="CV3" s="1">
        <f>(SUM(CV77:$GG$77)&gt;0)*1</f>
        <v>0</v>
      </c>
      <c r="CW3" s="1">
        <f>(SUM(CW77:$GG$77)&gt;0)*1</f>
        <v>0</v>
      </c>
      <c r="CX3" s="1">
        <f>(SUM(CX77:$GG$77)&gt;0)*1</f>
        <v>0</v>
      </c>
      <c r="CY3" s="1">
        <f>(SUM(CY77:$GG$77)&gt;0)*1</f>
        <v>0</v>
      </c>
      <c r="CZ3" s="1">
        <f>(SUM(CZ77:$GG$77)&gt;0)*1</f>
        <v>0</v>
      </c>
      <c r="DA3" s="1">
        <f>(SUM(DA77:$GG$77)&gt;0)*1</f>
        <v>0</v>
      </c>
      <c r="DB3" s="1">
        <f>(SUM(DB77:$GG$77)&gt;0)*1</f>
        <v>0</v>
      </c>
      <c r="DC3" s="1">
        <f>(SUM(DC77:$GG$77)&gt;0)*1</f>
        <v>0</v>
      </c>
      <c r="DD3" s="1">
        <f>(SUM(DD77:$GG$77)&gt;0)*1</f>
        <v>0</v>
      </c>
      <c r="DE3" s="1">
        <f>(SUM(DE77:$GG$77)&gt;0)*1</f>
        <v>0</v>
      </c>
      <c r="DF3" s="1">
        <f>(SUM(DF77:$GG$77)&gt;0)*1</f>
        <v>0</v>
      </c>
      <c r="DG3" s="1">
        <f>(SUM(DG77:$GG$77)&gt;0)*1</f>
        <v>0</v>
      </c>
      <c r="DH3" s="1">
        <f>(SUM(DH77:$GG$77)&gt;0)*1</f>
        <v>0</v>
      </c>
      <c r="DI3" s="1">
        <f>(SUM(DI77:$GG$77)&gt;0)*1</f>
        <v>0</v>
      </c>
      <c r="DJ3" s="1">
        <f>(SUM(DJ77:$GG$77)&gt;0)*1</f>
        <v>0</v>
      </c>
      <c r="DK3" s="1">
        <f>(SUM(DK77:$GG$77)&gt;0)*1</f>
        <v>0</v>
      </c>
      <c r="DL3" s="1">
        <f>(SUM(DL77:$GG$77)&gt;0)*1</f>
        <v>0</v>
      </c>
      <c r="DM3" s="1">
        <f>(SUM(DM77:$GG$77)&gt;0)*1</f>
        <v>0</v>
      </c>
      <c r="DN3" s="1">
        <f>(SUM(DN77:$GG$77)&gt;0)*1</f>
        <v>0</v>
      </c>
      <c r="DO3" s="1">
        <f>(SUM(DO77:$GG$77)&gt;0)*1</f>
        <v>0</v>
      </c>
      <c r="DP3" s="1">
        <f>(SUM(DP77:$GG$77)&gt;0)*1</f>
        <v>0</v>
      </c>
      <c r="DQ3" s="1">
        <f>(SUM(DQ77:$GG$77)&gt;0)*1</f>
        <v>0</v>
      </c>
      <c r="DR3" s="1">
        <f>(SUM(DR77:$GG$77)&gt;0)*1</f>
        <v>0</v>
      </c>
      <c r="DS3" s="1">
        <f>(SUM(DS77:$GG$77)&gt;0)*1</f>
        <v>0</v>
      </c>
      <c r="DT3" s="1">
        <f>(SUM(DT77:$GG$77)&gt;0)*1</f>
        <v>0</v>
      </c>
      <c r="DU3" s="1">
        <f>(SUM(DU77:$GG$77)&gt;0)*1</f>
        <v>0</v>
      </c>
      <c r="DV3" s="1">
        <f>(SUM(DV77:$GG$77)&gt;0)*1</f>
        <v>0</v>
      </c>
      <c r="DW3" s="1">
        <f>(SUM(DW77:$GG$77)&gt;0)*1</f>
        <v>0</v>
      </c>
      <c r="DX3" s="1">
        <f>(SUM(DX77:$GG$77)&gt;0)*1</f>
        <v>0</v>
      </c>
      <c r="DY3" s="1">
        <f>(SUM(DY77:$GG$77)&gt;0)*1</f>
        <v>0</v>
      </c>
      <c r="DZ3" s="1">
        <f>(SUM(DZ77:$GG$77)&gt;0)*1</f>
        <v>0</v>
      </c>
      <c r="EA3" s="1">
        <f>(SUM(EA77:$GG$77)&gt;0)*1</f>
        <v>0</v>
      </c>
      <c r="EB3" s="1">
        <f>(SUM(EB77:$GG$77)&gt;0)*1</f>
        <v>0</v>
      </c>
      <c r="EC3" s="1">
        <f>(SUM(EC77:$GG$77)&gt;0)*1</f>
        <v>0</v>
      </c>
      <c r="ED3" s="1">
        <f>(SUM(ED77:$GG$77)&gt;0)*1</f>
        <v>0</v>
      </c>
      <c r="EE3" s="1">
        <f>(SUM(EE77:$GG$77)&gt;0)*1</f>
        <v>0</v>
      </c>
      <c r="EF3" s="1">
        <f>(SUM(EF77:$GG$77)&gt;0)*1</f>
        <v>0</v>
      </c>
      <c r="EG3" s="1">
        <f>(SUM(EG77:$GG$77)&gt;0)*1</f>
        <v>0</v>
      </c>
      <c r="EH3" s="1">
        <f>(SUM(EH77:$GG$77)&gt;0)*1</f>
        <v>0</v>
      </c>
      <c r="EI3" s="1">
        <f>(SUM(EI77:$GG$77)&gt;0)*1</f>
        <v>0</v>
      </c>
      <c r="EJ3" s="1">
        <f>(SUM(EJ77:$GG$77)&gt;0)*1</f>
        <v>0</v>
      </c>
      <c r="EK3" s="1">
        <f>(SUM(EK77:$GG$77)&gt;0)*1</f>
        <v>0</v>
      </c>
      <c r="EL3" s="1">
        <f>(SUM(EL77:$GG$77)&gt;0)*1</f>
        <v>0</v>
      </c>
      <c r="EM3" s="1">
        <f>(SUM(EM77:$GG$77)&gt;0)*1</f>
        <v>0</v>
      </c>
      <c r="EN3" s="1">
        <f>(SUM(EN77:$GG$77)&gt;0)*1</f>
        <v>0</v>
      </c>
      <c r="EO3" s="1">
        <f>(SUM(EO77:$GG$77)&gt;0)*1</f>
        <v>0</v>
      </c>
      <c r="EP3" s="1">
        <f>(SUM(EP77:$GG$77)&gt;0)*1</f>
        <v>0</v>
      </c>
      <c r="EQ3" s="1">
        <f>(SUM(EQ77:$GG$77)&gt;0)*1</f>
        <v>0</v>
      </c>
      <c r="ER3" s="1">
        <f>(SUM(ER77:$GG$77)&gt;0)*1</f>
        <v>0</v>
      </c>
      <c r="ES3" s="1">
        <f>(SUM(ES77:$GG$77)&gt;0)*1</f>
        <v>0</v>
      </c>
      <c r="ET3" s="1">
        <f>(SUM(ET77:$GG$77)&gt;0)*1</f>
        <v>0</v>
      </c>
      <c r="EU3" s="1">
        <f>(SUM(EU77:$GG$77)&gt;0)*1</f>
        <v>0</v>
      </c>
      <c r="EV3" s="1">
        <f>(SUM(EV77:$GG$77)&gt;0)*1</f>
        <v>0</v>
      </c>
      <c r="EW3" s="1">
        <f>(SUM(EW77:$GG$77)&gt;0)*1</f>
        <v>0</v>
      </c>
      <c r="EX3" s="1">
        <f>(SUM(EX77:$GG$77)&gt;0)*1</f>
        <v>0</v>
      </c>
      <c r="EY3" s="1">
        <f>(SUM(EY77:$GG$77)&gt;0)*1</f>
        <v>0</v>
      </c>
      <c r="EZ3" s="1">
        <f>(SUM(EZ77:$GG$77)&gt;0)*1</f>
        <v>0</v>
      </c>
      <c r="FA3" s="1">
        <f>(SUM(FA77:$GG$77)&gt;0)*1</f>
        <v>0</v>
      </c>
      <c r="FB3" s="1">
        <f>(SUM(FB77:$GG$77)&gt;0)*1</f>
        <v>0</v>
      </c>
      <c r="FC3" s="1">
        <f>(SUM(FC77:$GG$77)&gt;0)*1</f>
        <v>0</v>
      </c>
      <c r="FD3" s="1">
        <f>(SUM(FD77:$GG$77)&gt;0)*1</f>
        <v>0</v>
      </c>
      <c r="FE3" s="1">
        <f>(SUM(FE77:$GG$77)&gt;0)*1</f>
        <v>0</v>
      </c>
      <c r="FF3" s="1">
        <f>(SUM(FF77:$GG$77)&gt;0)*1</f>
        <v>0</v>
      </c>
      <c r="FG3" s="1">
        <f>(SUM(FG77:$GG$77)&gt;0)*1</f>
        <v>0</v>
      </c>
      <c r="FH3" s="1">
        <f>(SUM(FH77:$GG$77)&gt;0)*1</f>
        <v>0</v>
      </c>
      <c r="FI3" s="1">
        <f>(SUM(FI77:$GG$77)&gt;0)*1</f>
        <v>0</v>
      </c>
      <c r="FJ3" s="1">
        <f>(SUM(FJ77:$GG$77)&gt;0)*1</f>
        <v>0</v>
      </c>
      <c r="FK3" s="1">
        <f>(SUM(FK77:$GG$77)&gt;0)*1</f>
        <v>0</v>
      </c>
      <c r="FL3" s="1">
        <f>(SUM(FL77:$GG$77)&gt;0)*1</f>
        <v>0</v>
      </c>
      <c r="FM3" s="1">
        <f>(SUM(FM77:$GG$77)&gt;0)*1</f>
        <v>0</v>
      </c>
      <c r="FN3" s="1">
        <f>(SUM(FN77:$GG$77)&gt;0)*1</f>
        <v>0</v>
      </c>
      <c r="FO3" s="1">
        <f>(SUM(FO77:$GG$77)&gt;0)*1</f>
        <v>0</v>
      </c>
      <c r="FP3" s="1">
        <f>(SUM(FP77:$GG$77)&gt;0)*1</f>
        <v>0</v>
      </c>
      <c r="FQ3" s="1">
        <f>(SUM(FQ77:$GG$77)&gt;0)*1</f>
        <v>0</v>
      </c>
      <c r="FR3" s="1">
        <f>(SUM(FR77:$GG$77)&gt;0)*1</f>
        <v>0</v>
      </c>
      <c r="FS3" s="1">
        <f>(SUM(FS77:$GG$77)&gt;0)*1</f>
        <v>0</v>
      </c>
      <c r="FT3" s="1">
        <f>(SUM(FT77:$GG$77)&gt;0)*1</f>
        <v>0</v>
      </c>
      <c r="FU3" s="1">
        <f>(SUM(FU77:$GG$77)&gt;0)*1</f>
        <v>0</v>
      </c>
      <c r="FV3" s="1">
        <f>(SUM(FV77:$GG$77)&gt;0)*1</f>
        <v>0</v>
      </c>
      <c r="FW3" s="1">
        <f>(SUM(FW77:$GG$77)&gt;0)*1</f>
        <v>0</v>
      </c>
      <c r="FX3" s="1">
        <f>(SUM(FX77:$GG$77)&gt;0)*1</f>
        <v>0</v>
      </c>
      <c r="FY3" s="1">
        <f>(SUM(FY77:$GG$77)&gt;0)*1</f>
        <v>0</v>
      </c>
      <c r="FZ3" s="1">
        <f>(SUM(FZ77:$GG$77)&gt;0)*1</f>
        <v>0</v>
      </c>
      <c r="GA3" s="1">
        <f>(SUM(GA77:$GG$77)&gt;0)*1</f>
        <v>0</v>
      </c>
      <c r="GB3" s="1">
        <f>(SUM(GB77:$GG$77)&gt;0)*1</f>
        <v>0</v>
      </c>
      <c r="GC3" s="1">
        <f>(SUM(GC77:$GG$77)&gt;0)*1</f>
        <v>0</v>
      </c>
      <c r="GD3" s="1">
        <f>(SUM(GD77:$GG$77)&gt;0)*1</f>
        <v>0</v>
      </c>
      <c r="GE3" s="1">
        <f>(SUM(GE77:$GG$77)&gt;0)*1</f>
        <v>0</v>
      </c>
      <c r="GF3" s="1">
        <f>(SUM(GF77:$GG$77)&gt;0)*1</f>
        <v>0</v>
      </c>
      <c r="GG3" s="1">
        <f>(SUM(GG77:$GG$77)&gt;0)*1</f>
        <v>0</v>
      </c>
    </row>
    <row r="4" spans="1:189" x14ac:dyDescent="0.25">
      <c r="D4" t="s">
        <v>248</v>
      </c>
      <c r="J4" s="39">
        <f>(J3=0)*1</f>
        <v>0</v>
      </c>
      <c r="K4" s="39">
        <f t="shared" ref="K4:BV4" si="6">(K3=0)*1</f>
        <v>0</v>
      </c>
      <c r="L4" s="39">
        <f t="shared" si="6"/>
        <v>0</v>
      </c>
      <c r="M4" s="39">
        <f t="shared" si="6"/>
        <v>0</v>
      </c>
      <c r="N4" s="39">
        <f t="shared" si="6"/>
        <v>0</v>
      </c>
      <c r="O4" s="39">
        <f t="shared" si="6"/>
        <v>0</v>
      </c>
      <c r="P4" s="39">
        <f t="shared" si="6"/>
        <v>0</v>
      </c>
      <c r="Q4" s="39">
        <f t="shared" si="6"/>
        <v>0</v>
      </c>
      <c r="R4" s="39">
        <f t="shared" si="6"/>
        <v>0</v>
      </c>
      <c r="S4" s="39">
        <f t="shared" si="6"/>
        <v>0</v>
      </c>
      <c r="T4" s="39">
        <f t="shared" si="6"/>
        <v>0</v>
      </c>
      <c r="U4" s="39">
        <f t="shared" si="6"/>
        <v>0</v>
      </c>
      <c r="V4" s="39">
        <f t="shared" si="6"/>
        <v>0</v>
      </c>
      <c r="W4" s="39">
        <f t="shared" si="6"/>
        <v>0</v>
      </c>
      <c r="X4" s="39">
        <f t="shared" si="6"/>
        <v>0</v>
      </c>
      <c r="Y4" s="39">
        <f t="shared" si="6"/>
        <v>0</v>
      </c>
      <c r="Z4" s="39">
        <f t="shared" si="6"/>
        <v>0</v>
      </c>
      <c r="AA4" s="39">
        <f t="shared" si="6"/>
        <v>0</v>
      </c>
      <c r="AB4" s="39">
        <f t="shared" si="6"/>
        <v>0</v>
      </c>
      <c r="AC4" s="39">
        <f t="shared" si="6"/>
        <v>0</v>
      </c>
      <c r="AD4" s="39">
        <f t="shared" si="6"/>
        <v>0</v>
      </c>
      <c r="AE4" s="39">
        <f t="shared" si="6"/>
        <v>0</v>
      </c>
      <c r="AF4" s="39">
        <f t="shared" si="6"/>
        <v>0</v>
      </c>
      <c r="AG4" s="39">
        <f t="shared" si="6"/>
        <v>0</v>
      </c>
      <c r="AH4" s="39">
        <f t="shared" si="6"/>
        <v>0</v>
      </c>
      <c r="AI4" s="39">
        <f t="shared" si="6"/>
        <v>0</v>
      </c>
      <c r="AJ4" s="39">
        <f t="shared" si="6"/>
        <v>0</v>
      </c>
      <c r="AK4" s="39">
        <f t="shared" si="6"/>
        <v>0</v>
      </c>
      <c r="AL4" s="39">
        <f t="shared" si="6"/>
        <v>0</v>
      </c>
      <c r="AM4" s="39">
        <f t="shared" si="6"/>
        <v>0</v>
      </c>
      <c r="AN4" s="39">
        <f t="shared" si="6"/>
        <v>0</v>
      </c>
      <c r="AO4" s="39">
        <f t="shared" si="6"/>
        <v>0</v>
      </c>
      <c r="AP4" s="39">
        <f t="shared" si="6"/>
        <v>0</v>
      </c>
      <c r="AQ4" s="39">
        <f t="shared" si="6"/>
        <v>0</v>
      </c>
      <c r="AR4" s="39">
        <f t="shared" si="6"/>
        <v>0</v>
      </c>
      <c r="AS4" s="39">
        <f t="shared" si="6"/>
        <v>0</v>
      </c>
      <c r="AT4" s="39">
        <f t="shared" si="6"/>
        <v>0</v>
      </c>
      <c r="AU4" s="39">
        <f t="shared" si="6"/>
        <v>0</v>
      </c>
      <c r="AV4" s="39">
        <f t="shared" si="6"/>
        <v>0</v>
      </c>
      <c r="AW4" s="39">
        <f t="shared" si="6"/>
        <v>0</v>
      </c>
      <c r="AX4" s="39">
        <f t="shared" si="6"/>
        <v>0</v>
      </c>
      <c r="AY4" s="39">
        <f t="shared" si="6"/>
        <v>0</v>
      </c>
      <c r="AZ4" s="39">
        <f t="shared" si="6"/>
        <v>0</v>
      </c>
      <c r="BA4" s="39">
        <f t="shared" si="6"/>
        <v>0</v>
      </c>
      <c r="BB4" s="39">
        <f t="shared" si="6"/>
        <v>0</v>
      </c>
      <c r="BC4" s="39">
        <f t="shared" si="6"/>
        <v>0</v>
      </c>
      <c r="BD4" s="39">
        <f t="shared" si="6"/>
        <v>0</v>
      </c>
      <c r="BE4" s="39">
        <f t="shared" si="6"/>
        <v>0</v>
      </c>
      <c r="BF4" s="39">
        <f t="shared" si="6"/>
        <v>0</v>
      </c>
      <c r="BG4" s="39">
        <f t="shared" si="6"/>
        <v>0</v>
      </c>
      <c r="BH4" s="39">
        <f t="shared" si="6"/>
        <v>0</v>
      </c>
      <c r="BI4" s="39">
        <f t="shared" si="6"/>
        <v>0</v>
      </c>
      <c r="BJ4" s="39">
        <f t="shared" si="6"/>
        <v>0</v>
      </c>
      <c r="BK4" s="39">
        <f t="shared" si="6"/>
        <v>0</v>
      </c>
      <c r="BL4" s="39">
        <f t="shared" si="6"/>
        <v>0</v>
      </c>
      <c r="BM4" s="39">
        <f t="shared" si="6"/>
        <v>0</v>
      </c>
      <c r="BN4" s="39">
        <f t="shared" si="6"/>
        <v>0</v>
      </c>
      <c r="BO4" s="39">
        <f t="shared" si="6"/>
        <v>0</v>
      </c>
      <c r="BP4" s="39">
        <f t="shared" si="6"/>
        <v>0</v>
      </c>
      <c r="BQ4" s="39">
        <f t="shared" si="6"/>
        <v>0</v>
      </c>
      <c r="BR4" s="39">
        <f t="shared" si="6"/>
        <v>0</v>
      </c>
      <c r="BS4" s="39">
        <f t="shared" si="6"/>
        <v>0</v>
      </c>
      <c r="BT4" s="39">
        <f t="shared" si="6"/>
        <v>0</v>
      </c>
      <c r="BU4" s="39">
        <f t="shared" si="6"/>
        <v>0</v>
      </c>
      <c r="BV4" s="39">
        <f t="shared" si="6"/>
        <v>0</v>
      </c>
      <c r="BW4" s="39">
        <f t="shared" ref="BW4:EH4" si="7">(BW3=0)*1</f>
        <v>0</v>
      </c>
      <c r="BX4" s="39">
        <f t="shared" si="7"/>
        <v>0</v>
      </c>
      <c r="BY4" s="39">
        <f t="shared" si="7"/>
        <v>0</v>
      </c>
      <c r="BZ4" s="39">
        <f t="shared" si="7"/>
        <v>0</v>
      </c>
      <c r="CA4" s="39">
        <f t="shared" si="7"/>
        <v>1</v>
      </c>
      <c r="CB4" s="39">
        <f t="shared" si="7"/>
        <v>1</v>
      </c>
      <c r="CC4" s="39">
        <f t="shared" si="7"/>
        <v>1</v>
      </c>
      <c r="CD4" s="39">
        <f t="shared" si="7"/>
        <v>1</v>
      </c>
      <c r="CE4" s="39">
        <f t="shared" si="7"/>
        <v>1</v>
      </c>
      <c r="CF4" s="39">
        <f t="shared" si="7"/>
        <v>1</v>
      </c>
      <c r="CG4" s="39">
        <f t="shared" si="7"/>
        <v>1</v>
      </c>
      <c r="CH4" s="39">
        <f t="shared" si="7"/>
        <v>1</v>
      </c>
      <c r="CI4" s="39">
        <f t="shared" si="7"/>
        <v>1</v>
      </c>
      <c r="CJ4" s="39">
        <f t="shared" si="7"/>
        <v>1</v>
      </c>
      <c r="CK4" s="39">
        <f t="shared" si="7"/>
        <v>1</v>
      </c>
      <c r="CL4" s="39">
        <f t="shared" si="7"/>
        <v>1</v>
      </c>
      <c r="CM4" s="39">
        <f t="shared" si="7"/>
        <v>1</v>
      </c>
      <c r="CN4" s="39">
        <f t="shared" si="7"/>
        <v>1</v>
      </c>
      <c r="CO4" s="39">
        <f t="shared" si="7"/>
        <v>1</v>
      </c>
      <c r="CP4" s="39">
        <f t="shared" si="7"/>
        <v>1</v>
      </c>
      <c r="CQ4" s="39">
        <f t="shared" si="7"/>
        <v>1</v>
      </c>
      <c r="CR4" s="39">
        <f t="shared" si="7"/>
        <v>1</v>
      </c>
      <c r="CS4" s="39">
        <f t="shared" si="7"/>
        <v>1</v>
      </c>
      <c r="CT4" s="39">
        <f t="shared" si="7"/>
        <v>1</v>
      </c>
      <c r="CU4" s="39">
        <f t="shared" si="7"/>
        <v>1</v>
      </c>
      <c r="CV4" s="39">
        <f t="shared" si="7"/>
        <v>1</v>
      </c>
      <c r="CW4" s="39">
        <f t="shared" si="7"/>
        <v>1</v>
      </c>
      <c r="CX4" s="39">
        <f t="shared" si="7"/>
        <v>1</v>
      </c>
      <c r="CY4" s="39">
        <f t="shared" si="7"/>
        <v>1</v>
      </c>
      <c r="CZ4" s="39">
        <f t="shared" si="7"/>
        <v>1</v>
      </c>
      <c r="DA4" s="39">
        <f t="shared" si="7"/>
        <v>1</v>
      </c>
      <c r="DB4" s="39">
        <f t="shared" si="7"/>
        <v>1</v>
      </c>
      <c r="DC4" s="39">
        <f t="shared" si="7"/>
        <v>1</v>
      </c>
      <c r="DD4" s="39">
        <f t="shared" si="7"/>
        <v>1</v>
      </c>
      <c r="DE4" s="39">
        <f t="shared" si="7"/>
        <v>1</v>
      </c>
      <c r="DF4" s="39">
        <f t="shared" si="7"/>
        <v>1</v>
      </c>
      <c r="DG4" s="39">
        <f t="shared" si="7"/>
        <v>1</v>
      </c>
      <c r="DH4" s="39">
        <f t="shared" si="7"/>
        <v>1</v>
      </c>
      <c r="DI4" s="39">
        <f t="shared" si="7"/>
        <v>1</v>
      </c>
      <c r="DJ4" s="39">
        <f t="shared" si="7"/>
        <v>1</v>
      </c>
      <c r="DK4" s="39">
        <f t="shared" si="7"/>
        <v>1</v>
      </c>
      <c r="DL4" s="39">
        <f t="shared" si="7"/>
        <v>1</v>
      </c>
      <c r="DM4" s="39">
        <f t="shared" si="7"/>
        <v>1</v>
      </c>
      <c r="DN4" s="39">
        <f t="shared" si="7"/>
        <v>1</v>
      </c>
      <c r="DO4" s="39">
        <f t="shared" si="7"/>
        <v>1</v>
      </c>
      <c r="DP4" s="39">
        <f t="shared" si="7"/>
        <v>1</v>
      </c>
      <c r="DQ4" s="39">
        <f t="shared" si="7"/>
        <v>1</v>
      </c>
      <c r="DR4" s="39">
        <f t="shared" si="7"/>
        <v>1</v>
      </c>
      <c r="DS4" s="39">
        <f t="shared" si="7"/>
        <v>1</v>
      </c>
      <c r="DT4" s="39">
        <f t="shared" si="7"/>
        <v>1</v>
      </c>
      <c r="DU4" s="39">
        <f t="shared" si="7"/>
        <v>1</v>
      </c>
      <c r="DV4" s="39">
        <f t="shared" si="7"/>
        <v>1</v>
      </c>
      <c r="DW4" s="39">
        <f t="shared" si="7"/>
        <v>1</v>
      </c>
      <c r="DX4" s="39">
        <f t="shared" si="7"/>
        <v>1</v>
      </c>
      <c r="DY4" s="39">
        <f t="shared" si="7"/>
        <v>1</v>
      </c>
      <c r="DZ4" s="39">
        <f t="shared" si="7"/>
        <v>1</v>
      </c>
      <c r="EA4" s="39">
        <f t="shared" si="7"/>
        <v>1</v>
      </c>
      <c r="EB4" s="39">
        <f t="shared" si="7"/>
        <v>1</v>
      </c>
      <c r="EC4" s="39">
        <f t="shared" si="7"/>
        <v>1</v>
      </c>
      <c r="ED4" s="39">
        <f t="shared" si="7"/>
        <v>1</v>
      </c>
      <c r="EE4" s="39">
        <f t="shared" si="7"/>
        <v>1</v>
      </c>
      <c r="EF4" s="39">
        <f t="shared" si="7"/>
        <v>1</v>
      </c>
      <c r="EG4" s="39">
        <f t="shared" si="7"/>
        <v>1</v>
      </c>
      <c r="EH4" s="39">
        <f t="shared" si="7"/>
        <v>1</v>
      </c>
      <c r="EI4" s="39">
        <f t="shared" ref="EI4:GG4" si="8">(EI3=0)*1</f>
        <v>1</v>
      </c>
      <c r="EJ4" s="39">
        <f t="shared" si="8"/>
        <v>1</v>
      </c>
      <c r="EK4" s="39">
        <f t="shared" si="8"/>
        <v>1</v>
      </c>
      <c r="EL4" s="39">
        <f t="shared" si="8"/>
        <v>1</v>
      </c>
      <c r="EM4" s="39">
        <f t="shared" si="8"/>
        <v>1</v>
      </c>
      <c r="EN4" s="39">
        <f t="shared" si="8"/>
        <v>1</v>
      </c>
      <c r="EO4" s="39">
        <f t="shared" si="8"/>
        <v>1</v>
      </c>
      <c r="EP4" s="39">
        <f t="shared" si="8"/>
        <v>1</v>
      </c>
      <c r="EQ4" s="39">
        <f t="shared" si="8"/>
        <v>1</v>
      </c>
      <c r="ER4" s="39">
        <f t="shared" si="8"/>
        <v>1</v>
      </c>
      <c r="ES4" s="39">
        <f t="shared" si="8"/>
        <v>1</v>
      </c>
      <c r="ET4" s="39">
        <f t="shared" si="8"/>
        <v>1</v>
      </c>
      <c r="EU4" s="39">
        <f t="shared" si="8"/>
        <v>1</v>
      </c>
      <c r="EV4" s="39">
        <f t="shared" si="8"/>
        <v>1</v>
      </c>
      <c r="EW4" s="39">
        <f t="shared" si="8"/>
        <v>1</v>
      </c>
      <c r="EX4" s="39">
        <f t="shared" si="8"/>
        <v>1</v>
      </c>
      <c r="EY4" s="39">
        <f t="shared" si="8"/>
        <v>1</v>
      </c>
      <c r="EZ4" s="39">
        <f t="shared" si="8"/>
        <v>1</v>
      </c>
      <c r="FA4" s="39">
        <f t="shared" si="8"/>
        <v>1</v>
      </c>
      <c r="FB4" s="39">
        <f t="shared" si="8"/>
        <v>1</v>
      </c>
      <c r="FC4" s="39">
        <f t="shared" si="8"/>
        <v>1</v>
      </c>
      <c r="FD4" s="39">
        <f t="shared" si="8"/>
        <v>1</v>
      </c>
      <c r="FE4" s="39">
        <f t="shared" si="8"/>
        <v>1</v>
      </c>
      <c r="FF4" s="39">
        <f t="shared" si="8"/>
        <v>1</v>
      </c>
      <c r="FG4" s="39">
        <f t="shared" si="8"/>
        <v>1</v>
      </c>
      <c r="FH4" s="39">
        <f t="shared" si="8"/>
        <v>1</v>
      </c>
      <c r="FI4" s="39">
        <f t="shared" si="8"/>
        <v>1</v>
      </c>
      <c r="FJ4" s="39">
        <f t="shared" si="8"/>
        <v>1</v>
      </c>
      <c r="FK4" s="39">
        <f t="shared" si="8"/>
        <v>1</v>
      </c>
      <c r="FL4" s="39">
        <f t="shared" si="8"/>
        <v>1</v>
      </c>
      <c r="FM4" s="39">
        <f t="shared" si="8"/>
        <v>1</v>
      </c>
      <c r="FN4" s="39">
        <f t="shared" si="8"/>
        <v>1</v>
      </c>
      <c r="FO4" s="39">
        <f t="shared" si="8"/>
        <v>1</v>
      </c>
      <c r="FP4" s="39">
        <f t="shared" si="8"/>
        <v>1</v>
      </c>
      <c r="FQ4" s="39">
        <f t="shared" si="8"/>
        <v>1</v>
      </c>
      <c r="FR4" s="39">
        <f t="shared" si="8"/>
        <v>1</v>
      </c>
      <c r="FS4" s="39">
        <f t="shared" si="8"/>
        <v>1</v>
      </c>
      <c r="FT4" s="39">
        <f t="shared" si="8"/>
        <v>1</v>
      </c>
      <c r="FU4" s="39">
        <f t="shared" si="8"/>
        <v>1</v>
      </c>
      <c r="FV4" s="39">
        <f t="shared" si="8"/>
        <v>1</v>
      </c>
      <c r="FW4" s="39">
        <f t="shared" si="8"/>
        <v>1</v>
      </c>
      <c r="FX4" s="39">
        <f t="shared" si="8"/>
        <v>1</v>
      </c>
      <c r="FY4" s="39">
        <f t="shared" si="8"/>
        <v>1</v>
      </c>
      <c r="FZ4" s="39">
        <f t="shared" si="8"/>
        <v>1</v>
      </c>
      <c r="GA4" s="39">
        <f t="shared" si="8"/>
        <v>1</v>
      </c>
      <c r="GB4" s="39">
        <f t="shared" si="8"/>
        <v>1</v>
      </c>
      <c r="GC4" s="39">
        <f t="shared" si="8"/>
        <v>1</v>
      </c>
      <c r="GD4" s="39">
        <f t="shared" si="8"/>
        <v>1</v>
      </c>
      <c r="GE4" s="39">
        <f t="shared" si="8"/>
        <v>1</v>
      </c>
      <c r="GF4" s="39">
        <f t="shared" si="8"/>
        <v>1</v>
      </c>
      <c r="GG4" s="39">
        <f t="shared" si="8"/>
        <v>1</v>
      </c>
    </row>
    <row r="5" spans="1:189" x14ac:dyDescent="0.25">
      <c r="D5" t="s">
        <v>249</v>
      </c>
      <c r="J5" s="39">
        <f>ROUNDUP(SUM($J3:J4)/Periodicity,0)</f>
        <v>1</v>
      </c>
      <c r="K5" s="39">
        <f>ROUNDUP(SUM($J3:K4)/Periodicity,0)</f>
        <v>1</v>
      </c>
      <c r="L5" s="39">
        <f>ROUNDUP(SUM($J3:L4)/Periodicity,0)</f>
        <v>1</v>
      </c>
      <c r="M5" s="39">
        <f>ROUNDUP(SUM($J3:M4)/Periodicity,0)</f>
        <v>1</v>
      </c>
      <c r="N5" s="39">
        <f>ROUNDUP(SUM($J3:N4)/Periodicity,0)</f>
        <v>1</v>
      </c>
      <c r="O5" s="39">
        <f>ROUNDUP(SUM($J3:O4)/Periodicity,0)</f>
        <v>1</v>
      </c>
      <c r="P5" s="39">
        <f>ROUNDUP(SUM($J3:P4)/Periodicity,0)</f>
        <v>1</v>
      </c>
      <c r="Q5" s="39">
        <f>ROUNDUP(SUM($J3:Q4)/Periodicity,0)</f>
        <v>1</v>
      </c>
      <c r="R5" s="39">
        <f>ROUNDUP(SUM($J3:R4)/Periodicity,0)</f>
        <v>1</v>
      </c>
      <c r="S5" s="39">
        <f>ROUNDUP(SUM($J3:S4)/Periodicity,0)</f>
        <v>1</v>
      </c>
      <c r="T5" s="39">
        <f>ROUNDUP(SUM($J3:T4)/Periodicity,0)</f>
        <v>1</v>
      </c>
      <c r="U5" s="39">
        <f>ROUNDUP(SUM($J3:U4)/Periodicity,0)</f>
        <v>1</v>
      </c>
      <c r="V5" s="39">
        <f>ROUNDUP(SUM($J3:V4)/Periodicity,0)</f>
        <v>2</v>
      </c>
      <c r="W5" s="39">
        <f>ROUNDUP(SUM($J3:W4)/Periodicity,0)</f>
        <v>2</v>
      </c>
      <c r="X5" s="39">
        <f>ROUNDUP(SUM($J3:X4)/Periodicity,0)</f>
        <v>2</v>
      </c>
      <c r="Y5" s="39">
        <f>ROUNDUP(SUM($J3:Y4)/Periodicity,0)</f>
        <v>2</v>
      </c>
      <c r="Z5" s="39">
        <f>ROUNDUP(SUM($J3:Z4)/Periodicity,0)</f>
        <v>2</v>
      </c>
      <c r="AA5" s="39">
        <f>ROUNDUP(SUM($J3:AA4)/Periodicity,0)</f>
        <v>2</v>
      </c>
      <c r="AB5" s="39">
        <f>ROUNDUP(SUM($J3:AB4)/Periodicity,0)</f>
        <v>2</v>
      </c>
      <c r="AC5" s="39">
        <f>ROUNDUP(SUM($J3:AC4)/Periodicity,0)</f>
        <v>2</v>
      </c>
      <c r="AD5" s="39">
        <f>ROUNDUP(SUM($J3:AD4)/Periodicity,0)</f>
        <v>2</v>
      </c>
      <c r="AE5" s="39">
        <f>ROUNDUP(SUM($J3:AE4)/Periodicity,0)</f>
        <v>2</v>
      </c>
      <c r="AF5" s="39">
        <f>ROUNDUP(SUM($J3:AF4)/Periodicity,0)</f>
        <v>2</v>
      </c>
      <c r="AG5" s="39">
        <f>ROUNDUP(SUM($J3:AG4)/Periodicity,0)</f>
        <v>2</v>
      </c>
      <c r="AH5" s="39">
        <f>ROUNDUP(SUM($J3:AH4)/Periodicity,0)</f>
        <v>3</v>
      </c>
      <c r="AI5" s="39">
        <f>ROUNDUP(SUM($J3:AI4)/Periodicity,0)</f>
        <v>3</v>
      </c>
      <c r="AJ5" s="39">
        <f>ROUNDUP(SUM($J3:AJ4)/Periodicity,0)</f>
        <v>3</v>
      </c>
      <c r="AK5" s="39">
        <f>ROUNDUP(SUM($J3:AK4)/Periodicity,0)</f>
        <v>3</v>
      </c>
      <c r="AL5" s="39">
        <f>ROUNDUP(SUM($J3:AL4)/Periodicity,0)</f>
        <v>3</v>
      </c>
      <c r="AM5" s="39">
        <f>ROUNDUP(SUM($J3:AM4)/Periodicity,0)</f>
        <v>3</v>
      </c>
      <c r="AN5" s="39">
        <f>ROUNDUP(SUM($J3:AN4)/Periodicity,0)</f>
        <v>3</v>
      </c>
      <c r="AO5" s="39">
        <f>ROUNDUP(SUM($J3:AO4)/Periodicity,0)</f>
        <v>3</v>
      </c>
      <c r="AP5" s="39">
        <f>ROUNDUP(SUM($J3:AP4)/Periodicity,0)</f>
        <v>3</v>
      </c>
      <c r="AQ5" s="39">
        <f>ROUNDUP(SUM($J3:AQ4)/Periodicity,0)</f>
        <v>3</v>
      </c>
      <c r="AR5" s="39">
        <f>ROUNDUP(SUM($J3:AR4)/Periodicity,0)</f>
        <v>3</v>
      </c>
      <c r="AS5" s="39">
        <f>ROUNDUP(SUM($J3:AS4)/Periodicity,0)</f>
        <v>3</v>
      </c>
      <c r="AT5" s="39">
        <f>ROUNDUP(SUM($J3:AT4)/Periodicity,0)</f>
        <v>4</v>
      </c>
      <c r="AU5" s="39">
        <f>ROUNDUP(SUM($J3:AU4)/Periodicity,0)</f>
        <v>4</v>
      </c>
      <c r="AV5" s="39">
        <f>ROUNDUP(SUM($J3:AV4)/Periodicity,0)</f>
        <v>4</v>
      </c>
      <c r="AW5" s="39">
        <f>ROUNDUP(SUM($J3:AW4)/Periodicity,0)</f>
        <v>4</v>
      </c>
      <c r="AX5" s="39">
        <f>ROUNDUP(SUM($J3:AX4)/Periodicity,0)</f>
        <v>4</v>
      </c>
      <c r="AY5" s="39">
        <f>ROUNDUP(SUM($J3:AY4)/Periodicity,0)</f>
        <v>4</v>
      </c>
      <c r="AZ5" s="39">
        <f>ROUNDUP(SUM($J3:AZ4)/Periodicity,0)</f>
        <v>4</v>
      </c>
      <c r="BA5" s="39">
        <f>ROUNDUP(SUM($J3:BA4)/Periodicity,0)</f>
        <v>4</v>
      </c>
      <c r="BB5" s="39">
        <f>ROUNDUP(SUM($J3:BB4)/Periodicity,0)</f>
        <v>4</v>
      </c>
      <c r="BC5" s="39">
        <f>ROUNDUP(SUM($J3:BC4)/Periodicity,0)</f>
        <v>4</v>
      </c>
      <c r="BD5" s="39">
        <f>ROUNDUP(SUM($J3:BD4)/Periodicity,0)</f>
        <v>4</v>
      </c>
      <c r="BE5" s="39">
        <f>ROUNDUP(SUM($J3:BE4)/Periodicity,0)</f>
        <v>4</v>
      </c>
      <c r="BF5" s="39">
        <f>ROUNDUP(SUM($J3:BF4)/Periodicity,0)</f>
        <v>5</v>
      </c>
      <c r="BG5" s="39">
        <f>ROUNDUP(SUM($J3:BG4)/Periodicity,0)</f>
        <v>5</v>
      </c>
      <c r="BH5" s="39">
        <f>ROUNDUP(SUM($J3:BH4)/Periodicity,0)</f>
        <v>5</v>
      </c>
      <c r="BI5" s="39">
        <f>ROUNDUP(SUM($J3:BI4)/Periodicity,0)</f>
        <v>5</v>
      </c>
      <c r="BJ5" s="39">
        <f>ROUNDUP(SUM($J3:BJ4)/Periodicity,0)</f>
        <v>5</v>
      </c>
      <c r="BK5" s="39">
        <f>ROUNDUP(SUM($J3:BK4)/Periodicity,0)</f>
        <v>5</v>
      </c>
      <c r="BL5" s="39">
        <f>ROUNDUP(SUM($J3:BL4)/Periodicity,0)</f>
        <v>5</v>
      </c>
      <c r="BM5" s="39">
        <f>ROUNDUP(SUM($J3:BM4)/Periodicity,0)</f>
        <v>5</v>
      </c>
      <c r="BN5" s="39">
        <f>ROUNDUP(SUM($J3:BN4)/Periodicity,0)</f>
        <v>5</v>
      </c>
      <c r="BO5" s="39">
        <f>ROUNDUP(SUM($J3:BO4)/Periodicity,0)</f>
        <v>5</v>
      </c>
      <c r="BP5" s="39">
        <f>ROUNDUP(SUM($J3:BP4)/Periodicity,0)</f>
        <v>5</v>
      </c>
      <c r="BQ5" s="39">
        <f>ROUNDUP(SUM($J3:BQ4)/Periodicity,0)</f>
        <v>5</v>
      </c>
      <c r="BR5" s="39">
        <f>ROUNDUP(SUM($J3:BR4)/Periodicity,0)</f>
        <v>6</v>
      </c>
      <c r="BS5" s="39">
        <f>ROUNDUP(SUM($J3:BS4)/Periodicity,0)</f>
        <v>6</v>
      </c>
      <c r="BT5" s="39">
        <f>ROUNDUP(SUM($J3:BT4)/Periodicity,0)</f>
        <v>6</v>
      </c>
      <c r="BU5" s="39">
        <f>ROUNDUP(SUM($J3:BU4)/Periodicity,0)</f>
        <v>6</v>
      </c>
      <c r="BV5" s="39">
        <f>ROUNDUP(SUM($J3:BV4)/Periodicity,0)</f>
        <v>6</v>
      </c>
      <c r="BW5" s="39">
        <f>ROUNDUP(SUM($J3:BW4)/Periodicity,0)</f>
        <v>6</v>
      </c>
      <c r="BX5" s="39">
        <f>ROUNDUP(SUM($J3:BX4)/Periodicity,0)</f>
        <v>6</v>
      </c>
      <c r="BY5" s="39">
        <f>ROUNDUP(SUM($J3:BY4)/Periodicity,0)</f>
        <v>6</v>
      </c>
      <c r="BZ5" s="39">
        <f>ROUNDUP(SUM($J3:BZ4)/Periodicity,0)</f>
        <v>6</v>
      </c>
      <c r="CA5" s="39">
        <f>ROUNDUP(SUM($J3:CA4)/Periodicity,0)</f>
        <v>6</v>
      </c>
      <c r="CB5" s="39">
        <f>ROUNDUP(SUM($J3:CB4)/Periodicity,0)</f>
        <v>6</v>
      </c>
      <c r="CC5" s="39">
        <f>ROUNDUP(SUM($J3:CC4)/Periodicity,0)</f>
        <v>6</v>
      </c>
      <c r="CD5" s="39">
        <f>ROUNDUP(SUM($J3:CD4)/Periodicity,0)</f>
        <v>7</v>
      </c>
      <c r="CE5" s="39">
        <f>ROUNDUP(SUM($J3:CE4)/Periodicity,0)</f>
        <v>7</v>
      </c>
      <c r="CF5" s="39">
        <f>ROUNDUP(SUM($J3:CF4)/Periodicity,0)</f>
        <v>7</v>
      </c>
      <c r="CG5" s="39">
        <f>ROUNDUP(SUM($J3:CG4)/Periodicity,0)</f>
        <v>7</v>
      </c>
      <c r="CH5" s="39">
        <f>ROUNDUP(SUM($J3:CH4)/Periodicity,0)</f>
        <v>7</v>
      </c>
      <c r="CI5" s="39">
        <f>ROUNDUP(SUM($J3:CI4)/Periodicity,0)</f>
        <v>7</v>
      </c>
      <c r="CJ5" s="39">
        <f>ROUNDUP(SUM($J3:CJ4)/Periodicity,0)</f>
        <v>7</v>
      </c>
      <c r="CK5" s="39">
        <f>ROUNDUP(SUM($J3:CK4)/Periodicity,0)</f>
        <v>7</v>
      </c>
      <c r="CL5" s="39">
        <f>ROUNDUP(SUM($J3:CL4)/Periodicity,0)</f>
        <v>7</v>
      </c>
      <c r="CM5" s="39">
        <f>ROUNDUP(SUM($J3:CM4)/Periodicity,0)</f>
        <v>7</v>
      </c>
      <c r="CN5" s="39">
        <f>ROUNDUP(SUM($J3:CN4)/Periodicity,0)</f>
        <v>7</v>
      </c>
      <c r="CO5" s="39">
        <f>ROUNDUP(SUM($J3:CO4)/Periodicity,0)</f>
        <v>7</v>
      </c>
      <c r="CP5" s="39">
        <f>ROUNDUP(SUM($J3:CP4)/Periodicity,0)</f>
        <v>8</v>
      </c>
      <c r="CQ5" s="39">
        <f>ROUNDUP(SUM($J3:CQ4)/Periodicity,0)</f>
        <v>8</v>
      </c>
      <c r="CR5" s="39">
        <f>ROUNDUP(SUM($J3:CR4)/Periodicity,0)</f>
        <v>8</v>
      </c>
      <c r="CS5" s="39">
        <f>ROUNDUP(SUM($J3:CS4)/Periodicity,0)</f>
        <v>8</v>
      </c>
      <c r="CT5" s="39">
        <f>ROUNDUP(SUM($J3:CT4)/Periodicity,0)</f>
        <v>8</v>
      </c>
      <c r="CU5" s="39">
        <f>ROUNDUP(SUM($J3:CU4)/Periodicity,0)</f>
        <v>8</v>
      </c>
      <c r="CV5" s="39">
        <f>ROUNDUP(SUM($J3:CV4)/Periodicity,0)</f>
        <v>8</v>
      </c>
      <c r="CW5" s="39">
        <f>ROUNDUP(SUM($J3:CW4)/Periodicity,0)</f>
        <v>8</v>
      </c>
      <c r="CX5" s="39">
        <f>ROUNDUP(SUM($J3:CX4)/Periodicity,0)</f>
        <v>8</v>
      </c>
      <c r="CY5" s="39">
        <f>ROUNDUP(SUM($J3:CY4)/Periodicity,0)</f>
        <v>8</v>
      </c>
      <c r="CZ5" s="39">
        <f>ROUNDUP(SUM($J3:CZ4)/Periodicity,0)</f>
        <v>8</v>
      </c>
      <c r="DA5" s="39">
        <f>ROUNDUP(SUM($J3:DA4)/Periodicity,0)</f>
        <v>8</v>
      </c>
      <c r="DB5" s="39">
        <f>ROUNDUP(SUM($J3:DB4)/Periodicity,0)</f>
        <v>9</v>
      </c>
      <c r="DC5" s="39">
        <f>ROUNDUP(SUM($J3:DC4)/Periodicity,0)</f>
        <v>9</v>
      </c>
      <c r="DD5" s="39">
        <f>ROUNDUP(SUM($J3:DD4)/Periodicity,0)</f>
        <v>9</v>
      </c>
      <c r="DE5" s="39">
        <f>ROUNDUP(SUM($J3:DE4)/Periodicity,0)</f>
        <v>9</v>
      </c>
      <c r="DF5" s="39">
        <f>ROUNDUP(SUM($J3:DF4)/Periodicity,0)</f>
        <v>9</v>
      </c>
      <c r="DG5" s="39">
        <f>ROUNDUP(SUM($J3:DG4)/Periodicity,0)</f>
        <v>9</v>
      </c>
      <c r="DH5" s="39">
        <f>ROUNDUP(SUM($J3:DH4)/Periodicity,0)</f>
        <v>9</v>
      </c>
      <c r="DI5" s="39">
        <f>ROUNDUP(SUM($J3:DI4)/Periodicity,0)</f>
        <v>9</v>
      </c>
      <c r="DJ5" s="39">
        <f>ROUNDUP(SUM($J3:DJ4)/Periodicity,0)</f>
        <v>9</v>
      </c>
      <c r="DK5" s="39">
        <f>ROUNDUP(SUM($J3:DK4)/Periodicity,0)</f>
        <v>9</v>
      </c>
      <c r="DL5" s="39">
        <f>ROUNDUP(SUM($J3:DL4)/Periodicity,0)</f>
        <v>9</v>
      </c>
      <c r="DM5" s="39">
        <f>ROUNDUP(SUM($J3:DM4)/Periodicity,0)</f>
        <v>9</v>
      </c>
      <c r="DN5" s="39">
        <f>ROUNDUP(SUM($J3:DN4)/Periodicity,0)</f>
        <v>10</v>
      </c>
      <c r="DO5" s="39">
        <f>ROUNDUP(SUM($J3:DO4)/Periodicity,0)</f>
        <v>10</v>
      </c>
      <c r="DP5" s="39">
        <f>ROUNDUP(SUM($J3:DP4)/Periodicity,0)</f>
        <v>10</v>
      </c>
      <c r="DQ5" s="39">
        <f>ROUNDUP(SUM($J3:DQ4)/Periodicity,0)</f>
        <v>10</v>
      </c>
      <c r="DR5" s="39">
        <f>ROUNDUP(SUM($J3:DR4)/Periodicity,0)</f>
        <v>10</v>
      </c>
      <c r="DS5" s="39">
        <f>ROUNDUP(SUM($J3:DS4)/Periodicity,0)</f>
        <v>10</v>
      </c>
      <c r="DT5" s="39">
        <f>ROUNDUP(SUM($J3:DT4)/Periodicity,0)</f>
        <v>10</v>
      </c>
      <c r="DU5" s="39">
        <f>ROUNDUP(SUM($J3:DU4)/Periodicity,0)</f>
        <v>10</v>
      </c>
      <c r="DV5" s="39">
        <f>ROUNDUP(SUM($J3:DV4)/Periodicity,0)</f>
        <v>10</v>
      </c>
      <c r="DW5" s="39">
        <f>ROUNDUP(SUM($J3:DW4)/Periodicity,0)</f>
        <v>10</v>
      </c>
      <c r="DX5" s="39">
        <f>ROUNDUP(SUM($J3:DX4)/Periodicity,0)</f>
        <v>10</v>
      </c>
      <c r="DY5" s="39">
        <f>ROUNDUP(SUM($J3:DY4)/Periodicity,0)</f>
        <v>10</v>
      </c>
      <c r="DZ5" s="39">
        <f>ROUNDUP(SUM($J3:DZ4)/Periodicity,0)</f>
        <v>11</v>
      </c>
      <c r="EA5" s="39">
        <f>ROUNDUP(SUM($J3:EA4)/Periodicity,0)</f>
        <v>11</v>
      </c>
      <c r="EB5" s="39">
        <f>ROUNDUP(SUM($J3:EB4)/Periodicity,0)</f>
        <v>11</v>
      </c>
      <c r="EC5" s="39">
        <f>ROUNDUP(SUM($J3:EC4)/Periodicity,0)</f>
        <v>11</v>
      </c>
      <c r="ED5" s="39">
        <f>ROUNDUP(SUM($J3:ED4)/Periodicity,0)</f>
        <v>11</v>
      </c>
      <c r="EE5" s="39">
        <f>ROUNDUP(SUM($J3:EE4)/Periodicity,0)</f>
        <v>11</v>
      </c>
      <c r="EF5" s="39">
        <f>ROUNDUP(SUM($J3:EF4)/Periodicity,0)</f>
        <v>11</v>
      </c>
      <c r="EG5" s="39">
        <f>ROUNDUP(SUM($J3:EG4)/Periodicity,0)</f>
        <v>11</v>
      </c>
      <c r="EH5" s="39">
        <f>ROUNDUP(SUM($J3:EH4)/Periodicity,0)</f>
        <v>11</v>
      </c>
      <c r="EI5" s="39">
        <f>ROUNDUP(SUM($J3:EI4)/Periodicity,0)</f>
        <v>11</v>
      </c>
      <c r="EJ5" s="39">
        <f>ROUNDUP(SUM($J3:EJ4)/Periodicity,0)</f>
        <v>11</v>
      </c>
      <c r="EK5" s="39">
        <f>ROUNDUP(SUM($J3:EK4)/Periodicity,0)</f>
        <v>11</v>
      </c>
      <c r="EL5" s="39">
        <f>ROUNDUP(SUM($J3:EL4)/Periodicity,0)</f>
        <v>12</v>
      </c>
      <c r="EM5" s="39">
        <f>ROUNDUP(SUM($J3:EM4)/Periodicity,0)</f>
        <v>12</v>
      </c>
      <c r="EN5" s="39">
        <f>ROUNDUP(SUM($J3:EN4)/Periodicity,0)</f>
        <v>12</v>
      </c>
      <c r="EO5" s="39">
        <f>ROUNDUP(SUM($J3:EO4)/Periodicity,0)</f>
        <v>12</v>
      </c>
      <c r="EP5" s="39">
        <f>ROUNDUP(SUM($J3:EP4)/Periodicity,0)</f>
        <v>12</v>
      </c>
      <c r="EQ5" s="39">
        <f>ROUNDUP(SUM($J3:EQ4)/Periodicity,0)</f>
        <v>12</v>
      </c>
      <c r="ER5" s="39">
        <f>ROUNDUP(SUM($J3:ER4)/Periodicity,0)</f>
        <v>12</v>
      </c>
      <c r="ES5" s="39">
        <f>ROUNDUP(SUM($J3:ES4)/Periodicity,0)</f>
        <v>12</v>
      </c>
      <c r="ET5" s="39">
        <f>ROUNDUP(SUM($J3:ET4)/Periodicity,0)</f>
        <v>12</v>
      </c>
      <c r="EU5" s="39">
        <f>ROUNDUP(SUM($J3:EU4)/Periodicity,0)</f>
        <v>12</v>
      </c>
      <c r="EV5" s="39">
        <f>ROUNDUP(SUM($J3:EV4)/Periodicity,0)</f>
        <v>12</v>
      </c>
      <c r="EW5" s="39">
        <f>ROUNDUP(SUM($J3:EW4)/Periodicity,0)</f>
        <v>12</v>
      </c>
      <c r="EX5" s="39">
        <f>ROUNDUP(SUM($J3:EX4)/Periodicity,0)</f>
        <v>13</v>
      </c>
      <c r="EY5" s="39">
        <f>ROUNDUP(SUM($J3:EY4)/Periodicity,0)</f>
        <v>13</v>
      </c>
      <c r="EZ5" s="39">
        <f>ROUNDUP(SUM($J3:EZ4)/Periodicity,0)</f>
        <v>13</v>
      </c>
      <c r="FA5" s="39">
        <f>ROUNDUP(SUM($J3:FA4)/Periodicity,0)</f>
        <v>13</v>
      </c>
      <c r="FB5" s="39">
        <f>ROUNDUP(SUM($J3:FB4)/Periodicity,0)</f>
        <v>13</v>
      </c>
      <c r="FC5" s="39">
        <f>ROUNDUP(SUM($J3:FC4)/Periodicity,0)</f>
        <v>13</v>
      </c>
      <c r="FD5" s="39">
        <f>ROUNDUP(SUM($J3:FD4)/Periodicity,0)</f>
        <v>13</v>
      </c>
      <c r="FE5" s="39">
        <f>ROUNDUP(SUM($J3:FE4)/Periodicity,0)</f>
        <v>13</v>
      </c>
      <c r="FF5" s="39">
        <f>ROUNDUP(SUM($J3:FF4)/Periodicity,0)</f>
        <v>13</v>
      </c>
      <c r="FG5" s="39">
        <f>ROUNDUP(SUM($J3:FG4)/Periodicity,0)</f>
        <v>13</v>
      </c>
      <c r="FH5" s="39">
        <f>ROUNDUP(SUM($J3:FH4)/Periodicity,0)</f>
        <v>13</v>
      </c>
      <c r="FI5" s="39">
        <f>ROUNDUP(SUM($J3:FI4)/Periodicity,0)</f>
        <v>13</v>
      </c>
      <c r="FJ5" s="39">
        <f>ROUNDUP(SUM($J3:FJ4)/Periodicity,0)</f>
        <v>14</v>
      </c>
      <c r="FK5" s="39">
        <f>ROUNDUP(SUM($J3:FK4)/Periodicity,0)</f>
        <v>14</v>
      </c>
      <c r="FL5" s="39">
        <f>ROUNDUP(SUM($J3:FL4)/Periodicity,0)</f>
        <v>14</v>
      </c>
      <c r="FM5" s="39">
        <f>ROUNDUP(SUM($J3:FM4)/Periodicity,0)</f>
        <v>14</v>
      </c>
      <c r="FN5" s="39">
        <f>ROUNDUP(SUM($J3:FN4)/Periodicity,0)</f>
        <v>14</v>
      </c>
      <c r="FO5" s="39">
        <f>ROUNDUP(SUM($J3:FO4)/Periodicity,0)</f>
        <v>14</v>
      </c>
      <c r="FP5" s="39">
        <f>ROUNDUP(SUM($J3:FP4)/Periodicity,0)</f>
        <v>14</v>
      </c>
      <c r="FQ5" s="39">
        <f>ROUNDUP(SUM($J3:FQ4)/Periodicity,0)</f>
        <v>14</v>
      </c>
      <c r="FR5" s="39">
        <f>ROUNDUP(SUM($J3:FR4)/Periodicity,0)</f>
        <v>14</v>
      </c>
      <c r="FS5" s="39">
        <f>ROUNDUP(SUM($J3:FS4)/Periodicity,0)</f>
        <v>14</v>
      </c>
      <c r="FT5" s="39">
        <f>ROUNDUP(SUM($J3:FT4)/Periodicity,0)</f>
        <v>14</v>
      </c>
      <c r="FU5" s="39">
        <f>ROUNDUP(SUM($J3:FU4)/Periodicity,0)</f>
        <v>14</v>
      </c>
      <c r="FV5" s="39">
        <f>ROUNDUP(SUM($J3:FV4)/Periodicity,0)</f>
        <v>15</v>
      </c>
      <c r="FW5" s="39">
        <f>ROUNDUP(SUM($J3:FW4)/Periodicity,0)</f>
        <v>15</v>
      </c>
      <c r="FX5" s="39">
        <f>ROUNDUP(SUM($J3:FX4)/Periodicity,0)</f>
        <v>15</v>
      </c>
      <c r="FY5" s="39">
        <f>ROUNDUP(SUM($J3:FY4)/Periodicity,0)</f>
        <v>15</v>
      </c>
      <c r="FZ5" s="39">
        <f>ROUNDUP(SUM($J3:FZ4)/Periodicity,0)</f>
        <v>15</v>
      </c>
      <c r="GA5" s="39">
        <f>ROUNDUP(SUM($J3:GA4)/Periodicity,0)</f>
        <v>15</v>
      </c>
      <c r="GB5" s="39">
        <f>ROUNDUP(SUM($J3:GB4)/Periodicity,0)</f>
        <v>15</v>
      </c>
      <c r="GC5" s="39">
        <f>ROUNDUP(SUM($J3:GC4)/Periodicity,0)</f>
        <v>15</v>
      </c>
      <c r="GD5" s="39">
        <f>ROUNDUP(SUM($J3:GD4)/Periodicity,0)</f>
        <v>15</v>
      </c>
      <c r="GE5" s="39">
        <f>ROUNDUP(SUM($J3:GE4)/Periodicity,0)</f>
        <v>15</v>
      </c>
      <c r="GF5" s="39">
        <f>ROUNDUP(SUM($J3:GF4)/Periodicity,0)</f>
        <v>15</v>
      </c>
      <c r="GG5" s="39">
        <f>ROUNDUP(SUM($J3:GG4)/Periodicity,0)</f>
        <v>15</v>
      </c>
    </row>
    <row r="6" spans="1:189" x14ac:dyDescent="0.25">
      <c r="D6" t="s">
        <v>250</v>
      </c>
      <c r="J6" s="39">
        <f>ROUNDUP(SUM($J4:J4)/Periodicity,0)</f>
        <v>0</v>
      </c>
      <c r="K6" s="39">
        <f>ROUNDUP(SUM($J4:K4)/Periodicity,0)</f>
        <v>0</v>
      </c>
      <c r="L6" s="39">
        <f>ROUNDUP(SUM($J4:L4)/Periodicity,0)</f>
        <v>0</v>
      </c>
      <c r="M6" s="39">
        <f>ROUNDUP(SUM($J4:M4)/Periodicity,0)</f>
        <v>0</v>
      </c>
      <c r="N6" s="39">
        <f>ROUNDUP(SUM($J4:N4)/Periodicity,0)</f>
        <v>0</v>
      </c>
      <c r="O6" s="39">
        <f>ROUNDUP(SUM($J4:O4)/Periodicity,0)</f>
        <v>0</v>
      </c>
      <c r="P6" s="39">
        <f>ROUNDUP(SUM($J4:P4)/Periodicity,0)</f>
        <v>0</v>
      </c>
      <c r="Q6" s="39">
        <f>ROUNDUP(SUM($J4:Q4)/Periodicity,0)</f>
        <v>0</v>
      </c>
      <c r="R6" s="39">
        <f>ROUNDUP(SUM($J4:R4)/Periodicity,0)</f>
        <v>0</v>
      </c>
      <c r="S6" s="39">
        <f>ROUNDUP(SUM($J4:S4)/Periodicity,0)</f>
        <v>0</v>
      </c>
      <c r="T6" s="39">
        <f>ROUNDUP(SUM($J4:T4)/Periodicity,0)</f>
        <v>0</v>
      </c>
      <c r="U6" s="39">
        <f>ROUNDUP(SUM($J4:U4)/Periodicity,0)</f>
        <v>0</v>
      </c>
      <c r="V6" s="39">
        <f>ROUNDUP(SUM($J4:V4)/Periodicity,0)</f>
        <v>0</v>
      </c>
      <c r="W6" s="39">
        <f>ROUNDUP(SUM($J4:W4)/Periodicity,0)</f>
        <v>0</v>
      </c>
      <c r="X6" s="39">
        <f>ROUNDUP(SUM($J4:X4)/Periodicity,0)</f>
        <v>0</v>
      </c>
      <c r="Y6" s="39">
        <f>ROUNDUP(SUM($J4:Y4)/Periodicity,0)</f>
        <v>0</v>
      </c>
      <c r="Z6" s="39">
        <f>ROUNDUP(SUM($J4:Z4)/Periodicity,0)</f>
        <v>0</v>
      </c>
      <c r="AA6" s="39">
        <f>ROUNDUP(SUM($J4:AA4)/Periodicity,0)</f>
        <v>0</v>
      </c>
      <c r="AB6" s="39">
        <f>ROUNDUP(SUM($J4:AB4)/Periodicity,0)</f>
        <v>0</v>
      </c>
      <c r="AC6" s="39">
        <f>ROUNDUP(SUM($J4:AC4)/Periodicity,0)</f>
        <v>0</v>
      </c>
      <c r="AD6" s="39">
        <f>ROUNDUP(SUM($J4:AD4)/Periodicity,0)</f>
        <v>0</v>
      </c>
      <c r="AE6" s="39">
        <f>ROUNDUP(SUM($J4:AE4)/Periodicity,0)</f>
        <v>0</v>
      </c>
      <c r="AF6" s="39">
        <f>ROUNDUP(SUM($J4:AF4)/Periodicity,0)</f>
        <v>0</v>
      </c>
      <c r="AG6" s="39">
        <f>ROUNDUP(SUM($J4:AG4)/Periodicity,0)</f>
        <v>0</v>
      </c>
      <c r="AH6" s="39">
        <f>ROUNDUP(SUM($J4:AH4)/Periodicity,0)</f>
        <v>0</v>
      </c>
      <c r="AI6" s="39">
        <f>ROUNDUP(SUM($J4:AI4)/Periodicity,0)</f>
        <v>0</v>
      </c>
      <c r="AJ6" s="39">
        <f>ROUNDUP(SUM($J4:AJ4)/Periodicity,0)</f>
        <v>0</v>
      </c>
      <c r="AK6" s="39">
        <f>ROUNDUP(SUM($J4:AK4)/Periodicity,0)</f>
        <v>0</v>
      </c>
      <c r="AL6" s="39">
        <f>ROUNDUP(SUM($J4:AL4)/Periodicity,0)</f>
        <v>0</v>
      </c>
      <c r="AM6" s="39">
        <f>ROUNDUP(SUM($J4:AM4)/Periodicity,0)</f>
        <v>0</v>
      </c>
      <c r="AN6" s="39">
        <f>ROUNDUP(SUM($J4:AN4)/Periodicity,0)</f>
        <v>0</v>
      </c>
      <c r="AO6" s="39">
        <f>ROUNDUP(SUM($J4:AO4)/Periodicity,0)</f>
        <v>0</v>
      </c>
      <c r="AP6" s="39">
        <f>ROUNDUP(SUM($J4:AP4)/Periodicity,0)</f>
        <v>0</v>
      </c>
      <c r="AQ6" s="39">
        <f>ROUNDUP(SUM($J4:AQ4)/Periodicity,0)</f>
        <v>0</v>
      </c>
      <c r="AR6" s="39">
        <f>ROUNDUP(SUM($J4:AR4)/Periodicity,0)</f>
        <v>0</v>
      </c>
      <c r="AS6" s="39">
        <f>ROUNDUP(SUM($J4:AS4)/Periodicity,0)</f>
        <v>0</v>
      </c>
      <c r="AT6" s="39">
        <f>ROUNDUP(SUM($J4:AT4)/Periodicity,0)</f>
        <v>0</v>
      </c>
      <c r="AU6" s="39">
        <f>ROUNDUP(SUM($J4:AU4)/Periodicity,0)</f>
        <v>0</v>
      </c>
      <c r="AV6" s="39">
        <f>ROUNDUP(SUM($J4:AV4)/Periodicity,0)</f>
        <v>0</v>
      </c>
      <c r="AW6" s="39">
        <f>ROUNDUP(SUM($J4:AW4)/Periodicity,0)</f>
        <v>0</v>
      </c>
      <c r="AX6" s="39">
        <f>ROUNDUP(SUM($J4:AX4)/Periodicity,0)</f>
        <v>0</v>
      </c>
      <c r="AY6" s="39">
        <f>ROUNDUP(SUM($J4:AY4)/Periodicity,0)</f>
        <v>0</v>
      </c>
      <c r="AZ6" s="39">
        <f>ROUNDUP(SUM($J4:AZ4)/Periodicity,0)</f>
        <v>0</v>
      </c>
      <c r="BA6" s="39">
        <f>ROUNDUP(SUM($J4:BA4)/Periodicity,0)</f>
        <v>0</v>
      </c>
      <c r="BB6" s="39">
        <f>ROUNDUP(SUM($J4:BB4)/Periodicity,0)</f>
        <v>0</v>
      </c>
      <c r="BC6" s="39">
        <f>ROUNDUP(SUM($J4:BC4)/Periodicity,0)</f>
        <v>0</v>
      </c>
      <c r="BD6" s="39">
        <f>ROUNDUP(SUM($J4:BD4)/Periodicity,0)</f>
        <v>0</v>
      </c>
      <c r="BE6" s="39">
        <f>ROUNDUP(SUM($J4:BE4)/Periodicity,0)</f>
        <v>0</v>
      </c>
      <c r="BF6" s="39">
        <f>ROUNDUP(SUM($J4:BF4)/Periodicity,0)</f>
        <v>0</v>
      </c>
      <c r="BG6" s="39">
        <f>ROUNDUP(SUM($J4:BG4)/Periodicity,0)</f>
        <v>0</v>
      </c>
      <c r="BH6" s="39">
        <f>ROUNDUP(SUM($J4:BH4)/Periodicity,0)</f>
        <v>0</v>
      </c>
      <c r="BI6" s="39">
        <f>ROUNDUP(SUM($J4:BI4)/Periodicity,0)</f>
        <v>0</v>
      </c>
      <c r="BJ6" s="39">
        <f>ROUNDUP(SUM($J4:BJ4)/Periodicity,0)</f>
        <v>0</v>
      </c>
      <c r="BK6" s="39">
        <f>ROUNDUP(SUM($J4:BK4)/Periodicity,0)</f>
        <v>0</v>
      </c>
      <c r="BL6" s="39">
        <f>ROUNDUP(SUM($J4:BL4)/Periodicity,0)</f>
        <v>0</v>
      </c>
      <c r="BM6" s="39">
        <f>ROUNDUP(SUM($J4:BM4)/Periodicity,0)</f>
        <v>0</v>
      </c>
      <c r="BN6" s="39">
        <f>ROUNDUP(SUM($J4:BN4)/Periodicity,0)</f>
        <v>0</v>
      </c>
      <c r="BO6" s="39">
        <f>ROUNDUP(SUM($J4:BO4)/Periodicity,0)</f>
        <v>0</v>
      </c>
      <c r="BP6" s="39">
        <f>ROUNDUP(SUM($J4:BP4)/Periodicity,0)</f>
        <v>0</v>
      </c>
      <c r="BQ6" s="39">
        <f>ROUNDUP(SUM($J4:BQ4)/Periodicity,0)</f>
        <v>0</v>
      </c>
      <c r="BR6" s="39">
        <f>ROUNDUP(SUM($J4:BR4)/Periodicity,0)</f>
        <v>0</v>
      </c>
      <c r="BS6" s="39">
        <f>ROUNDUP(SUM($J4:BS4)/Periodicity,0)</f>
        <v>0</v>
      </c>
      <c r="BT6" s="39">
        <f>ROUNDUP(SUM($J4:BT4)/Periodicity,0)</f>
        <v>0</v>
      </c>
      <c r="BU6" s="39">
        <f>ROUNDUP(SUM($J4:BU4)/Periodicity,0)</f>
        <v>0</v>
      </c>
      <c r="BV6" s="39">
        <f>ROUNDUP(SUM($J4:BV4)/Periodicity,0)</f>
        <v>0</v>
      </c>
      <c r="BW6" s="39">
        <f>ROUNDUP(SUM($J4:BW4)/Periodicity,0)</f>
        <v>0</v>
      </c>
      <c r="BX6" s="39">
        <f>ROUNDUP(SUM($J4:BX4)/Periodicity,0)</f>
        <v>0</v>
      </c>
      <c r="BY6" s="39">
        <f>ROUNDUP(SUM($J4:BY4)/Periodicity,0)</f>
        <v>0</v>
      </c>
      <c r="BZ6" s="39">
        <f>ROUNDUP(SUM($J4:BZ4)/Periodicity,0)</f>
        <v>0</v>
      </c>
      <c r="CA6" s="39">
        <f>ROUNDUP(SUM($J4:CA4)/Periodicity,0)</f>
        <v>1</v>
      </c>
      <c r="CB6" s="39">
        <f>ROUNDUP(SUM($J4:CB4)/Periodicity,0)</f>
        <v>1</v>
      </c>
      <c r="CC6" s="39">
        <f>ROUNDUP(SUM($J4:CC4)/Periodicity,0)</f>
        <v>1</v>
      </c>
      <c r="CD6" s="39">
        <f>ROUNDUP(SUM($J4:CD4)/Periodicity,0)</f>
        <v>1</v>
      </c>
      <c r="CE6" s="39">
        <f>ROUNDUP(SUM($J4:CE4)/Periodicity,0)</f>
        <v>1</v>
      </c>
      <c r="CF6" s="39">
        <f>ROUNDUP(SUM($J4:CF4)/Periodicity,0)</f>
        <v>1</v>
      </c>
      <c r="CG6" s="39">
        <f>ROUNDUP(SUM($J4:CG4)/Periodicity,0)</f>
        <v>1</v>
      </c>
      <c r="CH6" s="39">
        <f>ROUNDUP(SUM($J4:CH4)/Periodicity,0)</f>
        <v>1</v>
      </c>
      <c r="CI6" s="39">
        <f>ROUNDUP(SUM($J4:CI4)/Periodicity,0)</f>
        <v>1</v>
      </c>
      <c r="CJ6" s="39">
        <f>ROUNDUP(SUM($J4:CJ4)/Periodicity,0)</f>
        <v>1</v>
      </c>
      <c r="CK6" s="39">
        <f>ROUNDUP(SUM($J4:CK4)/Periodicity,0)</f>
        <v>1</v>
      </c>
      <c r="CL6" s="39">
        <f>ROUNDUP(SUM($J4:CL4)/Periodicity,0)</f>
        <v>1</v>
      </c>
      <c r="CM6" s="39">
        <f>ROUNDUP(SUM($J4:CM4)/Periodicity,0)</f>
        <v>2</v>
      </c>
      <c r="CN6" s="39">
        <f>ROUNDUP(SUM($J4:CN4)/Periodicity,0)</f>
        <v>2</v>
      </c>
      <c r="CO6" s="39">
        <f>ROUNDUP(SUM($J4:CO4)/Periodicity,0)</f>
        <v>2</v>
      </c>
      <c r="CP6" s="39">
        <f>ROUNDUP(SUM($J4:CP4)/Periodicity,0)</f>
        <v>2</v>
      </c>
      <c r="CQ6" s="39">
        <f>ROUNDUP(SUM($J4:CQ4)/Periodicity,0)</f>
        <v>2</v>
      </c>
      <c r="CR6" s="39">
        <f>ROUNDUP(SUM($J4:CR4)/Periodicity,0)</f>
        <v>2</v>
      </c>
      <c r="CS6" s="39">
        <f>ROUNDUP(SUM($J4:CS4)/Periodicity,0)</f>
        <v>2</v>
      </c>
      <c r="CT6" s="39">
        <f>ROUNDUP(SUM($J4:CT4)/Periodicity,0)</f>
        <v>2</v>
      </c>
      <c r="CU6" s="39">
        <f>ROUNDUP(SUM($J4:CU4)/Periodicity,0)</f>
        <v>2</v>
      </c>
      <c r="CV6" s="39">
        <f>ROUNDUP(SUM($J4:CV4)/Periodicity,0)</f>
        <v>2</v>
      </c>
      <c r="CW6" s="39">
        <f>ROUNDUP(SUM($J4:CW4)/Periodicity,0)</f>
        <v>2</v>
      </c>
      <c r="CX6" s="39">
        <f>ROUNDUP(SUM($J4:CX4)/Periodicity,0)</f>
        <v>2</v>
      </c>
      <c r="CY6" s="39">
        <f>ROUNDUP(SUM($J4:CY4)/Periodicity,0)</f>
        <v>3</v>
      </c>
      <c r="CZ6" s="39">
        <f>ROUNDUP(SUM($J4:CZ4)/Periodicity,0)</f>
        <v>3</v>
      </c>
      <c r="DA6" s="39">
        <f>ROUNDUP(SUM($J4:DA4)/Periodicity,0)</f>
        <v>3</v>
      </c>
      <c r="DB6" s="39">
        <f>ROUNDUP(SUM($J4:DB4)/Periodicity,0)</f>
        <v>3</v>
      </c>
      <c r="DC6" s="39">
        <f>ROUNDUP(SUM($J4:DC4)/Periodicity,0)</f>
        <v>3</v>
      </c>
      <c r="DD6" s="39">
        <f>ROUNDUP(SUM($J4:DD4)/Periodicity,0)</f>
        <v>3</v>
      </c>
      <c r="DE6" s="39">
        <f>ROUNDUP(SUM($J4:DE4)/Periodicity,0)</f>
        <v>3</v>
      </c>
      <c r="DF6" s="39">
        <f>ROUNDUP(SUM($J4:DF4)/Periodicity,0)</f>
        <v>3</v>
      </c>
      <c r="DG6" s="39">
        <f>ROUNDUP(SUM($J4:DG4)/Periodicity,0)</f>
        <v>3</v>
      </c>
      <c r="DH6" s="39">
        <f>ROUNDUP(SUM($J4:DH4)/Periodicity,0)</f>
        <v>3</v>
      </c>
      <c r="DI6" s="39">
        <f>ROUNDUP(SUM($J4:DI4)/Periodicity,0)</f>
        <v>3</v>
      </c>
      <c r="DJ6" s="39">
        <f>ROUNDUP(SUM($J4:DJ4)/Periodicity,0)</f>
        <v>3</v>
      </c>
      <c r="DK6" s="39">
        <f>ROUNDUP(SUM($J4:DK4)/Periodicity,0)</f>
        <v>4</v>
      </c>
      <c r="DL6" s="39">
        <f>ROUNDUP(SUM($J4:DL4)/Periodicity,0)</f>
        <v>4</v>
      </c>
      <c r="DM6" s="39">
        <f>ROUNDUP(SUM($J4:DM4)/Periodicity,0)</f>
        <v>4</v>
      </c>
      <c r="DN6" s="39">
        <f>ROUNDUP(SUM($J4:DN4)/Periodicity,0)</f>
        <v>4</v>
      </c>
      <c r="DO6" s="39">
        <f>ROUNDUP(SUM($J4:DO4)/Periodicity,0)</f>
        <v>4</v>
      </c>
      <c r="DP6" s="39">
        <f>ROUNDUP(SUM($J4:DP4)/Periodicity,0)</f>
        <v>4</v>
      </c>
      <c r="DQ6" s="39">
        <f>ROUNDUP(SUM($J4:DQ4)/Periodicity,0)</f>
        <v>4</v>
      </c>
      <c r="DR6" s="39">
        <f>ROUNDUP(SUM($J4:DR4)/Periodicity,0)</f>
        <v>4</v>
      </c>
      <c r="DS6" s="39">
        <f>ROUNDUP(SUM($J4:DS4)/Periodicity,0)</f>
        <v>4</v>
      </c>
      <c r="DT6" s="39">
        <f>ROUNDUP(SUM($J4:DT4)/Periodicity,0)</f>
        <v>4</v>
      </c>
      <c r="DU6" s="39">
        <f>ROUNDUP(SUM($J4:DU4)/Periodicity,0)</f>
        <v>4</v>
      </c>
      <c r="DV6" s="39">
        <f>ROUNDUP(SUM($J4:DV4)/Periodicity,0)</f>
        <v>4</v>
      </c>
      <c r="DW6" s="39">
        <f>ROUNDUP(SUM($J4:DW4)/Periodicity,0)</f>
        <v>5</v>
      </c>
      <c r="DX6" s="39">
        <f>ROUNDUP(SUM($J4:DX4)/Periodicity,0)</f>
        <v>5</v>
      </c>
      <c r="DY6" s="39">
        <f>ROUNDUP(SUM($J4:DY4)/Periodicity,0)</f>
        <v>5</v>
      </c>
      <c r="DZ6" s="39">
        <f>ROUNDUP(SUM($J4:DZ4)/Periodicity,0)</f>
        <v>5</v>
      </c>
      <c r="EA6" s="39">
        <f>ROUNDUP(SUM($J4:EA4)/Periodicity,0)</f>
        <v>5</v>
      </c>
      <c r="EB6" s="39">
        <f>ROUNDUP(SUM($J4:EB4)/Periodicity,0)</f>
        <v>5</v>
      </c>
      <c r="EC6" s="39">
        <f>ROUNDUP(SUM($J4:EC4)/Periodicity,0)</f>
        <v>5</v>
      </c>
      <c r="ED6" s="39">
        <f>ROUNDUP(SUM($J4:ED4)/Periodicity,0)</f>
        <v>5</v>
      </c>
      <c r="EE6" s="39">
        <f>ROUNDUP(SUM($J4:EE4)/Periodicity,0)</f>
        <v>5</v>
      </c>
      <c r="EF6" s="39">
        <f>ROUNDUP(SUM($J4:EF4)/Periodicity,0)</f>
        <v>5</v>
      </c>
      <c r="EG6" s="39">
        <f>ROUNDUP(SUM($J4:EG4)/Periodicity,0)</f>
        <v>5</v>
      </c>
      <c r="EH6" s="39">
        <f>ROUNDUP(SUM($J4:EH4)/Periodicity,0)</f>
        <v>5</v>
      </c>
      <c r="EI6" s="39">
        <f>ROUNDUP(SUM($J4:EI4)/Periodicity,0)</f>
        <v>6</v>
      </c>
      <c r="EJ6" s="39">
        <f>ROUNDUP(SUM($J4:EJ4)/Periodicity,0)</f>
        <v>6</v>
      </c>
      <c r="EK6" s="39">
        <f>ROUNDUP(SUM($J4:EK4)/Periodicity,0)</f>
        <v>6</v>
      </c>
      <c r="EL6" s="39">
        <f>ROUNDUP(SUM($J4:EL4)/Periodicity,0)</f>
        <v>6</v>
      </c>
      <c r="EM6" s="39">
        <f>ROUNDUP(SUM($J4:EM4)/Periodicity,0)</f>
        <v>6</v>
      </c>
      <c r="EN6" s="39">
        <f>ROUNDUP(SUM($J4:EN4)/Periodicity,0)</f>
        <v>6</v>
      </c>
      <c r="EO6" s="39">
        <f>ROUNDUP(SUM($J4:EO4)/Periodicity,0)</f>
        <v>6</v>
      </c>
      <c r="EP6" s="39">
        <f>ROUNDUP(SUM($J4:EP4)/Periodicity,0)</f>
        <v>6</v>
      </c>
      <c r="EQ6" s="39">
        <f>ROUNDUP(SUM($J4:EQ4)/Periodicity,0)</f>
        <v>6</v>
      </c>
      <c r="ER6" s="39">
        <f>ROUNDUP(SUM($J4:ER4)/Periodicity,0)</f>
        <v>6</v>
      </c>
      <c r="ES6" s="39">
        <f>ROUNDUP(SUM($J4:ES4)/Periodicity,0)</f>
        <v>6</v>
      </c>
      <c r="ET6" s="39">
        <f>ROUNDUP(SUM($J4:ET4)/Periodicity,0)</f>
        <v>6</v>
      </c>
      <c r="EU6" s="39">
        <f>ROUNDUP(SUM($J4:EU4)/Periodicity,0)</f>
        <v>7</v>
      </c>
      <c r="EV6" s="39">
        <f>ROUNDUP(SUM($J4:EV4)/Periodicity,0)</f>
        <v>7</v>
      </c>
      <c r="EW6" s="39">
        <f>ROUNDUP(SUM($J4:EW4)/Periodicity,0)</f>
        <v>7</v>
      </c>
      <c r="EX6" s="39">
        <f>ROUNDUP(SUM($J4:EX4)/Periodicity,0)</f>
        <v>7</v>
      </c>
      <c r="EY6" s="39">
        <f>ROUNDUP(SUM($J4:EY4)/Periodicity,0)</f>
        <v>7</v>
      </c>
      <c r="EZ6" s="39">
        <f>ROUNDUP(SUM($J4:EZ4)/Periodicity,0)</f>
        <v>7</v>
      </c>
      <c r="FA6" s="39">
        <f>ROUNDUP(SUM($J4:FA4)/Periodicity,0)</f>
        <v>7</v>
      </c>
      <c r="FB6" s="39">
        <f>ROUNDUP(SUM($J4:FB4)/Periodicity,0)</f>
        <v>7</v>
      </c>
      <c r="FC6" s="39">
        <f>ROUNDUP(SUM($J4:FC4)/Periodicity,0)</f>
        <v>7</v>
      </c>
      <c r="FD6" s="39">
        <f>ROUNDUP(SUM($J4:FD4)/Periodicity,0)</f>
        <v>7</v>
      </c>
      <c r="FE6" s="39">
        <f>ROUNDUP(SUM($J4:FE4)/Periodicity,0)</f>
        <v>7</v>
      </c>
      <c r="FF6" s="39">
        <f>ROUNDUP(SUM($J4:FF4)/Periodicity,0)</f>
        <v>7</v>
      </c>
      <c r="FG6" s="39">
        <f>ROUNDUP(SUM($J4:FG4)/Periodicity,0)</f>
        <v>8</v>
      </c>
      <c r="FH6" s="39">
        <f>ROUNDUP(SUM($J4:FH4)/Periodicity,0)</f>
        <v>8</v>
      </c>
      <c r="FI6" s="39">
        <f>ROUNDUP(SUM($J4:FI4)/Periodicity,0)</f>
        <v>8</v>
      </c>
      <c r="FJ6" s="39">
        <f>ROUNDUP(SUM($J4:FJ4)/Periodicity,0)</f>
        <v>8</v>
      </c>
      <c r="FK6" s="39">
        <f>ROUNDUP(SUM($J4:FK4)/Periodicity,0)</f>
        <v>8</v>
      </c>
      <c r="FL6" s="39">
        <f>ROUNDUP(SUM($J4:FL4)/Periodicity,0)</f>
        <v>8</v>
      </c>
      <c r="FM6" s="39">
        <f>ROUNDUP(SUM($J4:FM4)/Periodicity,0)</f>
        <v>8</v>
      </c>
      <c r="FN6" s="39">
        <f>ROUNDUP(SUM($J4:FN4)/Periodicity,0)</f>
        <v>8</v>
      </c>
      <c r="FO6" s="39">
        <f>ROUNDUP(SUM($J4:FO4)/Periodicity,0)</f>
        <v>8</v>
      </c>
      <c r="FP6" s="39">
        <f>ROUNDUP(SUM($J4:FP4)/Periodicity,0)</f>
        <v>8</v>
      </c>
      <c r="FQ6" s="39">
        <f>ROUNDUP(SUM($J4:FQ4)/Periodicity,0)</f>
        <v>8</v>
      </c>
      <c r="FR6" s="39">
        <f>ROUNDUP(SUM($J4:FR4)/Periodicity,0)</f>
        <v>8</v>
      </c>
      <c r="FS6" s="39">
        <f>ROUNDUP(SUM($J4:FS4)/Periodicity,0)</f>
        <v>9</v>
      </c>
      <c r="FT6" s="39">
        <f>ROUNDUP(SUM($J4:FT4)/Periodicity,0)</f>
        <v>9</v>
      </c>
      <c r="FU6" s="39">
        <f>ROUNDUP(SUM($J4:FU4)/Periodicity,0)</f>
        <v>9</v>
      </c>
      <c r="FV6" s="39">
        <f>ROUNDUP(SUM($J4:FV4)/Periodicity,0)</f>
        <v>9</v>
      </c>
      <c r="FW6" s="39">
        <f>ROUNDUP(SUM($J4:FW4)/Periodicity,0)</f>
        <v>9</v>
      </c>
      <c r="FX6" s="39">
        <f>ROUNDUP(SUM($J4:FX4)/Periodicity,0)</f>
        <v>9</v>
      </c>
      <c r="FY6" s="39">
        <f>ROUNDUP(SUM($J4:FY4)/Periodicity,0)</f>
        <v>9</v>
      </c>
      <c r="FZ6" s="39">
        <f>ROUNDUP(SUM($J4:FZ4)/Periodicity,0)</f>
        <v>9</v>
      </c>
      <c r="GA6" s="39">
        <f>ROUNDUP(SUM($J4:GA4)/Periodicity,0)</f>
        <v>9</v>
      </c>
      <c r="GB6" s="39">
        <f>ROUNDUP(SUM($J4:GB4)/Periodicity,0)</f>
        <v>9</v>
      </c>
      <c r="GC6" s="39">
        <f>ROUNDUP(SUM($J4:GC4)/Periodicity,0)</f>
        <v>9</v>
      </c>
      <c r="GD6" s="39">
        <f>ROUNDUP(SUM($J4:GD4)/Periodicity,0)</f>
        <v>9</v>
      </c>
      <c r="GE6" s="39">
        <f>ROUNDUP(SUM($J4:GE4)/Periodicity,0)</f>
        <v>10</v>
      </c>
      <c r="GF6" s="39">
        <f>ROUNDUP(SUM($J4:GF4)/Periodicity,0)</f>
        <v>10</v>
      </c>
      <c r="GG6" s="39">
        <f>ROUNDUP(SUM($J4:GG4)/Periodicity,0)</f>
        <v>10</v>
      </c>
    </row>
    <row r="7" spans="1:189" x14ac:dyDescent="0.25">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c r="BK7" s="39"/>
      <c r="BL7" s="39"/>
      <c r="BM7" s="39"/>
      <c r="BN7" s="39"/>
      <c r="BO7" s="39"/>
      <c r="BP7" s="39"/>
      <c r="BQ7" s="39"/>
      <c r="BR7" s="39"/>
      <c r="BS7" s="39"/>
      <c r="BT7" s="39"/>
      <c r="BU7" s="39"/>
      <c r="BV7" s="39"/>
      <c r="BW7" s="39"/>
      <c r="BX7" s="39"/>
      <c r="BY7" s="39"/>
      <c r="BZ7" s="39"/>
      <c r="CA7" s="39"/>
      <c r="CB7" s="39"/>
      <c r="CC7" s="39"/>
      <c r="CD7" s="39"/>
      <c r="CE7" s="39"/>
      <c r="CF7" s="39"/>
      <c r="CG7" s="39"/>
      <c r="CH7" s="39"/>
      <c r="CI7" s="39"/>
      <c r="CJ7" s="39"/>
      <c r="CK7" s="39"/>
      <c r="CL7" s="39"/>
      <c r="CM7" s="39"/>
      <c r="CN7" s="39"/>
      <c r="CO7" s="39"/>
      <c r="CP7" s="39"/>
      <c r="CQ7" s="39"/>
      <c r="CR7" s="39"/>
      <c r="CS7" s="39"/>
      <c r="CT7" s="39"/>
      <c r="CU7" s="39"/>
      <c r="CV7" s="39"/>
      <c r="CW7" s="39"/>
      <c r="CX7" s="39"/>
      <c r="CY7" s="39"/>
      <c r="CZ7" s="39"/>
      <c r="DA7" s="39"/>
      <c r="DB7" s="39"/>
      <c r="DC7" s="39"/>
      <c r="DD7" s="39"/>
      <c r="DE7" s="39"/>
      <c r="DF7" s="39"/>
      <c r="DG7" s="39"/>
      <c r="DH7" s="39"/>
      <c r="DI7" s="39"/>
      <c r="DJ7" s="39"/>
      <c r="DK7" s="39"/>
      <c r="DL7" s="39"/>
      <c r="DM7" s="39"/>
      <c r="DN7" s="39"/>
      <c r="DO7" s="39"/>
      <c r="DP7" s="39"/>
      <c r="DQ7" s="39"/>
      <c r="DR7" s="39"/>
      <c r="DS7" s="39"/>
      <c r="DT7" s="39"/>
      <c r="DU7" s="39"/>
      <c r="DV7" s="39"/>
      <c r="DW7" s="39"/>
      <c r="DX7" s="39"/>
      <c r="DY7" s="39"/>
      <c r="DZ7" s="39"/>
      <c r="EA7" s="39"/>
      <c r="EB7" s="39"/>
      <c r="EC7" s="39"/>
      <c r="ED7" s="39"/>
      <c r="EE7" s="39"/>
      <c r="EF7" s="39"/>
      <c r="EG7" s="39"/>
      <c r="EH7" s="39"/>
      <c r="EI7" s="39"/>
      <c r="EJ7" s="39"/>
      <c r="EK7" s="39"/>
      <c r="EL7" s="39"/>
      <c r="EM7" s="39"/>
      <c r="EN7" s="39"/>
      <c r="EO7" s="39"/>
      <c r="EP7" s="39"/>
      <c r="EQ7" s="39"/>
      <c r="ER7" s="39"/>
      <c r="ES7" s="39"/>
      <c r="ET7" s="39"/>
      <c r="EU7" s="39"/>
      <c r="EV7" s="39"/>
      <c r="EW7" s="39"/>
      <c r="EX7" s="39"/>
      <c r="EY7" s="39"/>
      <c r="EZ7" s="39"/>
      <c r="FA7" s="39"/>
      <c r="FB7" s="39"/>
      <c r="FC7" s="39"/>
      <c r="FD7" s="39"/>
      <c r="FE7" s="39"/>
      <c r="FF7" s="39"/>
      <c r="FG7" s="39"/>
      <c r="FH7" s="39"/>
      <c r="FI7" s="39"/>
      <c r="FJ7" s="39"/>
      <c r="FK7" s="39"/>
      <c r="FL7" s="39"/>
      <c r="FM7" s="39"/>
      <c r="FN7" s="39"/>
      <c r="FO7" s="39"/>
      <c r="FP7" s="39"/>
      <c r="FQ7" s="39"/>
      <c r="FR7" s="39"/>
      <c r="FS7" s="39"/>
      <c r="FT7" s="39"/>
      <c r="FU7" s="39"/>
      <c r="FV7" s="39"/>
      <c r="FW7" s="39"/>
      <c r="FX7" s="39"/>
      <c r="FY7" s="39"/>
      <c r="FZ7" s="39"/>
      <c r="GA7" s="39"/>
      <c r="GB7" s="39"/>
      <c r="GC7" s="39"/>
      <c r="GD7" s="39"/>
      <c r="GE7" s="39"/>
      <c r="GF7" s="39"/>
      <c r="GG7" s="39"/>
    </row>
    <row r="8" spans="1:189" x14ac:dyDescent="0.25">
      <c r="D8" t="s">
        <v>251</v>
      </c>
      <c r="J8" s="102">
        <f>(1+'Model Inputs'!$E$66)^(J$5-1)</f>
        <v>1</v>
      </c>
      <c r="K8" s="102">
        <f>(1+'Model Inputs'!$E$66)^(K$5-1)</f>
        <v>1</v>
      </c>
      <c r="L8" s="102">
        <f>(1+'Model Inputs'!$E$66)^(L$5-1)</f>
        <v>1</v>
      </c>
      <c r="M8" s="102">
        <f>(1+'Model Inputs'!$E$66)^(M$5-1)</f>
        <v>1</v>
      </c>
      <c r="N8" s="102">
        <f>(1+'Model Inputs'!$E$66)^(N$5-1)</f>
        <v>1</v>
      </c>
      <c r="O8" s="102">
        <f>(1+'Model Inputs'!$E$66)^(O$5-1)</f>
        <v>1</v>
      </c>
      <c r="P8" s="102">
        <f>(1+'Model Inputs'!$E$66)^(P$5-1)</f>
        <v>1</v>
      </c>
      <c r="Q8" s="102">
        <f>(1+'Model Inputs'!$E$66)^(Q$5-1)</f>
        <v>1</v>
      </c>
      <c r="R8" s="102">
        <f>(1+'Model Inputs'!$E$66)^(R$5-1)</f>
        <v>1</v>
      </c>
      <c r="S8" s="102">
        <f>(1+'Model Inputs'!$E$66)^(S$5-1)</f>
        <v>1</v>
      </c>
      <c r="T8" s="102">
        <f>(1+'Model Inputs'!$E$66)^(T$5-1)</f>
        <v>1</v>
      </c>
      <c r="U8" s="102">
        <f>(1+'Model Inputs'!$E$66)^(U$5-1)</f>
        <v>1</v>
      </c>
      <c r="V8" s="102">
        <f>(1+'Model Inputs'!$E$66)^(V$5-1)</f>
        <v>1.02</v>
      </c>
      <c r="W8" s="102">
        <f>(1+'Model Inputs'!$E$66)^(W$5-1)</f>
        <v>1.02</v>
      </c>
      <c r="X8" s="102">
        <f>(1+'Model Inputs'!$E$66)^(X$5-1)</f>
        <v>1.02</v>
      </c>
      <c r="Y8" s="102">
        <f>(1+'Model Inputs'!$E$66)^(Y$5-1)</f>
        <v>1.02</v>
      </c>
      <c r="Z8" s="102">
        <f>(1+'Model Inputs'!$E$66)^(Z$5-1)</f>
        <v>1.02</v>
      </c>
      <c r="AA8" s="102">
        <f>(1+'Model Inputs'!$E$66)^(AA$5-1)</f>
        <v>1.02</v>
      </c>
      <c r="AB8" s="102">
        <f>(1+'Model Inputs'!$E$66)^(AB$5-1)</f>
        <v>1.02</v>
      </c>
      <c r="AC8" s="102">
        <f>(1+'Model Inputs'!$E$66)^(AC$5-1)</f>
        <v>1.02</v>
      </c>
      <c r="AD8" s="102">
        <f>(1+'Model Inputs'!$E$66)^(AD$5-1)</f>
        <v>1.02</v>
      </c>
      <c r="AE8" s="102">
        <f>(1+'Model Inputs'!$E$66)^(AE$5-1)</f>
        <v>1.02</v>
      </c>
      <c r="AF8" s="102">
        <f>(1+'Model Inputs'!$E$66)^(AF$5-1)</f>
        <v>1.02</v>
      </c>
      <c r="AG8" s="102">
        <f>(1+'Model Inputs'!$E$66)^(AG$5-1)</f>
        <v>1.02</v>
      </c>
      <c r="AH8" s="102">
        <f>(1+'Model Inputs'!$E$66)^(AH$5-1)</f>
        <v>1.0404</v>
      </c>
      <c r="AI8" s="102">
        <f>(1+'Model Inputs'!$E$66)^(AI$5-1)</f>
        <v>1.0404</v>
      </c>
      <c r="AJ8" s="102">
        <f>(1+'Model Inputs'!$E$66)^(AJ$5-1)</f>
        <v>1.0404</v>
      </c>
      <c r="AK8" s="102">
        <f>(1+'Model Inputs'!$E$66)^(AK$5-1)</f>
        <v>1.0404</v>
      </c>
      <c r="AL8" s="102">
        <f>(1+'Model Inputs'!$E$66)^(AL$5-1)</f>
        <v>1.0404</v>
      </c>
      <c r="AM8" s="102">
        <f>(1+'Model Inputs'!$E$66)^(AM$5-1)</f>
        <v>1.0404</v>
      </c>
      <c r="AN8" s="102">
        <f>(1+'Model Inputs'!$E$66)^(AN$5-1)</f>
        <v>1.0404</v>
      </c>
      <c r="AO8" s="102">
        <f>(1+'Model Inputs'!$E$66)^(AO$5-1)</f>
        <v>1.0404</v>
      </c>
      <c r="AP8" s="102">
        <f>(1+'Model Inputs'!$E$66)^(AP$5-1)</f>
        <v>1.0404</v>
      </c>
      <c r="AQ8" s="102">
        <f>(1+'Model Inputs'!$E$66)^(AQ$5-1)</f>
        <v>1.0404</v>
      </c>
      <c r="AR8" s="102">
        <f>(1+'Model Inputs'!$E$66)^(AR$5-1)</f>
        <v>1.0404</v>
      </c>
      <c r="AS8" s="102">
        <f>(1+'Model Inputs'!$E$66)^(AS$5-1)</f>
        <v>1.0404</v>
      </c>
      <c r="AT8" s="102">
        <f>(1+'Model Inputs'!$E$66)^(AT$5-1)</f>
        <v>1.0612079999999999</v>
      </c>
      <c r="AU8" s="102">
        <f>(1+'Model Inputs'!$E$66)^(AU$5-1)</f>
        <v>1.0612079999999999</v>
      </c>
      <c r="AV8" s="102">
        <f>(1+'Model Inputs'!$E$66)^(AV$5-1)</f>
        <v>1.0612079999999999</v>
      </c>
      <c r="AW8" s="102">
        <f>(1+'Model Inputs'!$E$66)^(AW$5-1)</f>
        <v>1.0612079999999999</v>
      </c>
      <c r="AX8" s="102">
        <f>(1+'Model Inputs'!$E$66)^(AX$5-1)</f>
        <v>1.0612079999999999</v>
      </c>
      <c r="AY8" s="102">
        <f>(1+'Model Inputs'!$E$66)^(AY$5-1)</f>
        <v>1.0612079999999999</v>
      </c>
      <c r="AZ8" s="102">
        <f>(1+'Model Inputs'!$E$66)^(AZ$5-1)</f>
        <v>1.0612079999999999</v>
      </c>
      <c r="BA8" s="102">
        <f>(1+'Model Inputs'!$E$66)^(BA$5-1)</f>
        <v>1.0612079999999999</v>
      </c>
      <c r="BB8" s="102">
        <f>(1+'Model Inputs'!$E$66)^(BB$5-1)</f>
        <v>1.0612079999999999</v>
      </c>
      <c r="BC8" s="102">
        <f>(1+'Model Inputs'!$E$66)^(BC$5-1)</f>
        <v>1.0612079999999999</v>
      </c>
      <c r="BD8" s="102">
        <f>(1+'Model Inputs'!$E$66)^(BD$5-1)</f>
        <v>1.0612079999999999</v>
      </c>
      <c r="BE8" s="102">
        <f>(1+'Model Inputs'!$E$66)^(BE$5-1)</f>
        <v>1.0612079999999999</v>
      </c>
      <c r="BF8" s="102">
        <f>(1+'Model Inputs'!$E$66)^(BF$5-1)</f>
        <v>1.08243216</v>
      </c>
      <c r="BG8" s="102">
        <f>(1+'Model Inputs'!$E$66)^(BG$5-1)</f>
        <v>1.08243216</v>
      </c>
      <c r="BH8" s="102">
        <f>(1+'Model Inputs'!$E$66)^(BH$5-1)</f>
        <v>1.08243216</v>
      </c>
      <c r="BI8" s="102">
        <f>(1+'Model Inputs'!$E$66)^(BI$5-1)</f>
        <v>1.08243216</v>
      </c>
      <c r="BJ8" s="102">
        <f>(1+'Model Inputs'!$E$66)^(BJ$5-1)</f>
        <v>1.08243216</v>
      </c>
      <c r="BK8" s="102">
        <f>(1+'Model Inputs'!$E$66)^(BK$5-1)</f>
        <v>1.08243216</v>
      </c>
      <c r="BL8" s="102">
        <f>(1+'Model Inputs'!$E$66)^(BL$5-1)</f>
        <v>1.08243216</v>
      </c>
      <c r="BM8" s="102">
        <f>(1+'Model Inputs'!$E$66)^(BM$5-1)</f>
        <v>1.08243216</v>
      </c>
      <c r="BN8" s="102">
        <f>(1+'Model Inputs'!$E$66)^(BN$5-1)</f>
        <v>1.08243216</v>
      </c>
      <c r="BO8" s="102">
        <f>(1+'Model Inputs'!$E$66)^(BO$5-1)</f>
        <v>1.08243216</v>
      </c>
      <c r="BP8" s="102">
        <f>(1+'Model Inputs'!$E$66)^(BP$5-1)</f>
        <v>1.08243216</v>
      </c>
      <c r="BQ8" s="102">
        <f>(1+'Model Inputs'!$E$66)^(BQ$5-1)</f>
        <v>1.08243216</v>
      </c>
      <c r="BR8" s="102">
        <f>(1+'Model Inputs'!$E$66)^(BR$5-1)</f>
        <v>1.1040808032</v>
      </c>
      <c r="BS8" s="102">
        <f>(1+'Model Inputs'!$E$66)^(BS$5-1)</f>
        <v>1.1040808032</v>
      </c>
      <c r="BT8" s="102">
        <f>(1+'Model Inputs'!$E$66)^(BT$5-1)</f>
        <v>1.1040808032</v>
      </c>
      <c r="BU8" s="102">
        <f>(1+'Model Inputs'!$E$66)^(BU$5-1)</f>
        <v>1.1040808032</v>
      </c>
      <c r="BV8" s="102">
        <f>(1+'Model Inputs'!$E$66)^(BV$5-1)</f>
        <v>1.1040808032</v>
      </c>
      <c r="BW8" s="102">
        <f>(1+'Model Inputs'!$E$66)^(BW$5-1)</f>
        <v>1.1040808032</v>
      </c>
      <c r="BX8" s="102">
        <f>(1+'Model Inputs'!$E$66)^(BX$5-1)</f>
        <v>1.1040808032</v>
      </c>
      <c r="BY8" s="102">
        <f>(1+'Model Inputs'!$E$66)^(BY$5-1)</f>
        <v>1.1040808032</v>
      </c>
      <c r="BZ8" s="102">
        <f>(1+'Model Inputs'!$E$66)^(BZ$5-1)</f>
        <v>1.1040808032</v>
      </c>
      <c r="CA8" s="102">
        <f>(1+'Model Inputs'!$E$66)^(CA$5-1)</f>
        <v>1.1040808032</v>
      </c>
      <c r="CB8" s="102">
        <f>(1+'Model Inputs'!$E$66)^(CB$5-1)</f>
        <v>1.1040808032</v>
      </c>
      <c r="CC8" s="102">
        <f>(1+'Model Inputs'!$E$66)^(CC$5-1)</f>
        <v>1.1040808032</v>
      </c>
      <c r="CD8" s="102">
        <f>(1+'Model Inputs'!$E$66)^(CD$5-1)</f>
        <v>1.1261624192640001</v>
      </c>
      <c r="CE8" s="102">
        <f>(1+'Model Inputs'!$E$66)^(CE$5-1)</f>
        <v>1.1261624192640001</v>
      </c>
      <c r="CF8" s="102">
        <f>(1+'Model Inputs'!$E$66)^(CF$5-1)</f>
        <v>1.1261624192640001</v>
      </c>
      <c r="CG8" s="102">
        <f>(1+'Model Inputs'!$E$66)^(CG$5-1)</f>
        <v>1.1261624192640001</v>
      </c>
      <c r="CH8" s="102">
        <f>(1+'Model Inputs'!$E$66)^(CH$5-1)</f>
        <v>1.1261624192640001</v>
      </c>
      <c r="CI8" s="102">
        <f>(1+'Model Inputs'!$E$66)^(CI$5-1)</f>
        <v>1.1261624192640001</v>
      </c>
      <c r="CJ8" s="102">
        <f>(1+'Model Inputs'!$E$66)^(CJ$5-1)</f>
        <v>1.1261624192640001</v>
      </c>
      <c r="CK8" s="102">
        <f>(1+'Model Inputs'!$E$66)^(CK$5-1)</f>
        <v>1.1261624192640001</v>
      </c>
      <c r="CL8" s="102">
        <f>(1+'Model Inputs'!$E$66)^(CL$5-1)</f>
        <v>1.1261624192640001</v>
      </c>
      <c r="CM8" s="102">
        <f>(1+'Model Inputs'!$E$66)^(CM$5-1)</f>
        <v>1.1261624192640001</v>
      </c>
      <c r="CN8" s="102">
        <f>(1+'Model Inputs'!$E$66)^(CN$5-1)</f>
        <v>1.1261624192640001</v>
      </c>
      <c r="CO8" s="102">
        <f>(1+'Model Inputs'!$E$66)^(CO$5-1)</f>
        <v>1.1261624192640001</v>
      </c>
      <c r="CP8" s="102">
        <f>(1+'Model Inputs'!$E$66)^(CP$5-1)</f>
        <v>1.1486856676492798</v>
      </c>
      <c r="CQ8" s="102">
        <f>(1+'Model Inputs'!$E$66)^(CQ$5-1)</f>
        <v>1.1486856676492798</v>
      </c>
      <c r="CR8" s="102">
        <f>(1+'Model Inputs'!$E$66)^(CR$5-1)</f>
        <v>1.1486856676492798</v>
      </c>
      <c r="CS8" s="102">
        <f>(1+'Model Inputs'!$E$66)^(CS$5-1)</f>
        <v>1.1486856676492798</v>
      </c>
      <c r="CT8" s="102">
        <f>(1+'Model Inputs'!$E$66)^(CT$5-1)</f>
        <v>1.1486856676492798</v>
      </c>
      <c r="CU8" s="102">
        <f>(1+'Model Inputs'!$E$66)^(CU$5-1)</f>
        <v>1.1486856676492798</v>
      </c>
      <c r="CV8" s="102">
        <f>(1+'Model Inputs'!$E$66)^(CV$5-1)</f>
        <v>1.1486856676492798</v>
      </c>
      <c r="CW8" s="102">
        <f>(1+'Model Inputs'!$E$66)^(CW$5-1)</f>
        <v>1.1486856676492798</v>
      </c>
      <c r="CX8" s="102">
        <f>(1+'Model Inputs'!$E$66)^(CX$5-1)</f>
        <v>1.1486856676492798</v>
      </c>
      <c r="CY8" s="102">
        <f>(1+'Model Inputs'!$E$66)^(CY$5-1)</f>
        <v>1.1486856676492798</v>
      </c>
      <c r="CZ8" s="102">
        <f>(1+'Model Inputs'!$E$66)^(CZ$5-1)</f>
        <v>1.1486856676492798</v>
      </c>
      <c r="DA8" s="102">
        <f>(1+'Model Inputs'!$E$66)^(DA$5-1)</f>
        <v>1.1486856676492798</v>
      </c>
      <c r="DB8" s="102">
        <f>(1+'Model Inputs'!$E$66)^(DB$5-1)</f>
        <v>1.1716593810022655</v>
      </c>
      <c r="DC8" s="102">
        <f>(1+'Model Inputs'!$E$66)^(DC$5-1)</f>
        <v>1.1716593810022655</v>
      </c>
      <c r="DD8" s="102">
        <f>(1+'Model Inputs'!$E$66)^(DD$5-1)</f>
        <v>1.1716593810022655</v>
      </c>
      <c r="DE8" s="102">
        <f>(1+'Model Inputs'!$E$66)^(DE$5-1)</f>
        <v>1.1716593810022655</v>
      </c>
      <c r="DF8" s="102">
        <f>(1+'Model Inputs'!$E$66)^(DF$5-1)</f>
        <v>1.1716593810022655</v>
      </c>
      <c r="DG8" s="102">
        <f>(1+'Model Inputs'!$E$66)^(DG$5-1)</f>
        <v>1.1716593810022655</v>
      </c>
      <c r="DH8" s="102">
        <f>(1+'Model Inputs'!$E$66)^(DH$5-1)</f>
        <v>1.1716593810022655</v>
      </c>
      <c r="DI8" s="102">
        <f>(1+'Model Inputs'!$E$66)^(DI$5-1)</f>
        <v>1.1716593810022655</v>
      </c>
      <c r="DJ8" s="102">
        <f>(1+'Model Inputs'!$E$66)^(DJ$5-1)</f>
        <v>1.1716593810022655</v>
      </c>
      <c r="DK8" s="102">
        <f>(1+'Model Inputs'!$E$66)^(DK$5-1)</f>
        <v>1.1716593810022655</v>
      </c>
      <c r="DL8" s="102">
        <f>(1+'Model Inputs'!$E$66)^(DL$5-1)</f>
        <v>1.1716593810022655</v>
      </c>
      <c r="DM8" s="102">
        <f>(1+'Model Inputs'!$E$66)^(DM$5-1)</f>
        <v>1.1716593810022655</v>
      </c>
      <c r="DN8" s="102">
        <f>(1+'Model Inputs'!$E$66)^(DN$5-1)</f>
        <v>1.1950925686223108</v>
      </c>
      <c r="DO8" s="102">
        <f>(1+'Model Inputs'!$E$66)^(DO$5-1)</f>
        <v>1.1950925686223108</v>
      </c>
      <c r="DP8" s="102">
        <f>(1+'Model Inputs'!$E$66)^(DP$5-1)</f>
        <v>1.1950925686223108</v>
      </c>
      <c r="DQ8" s="102">
        <f>(1+'Model Inputs'!$E$66)^(DQ$5-1)</f>
        <v>1.1950925686223108</v>
      </c>
      <c r="DR8" s="102">
        <f>(1+'Model Inputs'!$E$66)^(DR$5-1)</f>
        <v>1.1950925686223108</v>
      </c>
      <c r="DS8" s="102">
        <f>(1+'Model Inputs'!$E$66)^(DS$5-1)</f>
        <v>1.1950925686223108</v>
      </c>
      <c r="DT8" s="102">
        <f>(1+'Model Inputs'!$E$66)^(DT$5-1)</f>
        <v>1.1950925686223108</v>
      </c>
      <c r="DU8" s="102">
        <f>(1+'Model Inputs'!$E$66)^(DU$5-1)</f>
        <v>1.1950925686223108</v>
      </c>
      <c r="DV8" s="102">
        <f>(1+'Model Inputs'!$E$66)^(DV$5-1)</f>
        <v>1.1950925686223108</v>
      </c>
      <c r="DW8" s="102">
        <f>(1+'Model Inputs'!$E$66)^(DW$5-1)</f>
        <v>1.1950925686223108</v>
      </c>
      <c r="DX8" s="102">
        <f>(1+'Model Inputs'!$E$66)^(DX$5-1)</f>
        <v>1.1950925686223108</v>
      </c>
      <c r="DY8" s="102">
        <f>(1+'Model Inputs'!$E$66)^(DY$5-1)</f>
        <v>1.1950925686223108</v>
      </c>
      <c r="DZ8" s="102">
        <f>(1+'Model Inputs'!$E$66)^(DZ$5-1)</f>
        <v>1.2189944199947571</v>
      </c>
      <c r="EA8" s="102">
        <f>(1+'Model Inputs'!$E$66)^(EA$5-1)</f>
        <v>1.2189944199947571</v>
      </c>
      <c r="EB8" s="102">
        <f>(1+'Model Inputs'!$E$66)^(EB$5-1)</f>
        <v>1.2189944199947571</v>
      </c>
      <c r="EC8" s="102">
        <f>(1+'Model Inputs'!$E$66)^(EC$5-1)</f>
        <v>1.2189944199947571</v>
      </c>
      <c r="ED8" s="102">
        <f>(1+'Model Inputs'!$E$66)^(ED$5-1)</f>
        <v>1.2189944199947571</v>
      </c>
      <c r="EE8" s="102">
        <f>(1+'Model Inputs'!$E$66)^(EE$5-1)</f>
        <v>1.2189944199947571</v>
      </c>
      <c r="EF8" s="102">
        <f>(1+'Model Inputs'!$E$66)^(EF$5-1)</f>
        <v>1.2189944199947571</v>
      </c>
      <c r="EG8" s="102">
        <f>(1+'Model Inputs'!$E$66)^(EG$5-1)</f>
        <v>1.2189944199947571</v>
      </c>
      <c r="EH8" s="102">
        <f>(1+'Model Inputs'!$E$66)^(EH$5-1)</f>
        <v>1.2189944199947571</v>
      </c>
      <c r="EI8" s="102">
        <f>(1+'Model Inputs'!$E$66)^(EI$5-1)</f>
        <v>1.2189944199947571</v>
      </c>
      <c r="EJ8" s="102">
        <f>(1+'Model Inputs'!$E$66)^(EJ$5-1)</f>
        <v>1.2189944199947571</v>
      </c>
      <c r="EK8" s="102">
        <f>(1+'Model Inputs'!$E$66)^(EK$5-1)</f>
        <v>1.2189944199947571</v>
      </c>
      <c r="EL8" s="102">
        <f>(1+'Model Inputs'!$E$66)^(EL$5-1)</f>
        <v>1.243374308394652</v>
      </c>
      <c r="EM8" s="102">
        <f>(1+'Model Inputs'!$E$66)^(EM$5-1)</f>
        <v>1.243374308394652</v>
      </c>
      <c r="EN8" s="102">
        <f>(1+'Model Inputs'!$E$66)^(EN$5-1)</f>
        <v>1.243374308394652</v>
      </c>
      <c r="EO8" s="102">
        <f>(1+'Model Inputs'!$E$66)^(EO$5-1)</f>
        <v>1.243374308394652</v>
      </c>
      <c r="EP8" s="102">
        <f>(1+'Model Inputs'!$E$66)^(EP$5-1)</f>
        <v>1.243374308394652</v>
      </c>
      <c r="EQ8" s="102">
        <f>(1+'Model Inputs'!$E$66)^(EQ$5-1)</f>
        <v>1.243374308394652</v>
      </c>
      <c r="ER8" s="102">
        <f>(1+'Model Inputs'!$E$66)^(ER$5-1)</f>
        <v>1.243374308394652</v>
      </c>
      <c r="ES8" s="102">
        <f>(1+'Model Inputs'!$E$66)^(ES$5-1)</f>
        <v>1.243374308394652</v>
      </c>
      <c r="ET8" s="102">
        <f>(1+'Model Inputs'!$E$66)^(ET$5-1)</f>
        <v>1.243374308394652</v>
      </c>
      <c r="EU8" s="102">
        <f>(1+'Model Inputs'!$E$66)^(EU$5-1)</f>
        <v>1.243374308394652</v>
      </c>
      <c r="EV8" s="102">
        <f>(1+'Model Inputs'!$E$66)^(EV$5-1)</f>
        <v>1.243374308394652</v>
      </c>
      <c r="EW8" s="102">
        <f>(1+'Model Inputs'!$E$66)^(EW$5-1)</f>
        <v>1.243374308394652</v>
      </c>
      <c r="EX8" s="102">
        <f>(1+'Model Inputs'!$E$66)^(EX$5-1)</f>
        <v>1.2682417945625453</v>
      </c>
      <c r="EY8" s="102">
        <f>(1+'Model Inputs'!$E$66)^(EY$5-1)</f>
        <v>1.2682417945625453</v>
      </c>
      <c r="EZ8" s="102">
        <f>(1+'Model Inputs'!$E$66)^(EZ$5-1)</f>
        <v>1.2682417945625453</v>
      </c>
      <c r="FA8" s="102">
        <f>(1+'Model Inputs'!$E$66)^(FA$5-1)</f>
        <v>1.2682417945625453</v>
      </c>
      <c r="FB8" s="102">
        <f>(1+'Model Inputs'!$E$66)^(FB$5-1)</f>
        <v>1.2682417945625453</v>
      </c>
      <c r="FC8" s="102">
        <f>(1+'Model Inputs'!$E$66)^(FC$5-1)</f>
        <v>1.2682417945625453</v>
      </c>
      <c r="FD8" s="102">
        <f>(1+'Model Inputs'!$E$66)^(FD$5-1)</f>
        <v>1.2682417945625453</v>
      </c>
      <c r="FE8" s="102">
        <f>(1+'Model Inputs'!$E$66)^(FE$5-1)</f>
        <v>1.2682417945625453</v>
      </c>
      <c r="FF8" s="102">
        <f>(1+'Model Inputs'!$E$66)^(FF$5-1)</f>
        <v>1.2682417945625453</v>
      </c>
      <c r="FG8" s="102">
        <f>(1+'Model Inputs'!$E$66)^(FG$5-1)</f>
        <v>1.2682417945625453</v>
      </c>
      <c r="FH8" s="102">
        <f>(1+'Model Inputs'!$E$66)^(FH$5-1)</f>
        <v>1.2682417945625453</v>
      </c>
      <c r="FI8" s="102">
        <f>(1+'Model Inputs'!$E$66)^(FI$5-1)</f>
        <v>1.2682417945625453</v>
      </c>
      <c r="FJ8" s="102">
        <f>(1+'Model Inputs'!$E$66)^(FJ$5-1)</f>
        <v>1.2936066304537961</v>
      </c>
      <c r="FK8" s="102">
        <f>(1+'Model Inputs'!$E$66)^(FK$5-1)</f>
        <v>1.2936066304537961</v>
      </c>
      <c r="FL8" s="102">
        <f>(1+'Model Inputs'!$E$66)^(FL$5-1)</f>
        <v>1.2936066304537961</v>
      </c>
      <c r="FM8" s="102">
        <f>(1+'Model Inputs'!$E$66)^(FM$5-1)</f>
        <v>1.2936066304537961</v>
      </c>
      <c r="FN8" s="102">
        <f>(1+'Model Inputs'!$E$66)^(FN$5-1)</f>
        <v>1.2936066304537961</v>
      </c>
      <c r="FO8" s="102">
        <f>(1+'Model Inputs'!$E$66)^(FO$5-1)</f>
        <v>1.2936066304537961</v>
      </c>
      <c r="FP8" s="102">
        <f>(1+'Model Inputs'!$E$66)^(FP$5-1)</f>
        <v>1.2936066304537961</v>
      </c>
      <c r="FQ8" s="102">
        <f>(1+'Model Inputs'!$E$66)^(FQ$5-1)</f>
        <v>1.2936066304537961</v>
      </c>
      <c r="FR8" s="102">
        <f>(1+'Model Inputs'!$E$66)^(FR$5-1)</f>
        <v>1.2936066304537961</v>
      </c>
      <c r="FS8" s="102">
        <f>(1+'Model Inputs'!$E$66)^(FS$5-1)</f>
        <v>1.2936066304537961</v>
      </c>
      <c r="FT8" s="102">
        <f>(1+'Model Inputs'!$E$66)^(FT$5-1)</f>
        <v>1.2936066304537961</v>
      </c>
      <c r="FU8" s="102">
        <f>(1+'Model Inputs'!$E$66)^(FU$5-1)</f>
        <v>1.2936066304537961</v>
      </c>
      <c r="FV8" s="102">
        <f>(1+'Model Inputs'!$E$66)^(FV$5-1)</f>
        <v>1.3194787630628722</v>
      </c>
      <c r="FW8" s="102">
        <f>(1+'Model Inputs'!$E$66)^(FW$5-1)</f>
        <v>1.3194787630628722</v>
      </c>
      <c r="FX8" s="102">
        <f>(1+'Model Inputs'!$E$66)^(FX$5-1)</f>
        <v>1.3194787630628722</v>
      </c>
      <c r="FY8" s="102">
        <f>(1+'Model Inputs'!$E$66)^(FY$5-1)</f>
        <v>1.3194787630628722</v>
      </c>
      <c r="FZ8" s="102">
        <f>(1+'Model Inputs'!$E$66)^(FZ$5-1)</f>
        <v>1.3194787630628722</v>
      </c>
      <c r="GA8" s="102">
        <f>(1+'Model Inputs'!$E$66)^(GA$5-1)</f>
        <v>1.3194787630628722</v>
      </c>
      <c r="GB8" s="102">
        <f>(1+'Model Inputs'!$E$66)^(GB$5-1)</f>
        <v>1.3194787630628722</v>
      </c>
      <c r="GC8" s="102">
        <f>(1+'Model Inputs'!$E$66)^(GC$5-1)</f>
        <v>1.3194787630628722</v>
      </c>
      <c r="GD8" s="102">
        <f>(1+'Model Inputs'!$E$66)^(GD$5-1)</f>
        <v>1.3194787630628722</v>
      </c>
      <c r="GE8" s="102">
        <f>(1+'Model Inputs'!$E$66)^(GE$5-1)</f>
        <v>1.3194787630628722</v>
      </c>
      <c r="GF8" s="102">
        <f>(1+'Model Inputs'!$E$66)^(GF$5-1)</f>
        <v>1.3194787630628722</v>
      </c>
      <c r="GG8" s="102">
        <f>(1+'Model Inputs'!$E$66)^(GG$5-1)</f>
        <v>1.3194787630628722</v>
      </c>
    </row>
    <row r="9" spans="1:189" x14ac:dyDescent="0.25">
      <c r="D9" t="s">
        <v>252</v>
      </c>
      <c r="J9" s="102">
        <f>(1+'Model Inputs'!$E$67)^(J$5-1)</f>
        <v>1</v>
      </c>
      <c r="K9" s="102">
        <f>(1+'Model Inputs'!$E$67)^(K$5-1)</f>
        <v>1</v>
      </c>
      <c r="L9" s="102">
        <f>(1+'Model Inputs'!$E$67)^(L$5-1)</f>
        <v>1</v>
      </c>
      <c r="M9" s="102">
        <f>(1+'Model Inputs'!$E$67)^(M$5-1)</f>
        <v>1</v>
      </c>
      <c r="N9" s="102">
        <f>(1+'Model Inputs'!$E$67)^(N$5-1)</f>
        <v>1</v>
      </c>
      <c r="O9" s="102">
        <f>(1+'Model Inputs'!$E$67)^(O$5-1)</f>
        <v>1</v>
      </c>
      <c r="P9" s="102">
        <f>(1+'Model Inputs'!$E$67)^(P$5-1)</f>
        <v>1</v>
      </c>
      <c r="Q9" s="102">
        <f>(1+'Model Inputs'!$E$67)^(Q$5-1)</f>
        <v>1</v>
      </c>
      <c r="R9" s="102">
        <f>(1+'Model Inputs'!$E$67)^(R$5-1)</f>
        <v>1</v>
      </c>
      <c r="S9" s="102">
        <f>(1+'Model Inputs'!$E$67)^(S$5-1)</f>
        <v>1</v>
      </c>
      <c r="T9" s="102">
        <f>(1+'Model Inputs'!$E$67)^(T$5-1)</f>
        <v>1</v>
      </c>
      <c r="U9" s="102">
        <f>(1+'Model Inputs'!$E$67)^(U$5-1)</f>
        <v>1</v>
      </c>
      <c r="V9" s="102">
        <f>(1+'Model Inputs'!$E$67)^(V$5-1)</f>
        <v>1.02</v>
      </c>
      <c r="W9" s="102">
        <f>(1+'Model Inputs'!$E$67)^(W$5-1)</f>
        <v>1.02</v>
      </c>
      <c r="X9" s="102">
        <f>(1+'Model Inputs'!$E$67)^(X$5-1)</f>
        <v>1.02</v>
      </c>
      <c r="Y9" s="102">
        <f>(1+'Model Inputs'!$E$67)^(Y$5-1)</f>
        <v>1.02</v>
      </c>
      <c r="Z9" s="102">
        <f>(1+'Model Inputs'!$E$67)^(Z$5-1)</f>
        <v>1.02</v>
      </c>
      <c r="AA9" s="102">
        <f>(1+'Model Inputs'!$E$67)^(AA$5-1)</f>
        <v>1.02</v>
      </c>
      <c r="AB9" s="102">
        <f>(1+'Model Inputs'!$E$67)^(AB$5-1)</f>
        <v>1.02</v>
      </c>
      <c r="AC9" s="102">
        <f>(1+'Model Inputs'!$E$67)^(AC$5-1)</f>
        <v>1.02</v>
      </c>
      <c r="AD9" s="102">
        <f>(1+'Model Inputs'!$E$67)^(AD$5-1)</f>
        <v>1.02</v>
      </c>
      <c r="AE9" s="102">
        <f>(1+'Model Inputs'!$E$67)^(AE$5-1)</f>
        <v>1.02</v>
      </c>
      <c r="AF9" s="102">
        <f>(1+'Model Inputs'!$E$67)^(AF$5-1)</f>
        <v>1.02</v>
      </c>
      <c r="AG9" s="102">
        <f>(1+'Model Inputs'!$E$67)^(AG$5-1)</f>
        <v>1.02</v>
      </c>
      <c r="AH9" s="102">
        <f>(1+'Model Inputs'!$E$67)^(AH$5-1)</f>
        <v>1.0404</v>
      </c>
      <c r="AI9" s="102">
        <f>(1+'Model Inputs'!$E$67)^(AI$5-1)</f>
        <v>1.0404</v>
      </c>
      <c r="AJ9" s="102">
        <f>(1+'Model Inputs'!$E$67)^(AJ$5-1)</f>
        <v>1.0404</v>
      </c>
      <c r="AK9" s="102">
        <f>(1+'Model Inputs'!$E$67)^(AK$5-1)</f>
        <v>1.0404</v>
      </c>
      <c r="AL9" s="102">
        <f>(1+'Model Inputs'!$E$67)^(AL$5-1)</f>
        <v>1.0404</v>
      </c>
      <c r="AM9" s="102">
        <f>(1+'Model Inputs'!$E$67)^(AM$5-1)</f>
        <v>1.0404</v>
      </c>
      <c r="AN9" s="102">
        <f>(1+'Model Inputs'!$E$67)^(AN$5-1)</f>
        <v>1.0404</v>
      </c>
      <c r="AO9" s="102">
        <f>(1+'Model Inputs'!$E$67)^(AO$5-1)</f>
        <v>1.0404</v>
      </c>
      <c r="AP9" s="102">
        <f>(1+'Model Inputs'!$E$67)^(AP$5-1)</f>
        <v>1.0404</v>
      </c>
      <c r="AQ9" s="102">
        <f>(1+'Model Inputs'!$E$67)^(AQ$5-1)</f>
        <v>1.0404</v>
      </c>
      <c r="AR9" s="102">
        <f>(1+'Model Inputs'!$E$67)^(AR$5-1)</f>
        <v>1.0404</v>
      </c>
      <c r="AS9" s="102">
        <f>(1+'Model Inputs'!$E$67)^(AS$5-1)</f>
        <v>1.0404</v>
      </c>
      <c r="AT9" s="102">
        <f>(1+'Model Inputs'!$E$67)^(AT$5-1)</f>
        <v>1.0612079999999999</v>
      </c>
      <c r="AU9" s="102">
        <f>(1+'Model Inputs'!$E$67)^(AU$5-1)</f>
        <v>1.0612079999999999</v>
      </c>
      <c r="AV9" s="102">
        <f>(1+'Model Inputs'!$E$67)^(AV$5-1)</f>
        <v>1.0612079999999999</v>
      </c>
      <c r="AW9" s="102">
        <f>(1+'Model Inputs'!$E$67)^(AW$5-1)</f>
        <v>1.0612079999999999</v>
      </c>
      <c r="AX9" s="102">
        <f>(1+'Model Inputs'!$E$67)^(AX$5-1)</f>
        <v>1.0612079999999999</v>
      </c>
      <c r="AY9" s="102">
        <f>(1+'Model Inputs'!$E$67)^(AY$5-1)</f>
        <v>1.0612079999999999</v>
      </c>
      <c r="AZ9" s="102">
        <f>(1+'Model Inputs'!$E$67)^(AZ$5-1)</f>
        <v>1.0612079999999999</v>
      </c>
      <c r="BA9" s="102">
        <f>(1+'Model Inputs'!$E$67)^(BA$5-1)</f>
        <v>1.0612079999999999</v>
      </c>
      <c r="BB9" s="102">
        <f>(1+'Model Inputs'!$E$67)^(BB$5-1)</f>
        <v>1.0612079999999999</v>
      </c>
      <c r="BC9" s="102">
        <f>(1+'Model Inputs'!$E$67)^(BC$5-1)</f>
        <v>1.0612079999999999</v>
      </c>
      <c r="BD9" s="102">
        <f>(1+'Model Inputs'!$E$67)^(BD$5-1)</f>
        <v>1.0612079999999999</v>
      </c>
      <c r="BE9" s="102">
        <f>(1+'Model Inputs'!$E$67)^(BE$5-1)</f>
        <v>1.0612079999999999</v>
      </c>
      <c r="BF9" s="102">
        <f>(1+'Model Inputs'!$E$67)^(BF$5-1)</f>
        <v>1.08243216</v>
      </c>
      <c r="BG9" s="102">
        <f>(1+'Model Inputs'!$E$67)^(BG$5-1)</f>
        <v>1.08243216</v>
      </c>
      <c r="BH9" s="102">
        <f>(1+'Model Inputs'!$E$67)^(BH$5-1)</f>
        <v>1.08243216</v>
      </c>
      <c r="BI9" s="102">
        <f>(1+'Model Inputs'!$E$67)^(BI$5-1)</f>
        <v>1.08243216</v>
      </c>
      <c r="BJ9" s="102">
        <f>(1+'Model Inputs'!$E$67)^(BJ$5-1)</f>
        <v>1.08243216</v>
      </c>
      <c r="BK9" s="102">
        <f>(1+'Model Inputs'!$E$67)^(BK$5-1)</f>
        <v>1.08243216</v>
      </c>
      <c r="BL9" s="102">
        <f>(1+'Model Inputs'!$E$67)^(BL$5-1)</f>
        <v>1.08243216</v>
      </c>
      <c r="BM9" s="102">
        <f>(1+'Model Inputs'!$E$67)^(BM$5-1)</f>
        <v>1.08243216</v>
      </c>
      <c r="BN9" s="102">
        <f>(1+'Model Inputs'!$E$67)^(BN$5-1)</f>
        <v>1.08243216</v>
      </c>
      <c r="BO9" s="102">
        <f>(1+'Model Inputs'!$E$67)^(BO$5-1)</f>
        <v>1.08243216</v>
      </c>
      <c r="BP9" s="102">
        <f>(1+'Model Inputs'!$E$67)^(BP$5-1)</f>
        <v>1.08243216</v>
      </c>
      <c r="BQ9" s="102">
        <f>(1+'Model Inputs'!$E$67)^(BQ$5-1)</f>
        <v>1.08243216</v>
      </c>
      <c r="BR9" s="102">
        <f>(1+'Model Inputs'!$E$67)^(BR$5-1)</f>
        <v>1.1040808032</v>
      </c>
      <c r="BS9" s="102">
        <f>(1+'Model Inputs'!$E$67)^(BS$5-1)</f>
        <v>1.1040808032</v>
      </c>
      <c r="BT9" s="102">
        <f>(1+'Model Inputs'!$E$67)^(BT$5-1)</f>
        <v>1.1040808032</v>
      </c>
      <c r="BU9" s="102">
        <f>(1+'Model Inputs'!$E$67)^(BU$5-1)</f>
        <v>1.1040808032</v>
      </c>
      <c r="BV9" s="102">
        <f>(1+'Model Inputs'!$E$67)^(BV$5-1)</f>
        <v>1.1040808032</v>
      </c>
      <c r="BW9" s="102">
        <f>(1+'Model Inputs'!$E$67)^(BW$5-1)</f>
        <v>1.1040808032</v>
      </c>
      <c r="BX9" s="102">
        <f>(1+'Model Inputs'!$E$67)^(BX$5-1)</f>
        <v>1.1040808032</v>
      </c>
      <c r="BY9" s="102">
        <f>(1+'Model Inputs'!$E$67)^(BY$5-1)</f>
        <v>1.1040808032</v>
      </c>
      <c r="BZ9" s="102">
        <f>(1+'Model Inputs'!$E$67)^(BZ$5-1)</f>
        <v>1.1040808032</v>
      </c>
      <c r="CA9" s="102">
        <f>(1+'Model Inputs'!$E$67)^(CA$5-1)</f>
        <v>1.1040808032</v>
      </c>
      <c r="CB9" s="102">
        <f>(1+'Model Inputs'!$E$67)^(CB$5-1)</f>
        <v>1.1040808032</v>
      </c>
      <c r="CC9" s="102">
        <f>(1+'Model Inputs'!$E$67)^(CC$5-1)</f>
        <v>1.1040808032</v>
      </c>
      <c r="CD9" s="102">
        <f>(1+'Model Inputs'!$E$67)^(CD$5-1)</f>
        <v>1.1261624192640001</v>
      </c>
      <c r="CE9" s="102">
        <f>(1+'Model Inputs'!$E$67)^(CE$5-1)</f>
        <v>1.1261624192640001</v>
      </c>
      <c r="CF9" s="102">
        <f>(1+'Model Inputs'!$E$67)^(CF$5-1)</f>
        <v>1.1261624192640001</v>
      </c>
      <c r="CG9" s="102">
        <f>(1+'Model Inputs'!$E$67)^(CG$5-1)</f>
        <v>1.1261624192640001</v>
      </c>
      <c r="CH9" s="102">
        <f>(1+'Model Inputs'!$E$67)^(CH$5-1)</f>
        <v>1.1261624192640001</v>
      </c>
      <c r="CI9" s="102">
        <f>(1+'Model Inputs'!$E$67)^(CI$5-1)</f>
        <v>1.1261624192640001</v>
      </c>
      <c r="CJ9" s="102">
        <f>(1+'Model Inputs'!$E$67)^(CJ$5-1)</f>
        <v>1.1261624192640001</v>
      </c>
      <c r="CK9" s="102">
        <f>(1+'Model Inputs'!$E$67)^(CK$5-1)</f>
        <v>1.1261624192640001</v>
      </c>
      <c r="CL9" s="102">
        <f>(1+'Model Inputs'!$E$67)^(CL$5-1)</f>
        <v>1.1261624192640001</v>
      </c>
      <c r="CM9" s="102">
        <f>(1+'Model Inputs'!$E$67)^(CM$5-1)</f>
        <v>1.1261624192640001</v>
      </c>
      <c r="CN9" s="102">
        <f>(1+'Model Inputs'!$E$67)^(CN$5-1)</f>
        <v>1.1261624192640001</v>
      </c>
      <c r="CO9" s="102">
        <f>(1+'Model Inputs'!$E$67)^(CO$5-1)</f>
        <v>1.1261624192640001</v>
      </c>
      <c r="CP9" s="102">
        <f>(1+'Model Inputs'!$E$67)^(CP$5-1)</f>
        <v>1.1486856676492798</v>
      </c>
      <c r="CQ9" s="102">
        <f>(1+'Model Inputs'!$E$67)^(CQ$5-1)</f>
        <v>1.1486856676492798</v>
      </c>
      <c r="CR9" s="102">
        <f>(1+'Model Inputs'!$E$67)^(CR$5-1)</f>
        <v>1.1486856676492798</v>
      </c>
      <c r="CS9" s="102">
        <f>(1+'Model Inputs'!$E$67)^(CS$5-1)</f>
        <v>1.1486856676492798</v>
      </c>
      <c r="CT9" s="102">
        <f>(1+'Model Inputs'!$E$67)^(CT$5-1)</f>
        <v>1.1486856676492798</v>
      </c>
      <c r="CU9" s="102">
        <f>(1+'Model Inputs'!$E$67)^(CU$5-1)</f>
        <v>1.1486856676492798</v>
      </c>
      <c r="CV9" s="102">
        <f>(1+'Model Inputs'!$E$67)^(CV$5-1)</f>
        <v>1.1486856676492798</v>
      </c>
      <c r="CW9" s="102">
        <f>(1+'Model Inputs'!$E$67)^(CW$5-1)</f>
        <v>1.1486856676492798</v>
      </c>
      <c r="CX9" s="102">
        <f>(1+'Model Inputs'!$E$67)^(CX$5-1)</f>
        <v>1.1486856676492798</v>
      </c>
      <c r="CY9" s="102">
        <f>(1+'Model Inputs'!$E$67)^(CY$5-1)</f>
        <v>1.1486856676492798</v>
      </c>
      <c r="CZ9" s="102">
        <f>(1+'Model Inputs'!$E$67)^(CZ$5-1)</f>
        <v>1.1486856676492798</v>
      </c>
      <c r="DA9" s="102">
        <f>(1+'Model Inputs'!$E$67)^(DA$5-1)</f>
        <v>1.1486856676492798</v>
      </c>
      <c r="DB9" s="102">
        <f>(1+'Model Inputs'!$E$67)^(DB$5-1)</f>
        <v>1.1716593810022655</v>
      </c>
      <c r="DC9" s="102">
        <f>(1+'Model Inputs'!$E$67)^(DC$5-1)</f>
        <v>1.1716593810022655</v>
      </c>
      <c r="DD9" s="102">
        <f>(1+'Model Inputs'!$E$67)^(DD$5-1)</f>
        <v>1.1716593810022655</v>
      </c>
      <c r="DE9" s="102">
        <f>(1+'Model Inputs'!$E$67)^(DE$5-1)</f>
        <v>1.1716593810022655</v>
      </c>
      <c r="DF9" s="102">
        <f>(1+'Model Inputs'!$E$67)^(DF$5-1)</f>
        <v>1.1716593810022655</v>
      </c>
      <c r="DG9" s="102">
        <f>(1+'Model Inputs'!$E$67)^(DG$5-1)</f>
        <v>1.1716593810022655</v>
      </c>
      <c r="DH9" s="102">
        <f>(1+'Model Inputs'!$E$67)^(DH$5-1)</f>
        <v>1.1716593810022655</v>
      </c>
      <c r="DI9" s="102">
        <f>(1+'Model Inputs'!$E$67)^(DI$5-1)</f>
        <v>1.1716593810022655</v>
      </c>
      <c r="DJ9" s="102">
        <f>(1+'Model Inputs'!$E$67)^(DJ$5-1)</f>
        <v>1.1716593810022655</v>
      </c>
      <c r="DK9" s="102">
        <f>(1+'Model Inputs'!$E$67)^(DK$5-1)</f>
        <v>1.1716593810022655</v>
      </c>
      <c r="DL9" s="102">
        <f>(1+'Model Inputs'!$E$67)^(DL$5-1)</f>
        <v>1.1716593810022655</v>
      </c>
      <c r="DM9" s="102">
        <f>(1+'Model Inputs'!$E$67)^(DM$5-1)</f>
        <v>1.1716593810022655</v>
      </c>
      <c r="DN9" s="102">
        <f>(1+'Model Inputs'!$E$67)^(DN$5-1)</f>
        <v>1.1950925686223108</v>
      </c>
      <c r="DO9" s="102">
        <f>(1+'Model Inputs'!$E$67)^(DO$5-1)</f>
        <v>1.1950925686223108</v>
      </c>
      <c r="DP9" s="102">
        <f>(1+'Model Inputs'!$E$67)^(DP$5-1)</f>
        <v>1.1950925686223108</v>
      </c>
      <c r="DQ9" s="102">
        <f>(1+'Model Inputs'!$E$67)^(DQ$5-1)</f>
        <v>1.1950925686223108</v>
      </c>
      <c r="DR9" s="102">
        <f>(1+'Model Inputs'!$E$67)^(DR$5-1)</f>
        <v>1.1950925686223108</v>
      </c>
      <c r="DS9" s="102">
        <f>(1+'Model Inputs'!$E$67)^(DS$5-1)</f>
        <v>1.1950925686223108</v>
      </c>
      <c r="DT9" s="102">
        <f>(1+'Model Inputs'!$E$67)^(DT$5-1)</f>
        <v>1.1950925686223108</v>
      </c>
      <c r="DU9" s="102">
        <f>(1+'Model Inputs'!$E$67)^(DU$5-1)</f>
        <v>1.1950925686223108</v>
      </c>
      <c r="DV9" s="102">
        <f>(1+'Model Inputs'!$E$67)^(DV$5-1)</f>
        <v>1.1950925686223108</v>
      </c>
      <c r="DW9" s="102">
        <f>(1+'Model Inputs'!$E$67)^(DW$5-1)</f>
        <v>1.1950925686223108</v>
      </c>
      <c r="DX9" s="102">
        <f>(1+'Model Inputs'!$E$67)^(DX$5-1)</f>
        <v>1.1950925686223108</v>
      </c>
      <c r="DY9" s="102">
        <f>(1+'Model Inputs'!$E$67)^(DY$5-1)</f>
        <v>1.1950925686223108</v>
      </c>
      <c r="DZ9" s="102">
        <f>(1+'Model Inputs'!$E$67)^(DZ$5-1)</f>
        <v>1.2189944199947571</v>
      </c>
      <c r="EA9" s="102">
        <f>(1+'Model Inputs'!$E$67)^(EA$5-1)</f>
        <v>1.2189944199947571</v>
      </c>
      <c r="EB9" s="102">
        <f>(1+'Model Inputs'!$E$67)^(EB$5-1)</f>
        <v>1.2189944199947571</v>
      </c>
      <c r="EC9" s="102">
        <f>(1+'Model Inputs'!$E$67)^(EC$5-1)</f>
        <v>1.2189944199947571</v>
      </c>
      <c r="ED9" s="102">
        <f>(1+'Model Inputs'!$E$67)^(ED$5-1)</f>
        <v>1.2189944199947571</v>
      </c>
      <c r="EE9" s="102">
        <f>(1+'Model Inputs'!$E$67)^(EE$5-1)</f>
        <v>1.2189944199947571</v>
      </c>
      <c r="EF9" s="102">
        <f>(1+'Model Inputs'!$E$67)^(EF$5-1)</f>
        <v>1.2189944199947571</v>
      </c>
      <c r="EG9" s="102">
        <f>(1+'Model Inputs'!$E$67)^(EG$5-1)</f>
        <v>1.2189944199947571</v>
      </c>
      <c r="EH9" s="102">
        <f>(1+'Model Inputs'!$E$67)^(EH$5-1)</f>
        <v>1.2189944199947571</v>
      </c>
      <c r="EI9" s="102">
        <f>(1+'Model Inputs'!$E$67)^(EI$5-1)</f>
        <v>1.2189944199947571</v>
      </c>
      <c r="EJ9" s="102">
        <f>(1+'Model Inputs'!$E$67)^(EJ$5-1)</f>
        <v>1.2189944199947571</v>
      </c>
      <c r="EK9" s="102">
        <f>(1+'Model Inputs'!$E$67)^(EK$5-1)</f>
        <v>1.2189944199947571</v>
      </c>
      <c r="EL9" s="102">
        <f>(1+'Model Inputs'!$E$67)^(EL$5-1)</f>
        <v>1.243374308394652</v>
      </c>
      <c r="EM9" s="102">
        <f>(1+'Model Inputs'!$E$67)^(EM$5-1)</f>
        <v>1.243374308394652</v>
      </c>
      <c r="EN9" s="102">
        <f>(1+'Model Inputs'!$E$67)^(EN$5-1)</f>
        <v>1.243374308394652</v>
      </c>
      <c r="EO9" s="102">
        <f>(1+'Model Inputs'!$E$67)^(EO$5-1)</f>
        <v>1.243374308394652</v>
      </c>
      <c r="EP9" s="102">
        <f>(1+'Model Inputs'!$E$67)^(EP$5-1)</f>
        <v>1.243374308394652</v>
      </c>
      <c r="EQ9" s="102">
        <f>(1+'Model Inputs'!$E$67)^(EQ$5-1)</f>
        <v>1.243374308394652</v>
      </c>
      <c r="ER9" s="102">
        <f>(1+'Model Inputs'!$E$67)^(ER$5-1)</f>
        <v>1.243374308394652</v>
      </c>
      <c r="ES9" s="102">
        <f>(1+'Model Inputs'!$E$67)^(ES$5-1)</f>
        <v>1.243374308394652</v>
      </c>
      <c r="ET9" s="102">
        <f>(1+'Model Inputs'!$E$67)^(ET$5-1)</f>
        <v>1.243374308394652</v>
      </c>
      <c r="EU9" s="102">
        <f>(1+'Model Inputs'!$E$67)^(EU$5-1)</f>
        <v>1.243374308394652</v>
      </c>
      <c r="EV9" s="102">
        <f>(1+'Model Inputs'!$E$67)^(EV$5-1)</f>
        <v>1.243374308394652</v>
      </c>
      <c r="EW9" s="102">
        <f>(1+'Model Inputs'!$E$67)^(EW$5-1)</f>
        <v>1.243374308394652</v>
      </c>
      <c r="EX9" s="102">
        <f>(1+'Model Inputs'!$E$67)^(EX$5-1)</f>
        <v>1.2682417945625453</v>
      </c>
      <c r="EY9" s="102">
        <f>(1+'Model Inputs'!$E$67)^(EY$5-1)</f>
        <v>1.2682417945625453</v>
      </c>
      <c r="EZ9" s="102">
        <f>(1+'Model Inputs'!$E$67)^(EZ$5-1)</f>
        <v>1.2682417945625453</v>
      </c>
      <c r="FA9" s="102">
        <f>(1+'Model Inputs'!$E$67)^(FA$5-1)</f>
        <v>1.2682417945625453</v>
      </c>
      <c r="FB9" s="102">
        <f>(1+'Model Inputs'!$E$67)^(FB$5-1)</f>
        <v>1.2682417945625453</v>
      </c>
      <c r="FC9" s="102">
        <f>(1+'Model Inputs'!$E$67)^(FC$5-1)</f>
        <v>1.2682417945625453</v>
      </c>
      <c r="FD9" s="102">
        <f>(1+'Model Inputs'!$E$67)^(FD$5-1)</f>
        <v>1.2682417945625453</v>
      </c>
      <c r="FE9" s="102">
        <f>(1+'Model Inputs'!$E$67)^(FE$5-1)</f>
        <v>1.2682417945625453</v>
      </c>
      <c r="FF9" s="102">
        <f>(1+'Model Inputs'!$E$67)^(FF$5-1)</f>
        <v>1.2682417945625453</v>
      </c>
      <c r="FG9" s="102">
        <f>(1+'Model Inputs'!$E$67)^(FG$5-1)</f>
        <v>1.2682417945625453</v>
      </c>
      <c r="FH9" s="102">
        <f>(1+'Model Inputs'!$E$67)^(FH$5-1)</f>
        <v>1.2682417945625453</v>
      </c>
      <c r="FI9" s="102">
        <f>(1+'Model Inputs'!$E$67)^(FI$5-1)</f>
        <v>1.2682417945625453</v>
      </c>
      <c r="FJ9" s="102">
        <f>(1+'Model Inputs'!$E$67)^(FJ$5-1)</f>
        <v>1.2936066304537961</v>
      </c>
      <c r="FK9" s="102">
        <f>(1+'Model Inputs'!$E$67)^(FK$5-1)</f>
        <v>1.2936066304537961</v>
      </c>
      <c r="FL9" s="102">
        <f>(1+'Model Inputs'!$E$67)^(FL$5-1)</f>
        <v>1.2936066304537961</v>
      </c>
      <c r="FM9" s="102">
        <f>(1+'Model Inputs'!$E$67)^(FM$5-1)</f>
        <v>1.2936066304537961</v>
      </c>
      <c r="FN9" s="102">
        <f>(1+'Model Inputs'!$E$67)^(FN$5-1)</f>
        <v>1.2936066304537961</v>
      </c>
      <c r="FO9" s="102">
        <f>(1+'Model Inputs'!$E$67)^(FO$5-1)</f>
        <v>1.2936066304537961</v>
      </c>
      <c r="FP9" s="102">
        <f>(1+'Model Inputs'!$E$67)^(FP$5-1)</f>
        <v>1.2936066304537961</v>
      </c>
      <c r="FQ9" s="102">
        <f>(1+'Model Inputs'!$E$67)^(FQ$5-1)</f>
        <v>1.2936066304537961</v>
      </c>
      <c r="FR9" s="102">
        <f>(1+'Model Inputs'!$E$67)^(FR$5-1)</f>
        <v>1.2936066304537961</v>
      </c>
      <c r="FS9" s="102">
        <f>(1+'Model Inputs'!$E$67)^(FS$5-1)</f>
        <v>1.2936066304537961</v>
      </c>
      <c r="FT9" s="102">
        <f>(1+'Model Inputs'!$E$67)^(FT$5-1)</f>
        <v>1.2936066304537961</v>
      </c>
      <c r="FU9" s="102">
        <f>(1+'Model Inputs'!$E$67)^(FU$5-1)</f>
        <v>1.2936066304537961</v>
      </c>
      <c r="FV9" s="102">
        <f>(1+'Model Inputs'!$E$67)^(FV$5-1)</f>
        <v>1.3194787630628722</v>
      </c>
      <c r="FW9" s="102">
        <f>(1+'Model Inputs'!$E$67)^(FW$5-1)</f>
        <v>1.3194787630628722</v>
      </c>
      <c r="FX9" s="102">
        <f>(1+'Model Inputs'!$E$67)^(FX$5-1)</f>
        <v>1.3194787630628722</v>
      </c>
      <c r="FY9" s="102">
        <f>(1+'Model Inputs'!$E$67)^(FY$5-1)</f>
        <v>1.3194787630628722</v>
      </c>
      <c r="FZ9" s="102">
        <f>(1+'Model Inputs'!$E$67)^(FZ$5-1)</f>
        <v>1.3194787630628722</v>
      </c>
      <c r="GA9" s="102">
        <f>(1+'Model Inputs'!$E$67)^(GA$5-1)</f>
        <v>1.3194787630628722</v>
      </c>
      <c r="GB9" s="102">
        <f>(1+'Model Inputs'!$E$67)^(GB$5-1)</f>
        <v>1.3194787630628722</v>
      </c>
      <c r="GC9" s="102">
        <f>(1+'Model Inputs'!$E$67)^(GC$5-1)</f>
        <v>1.3194787630628722</v>
      </c>
      <c r="GD9" s="102">
        <f>(1+'Model Inputs'!$E$67)^(GD$5-1)</f>
        <v>1.3194787630628722</v>
      </c>
      <c r="GE9" s="102">
        <f>(1+'Model Inputs'!$E$67)^(GE$5-1)</f>
        <v>1.3194787630628722</v>
      </c>
      <c r="GF9" s="102">
        <f>(1+'Model Inputs'!$E$67)^(GF$5-1)</f>
        <v>1.3194787630628722</v>
      </c>
      <c r="GG9" s="102">
        <f>(1+'Model Inputs'!$E$67)^(GG$5-1)</f>
        <v>1.3194787630628722</v>
      </c>
    </row>
    <row r="10" spans="1:189" x14ac:dyDescent="0.25">
      <c r="D10" t="s">
        <v>253</v>
      </c>
      <c r="J10" s="102">
        <f>(1+'Model Inputs'!$E$68)^(J$5-1)</f>
        <v>1</v>
      </c>
      <c r="K10" s="102">
        <f>(1+'Model Inputs'!$E$68)^(K$5-1)</f>
        <v>1</v>
      </c>
      <c r="L10" s="102">
        <f>(1+'Model Inputs'!$E$68)^(L$5-1)</f>
        <v>1</v>
      </c>
      <c r="M10" s="102">
        <f>(1+'Model Inputs'!$E$68)^(M$5-1)</f>
        <v>1</v>
      </c>
      <c r="N10" s="102">
        <f>(1+'Model Inputs'!$E$68)^(N$5-1)</f>
        <v>1</v>
      </c>
      <c r="O10" s="102">
        <f>(1+'Model Inputs'!$E$68)^(O$5-1)</f>
        <v>1</v>
      </c>
      <c r="P10" s="102">
        <f>(1+'Model Inputs'!$E$68)^(P$5-1)</f>
        <v>1</v>
      </c>
      <c r="Q10" s="102">
        <f>(1+'Model Inputs'!$E$68)^(Q$5-1)</f>
        <v>1</v>
      </c>
      <c r="R10" s="102">
        <f>(1+'Model Inputs'!$E$68)^(R$5-1)</f>
        <v>1</v>
      </c>
      <c r="S10" s="102">
        <f>(1+'Model Inputs'!$E$68)^(S$5-1)</f>
        <v>1</v>
      </c>
      <c r="T10" s="102">
        <f>(1+'Model Inputs'!$E$68)^(T$5-1)</f>
        <v>1</v>
      </c>
      <c r="U10" s="102">
        <f>(1+'Model Inputs'!$E$68)^(U$5-1)</f>
        <v>1</v>
      </c>
      <c r="V10" s="102">
        <f>(1+'Model Inputs'!$E$68)^(V$5-1)</f>
        <v>1.02</v>
      </c>
      <c r="W10" s="102">
        <f>(1+'Model Inputs'!$E$68)^(W$5-1)</f>
        <v>1.02</v>
      </c>
      <c r="X10" s="102">
        <f>(1+'Model Inputs'!$E$68)^(X$5-1)</f>
        <v>1.02</v>
      </c>
      <c r="Y10" s="102">
        <f>(1+'Model Inputs'!$E$68)^(Y$5-1)</f>
        <v>1.02</v>
      </c>
      <c r="Z10" s="102">
        <f>(1+'Model Inputs'!$E$68)^(Z$5-1)</f>
        <v>1.02</v>
      </c>
      <c r="AA10" s="102">
        <f>(1+'Model Inputs'!$E$68)^(AA$5-1)</f>
        <v>1.02</v>
      </c>
      <c r="AB10" s="102">
        <f>(1+'Model Inputs'!$E$68)^(AB$5-1)</f>
        <v>1.02</v>
      </c>
      <c r="AC10" s="102">
        <f>(1+'Model Inputs'!$E$68)^(AC$5-1)</f>
        <v>1.02</v>
      </c>
      <c r="AD10" s="102">
        <f>(1+'Model Inputs'!$E$68)^(AD$5-1)</f>
        <v>1.02</v>
      </c>
      <c r="AE10" s="102">
        <f>(1+'Model Inputs'!$E$68)^(AE$5-1)</f>
        <v>1.02</v>
      </c>
      <c r="AF10" s="102">
        <f>(1+'Model Inputs'!$E$68)^(AF$5-1)</f>
        <v>1.02</v>
      </c>
      <c r="AG10" s="102">
        <f>(1+'Model Inputs'!$E$68)^(AG$5-1)</f>
        <v>1.02</v>
      </c>
      <c r="AH10" s="102">
        <f>(1+'Model Inputs'!$E$68)^(AH$5-1)</f>
        <v>1.0404</v>
      </c>
      <c r="AI10" s="102">
        <f>(1+'Model Inputs'!$E$68)^(AI$5-1)</f>
        <v>1.0404</v>
      </c>
      <c r="AJ10" s="102">
        <f>(1+'Model Inputs'!$E$68)^(AJ$5-1)</f>
        <v>1.0404</v>
      </c>
      <c r="AK10" s="102">
        <f>(1+'Model Inputs'!$E$68)^(AK$5-1)</f>
        <v>1.0404</v>
      </c>
      <c r="AL10" s="102">
        <f>(1+'Model Inputs'!$E$68)^(AL$5-1)</f>
        <v>1.0404</v>
      </c>
      <c r="AM10" s="102">
        <f>(1+'Model Inputs'!$E$68)^(AM$5-1)</f>
        <v>1.0404</v>
      </c>
      <c r="AN10" s="102">
        <f>(1+'Model Inputs'!$E$68)^(AN$5-1)</f>
        <v>1.0404</v>
      </c>
      <c r="AO10" s="102">
        <f>(1+'Model Inputs'!$E$68)^(AO$5-1)</f>
        <v>1.0404</v>
      </c>
      <c r="AP10" s="102">
        <f>(1+'Model Inputs'!$E$68)^(AP$5-1)</f>
        <v>1.0404</v>
      </c>
      <c r="AQ10" s="102">
        <f>(1+'Model Inputs'!$E$68)^(AQ$5-1)</f>
        <v>1.0404</v>
      </c>
      <c r="AR10" s="102">
        <f>(1+'Model Inputs'!$E$68)^(AR$5-1)</f>
        <v>1.0404</v>
      </c>
      <c r="AS10" s="102">
        <f>(1+'Model Inputs'!$E$68)^(AS$5-1)</f>
        <v>1.0404</v>
      </c>
      <c r="AT10" s="102">
        <f>(1+'Model Inputs'!$E$68)^(AT$5-1)</f>
        <v>1.0612079999999999</v>
      </c>
      <c r="AU10" s="102">
        <f>(1+'Model Inputs'!$E$68)^(AU$5-1)</f>
        <v>1.0612079999999999</v>
      </c>
      <c r="AV10" s="102">
        <f>(1+'Model Inputs'!$E$68)^(AV$5-1)</f>
        <v>1.0612079999999999</v>
      </c>
      <c r="AW10" s="102">
        <f>(1+'Model Inputs'!$E$68)^(AW$5-1)</f>
        <v>1.0612079999999999</v>
      </c>
      <c r="AX10" s="102">
        <f>(1+'Model Inputs'!$E$68)^(AX$5-1)</f>
        <v>1.0612079999999999</v>
      </c>
      <c r="AY10" s="102">
        <f>(1+'Model Inputs'!$E$68)^(AY$5-1)</f>
        <v>1.0612079999999999</v>
      </c>
      <c r="AZ10" s="102">
        <f>(1+'Model Inputs'!$E$68)^(AZ$5-1)</f>
        <v>1.0612079999999999</v>
      </c>
      <c r="BA10" s="102">
        <f>(1+'Model Inputs'!$E$68)^(BA$5-1)</f>
        <v>1.0612079999999999</v>
      </c>
      <c r="BB10" s="102">
        <f>(1+'Model Inputs'!$E$68)^(BB$5-1)</f>
        <v>1.0612079999999999</v>
      </c>
      <c r="BC10" s="102">
        <f>(1+'Model Inputs'!$E$68)^(BC$5-1)</f>
        <v>1.0612079999999999</v>
      </c>
      <c r="BD10" s="102">
        <f>(1+'Model Inputs'!$E$68)^(BD$5-1)</f>
        <v>1.0612079999999999</v>
      </c>
      <c r="BE10" s="102">
        <f>(1+'Model Inputs'!$E$68)^(BE$5-1)</f>
        <v>1.0612079999999999</v>
      </c>
      <c r="BF10" s="102">
        <f>(1+'Model Inputs'!$E$68)^(BF$5-1)</f>
        <v>1.08243216</v>
      </c>
      <c r="BG10" s="102">
        <f>(1+'Model Inputs'!$E$68)^(BG$5-1)</f>
        <v>1.08243216</v>
      </c>
      <c r="BH10" s="102">
        <f>(1+'Model Inputs'!$E$68)^(BH$5-1)</f>
        <v>1.08243216</v>
      </c>
      <c r="BI10" s="102">
        <f>(1+'Model Inputs'!$E$68)^(BI$5-1)</f>
        <v>1.08243216</v>
      </c>
      <c r="BJ10" s="102">
        <f>(1+'Model Inputs'!$E$68)^(BJ$5-1)</f>
        <v>1.08243216</v>
      </c>
      <c r="BK10" s="102">
        <f>(1+'Model Inputs'!$E$68)^(BK$5-1)</f>
        <v>1.08243216</v>
      </c>
      <c r="BL10" s="102">
        <f>(1+'Model Inputs'!$E$68)^(BL$5-1)</f>
        <v>1.08243216</v>
      </c>
      <c r="BM10" s="102">
        <f>(1+'Model Inputs'!$E$68)^(BM$5-1)</f>
        <v>1.08243216</v>
      </c>
      <c r="BN10" s="102">
        <f>(1+'Model Inputs'!$E$68)^(BN$5-1)</f>
        <v>1.08243216</v>
      </c>
      <c r="BO10" s="102">
        <f>(1+'Model Inputs'!$E$68)^(BO$5-1)</f>
        <v>1.08243216</v>
      </c>
      <c r="BP10" s="102">
        <f>(1+'Model Inputs'!$E$68)^(BP$5-1)</f>
        <v>1.08243216</v>
      </c>
      <c r="BQ10" s="102">
        <f>(1+'Model Inputs'!$E$68)^(BQ$5-1)</f>
        <v>1.08243216</v>
      </c>
      <c r="BR10" s="102">
        <f>(1+'Model Inputs'!$E$68)^(BR$5-1)</f>
        <v>1.1040808032</v>
      </c>
      <c r="BS10" s="102">
        <f>(1+'Model Inputs'!$E$68)^(BS$5-1)</f>
        <v>1.1040808032</v>
      </c>
      <c r="BT10" s="102">
        <f>(1+'Model Inputs'!$E$68)^(BT$5-1)</f>
        <v>1.1040808032</v>
      </c>
      <c r="BU10" s="102">
        <f>(1+'Model Inputs'!$E$68)^(BU$5-1)</f>
        <v>1.1040808032</v>
      </c>
      <c r="BV10" s="102">
        <f>(1+'Model Inputs'!$E$68)^(BV$5-1)</f>
        <v>1.1040808032</v>
      </c>
      <c r="BW10" s="102">
        <f>(1+'Model Inputs'!$E$68)^(BW$5-1)</f>
        <v>1.1040808032</v>
      </c>
      <c r="BX10" s="102">
        <f>(1+'Model Inputs'!$E$68)^(BX$5-1)</f>
        <v>1.1040808032</v>
      </c>
      <c r="BY10" s="102">
        <f>(1+'Model Inputs'!$E$68)^(BY$5-1)</f>
        <v>1.1040808032</v>
      </c>
      <c r="BZ10" s="102">
        <f>(1+'Model Inputs'!$E$68)^(BZ$5-1)</f>
        <v>1.1040808032</v>
      </c>
      <c r="CA10" s="102">
        <f>(1+'Model Inputs'!$E$68)^(CA$5-1)</f>
        <v>1.1040808032</v>
      </c>
      <c r="CB10" s="102">
        <f>(1+'Model Inputs'!$E$68)^(CB$5-1)</f>
        <v>1.1040808032</v>
      </c>
      <c r="CC10" s="102">
        <f>(1+'Model Inputs'!$E$68)^(CC$5-1)</f>
        <v>1.1040808032</v>
      </c>
      <c r="CD10" s="102">
        <f>(1+'Model Inputs'!$E$68)^(CD$5-1)</f>
        <v>1.1261624192640001</v>
      </c>
      <c r="CE10" s="102">
        <f>(1+'Model Inputs'!$E$68)^(CE$5-1)</f>
        <v>1.1261624192640001</v>
      </c>
      <c r="CF10" s="102">
        <f>(1+'Model Inputs'!$E$68)^(CF$5-1)</f>
        <v>1.1261624192640001</v>
      </c>
      <c r="CG10" s="102">
        <f>(1+'Model Inputs'!$E$68)^(CG$5-1)</f>
        <v>1.1261624192640001</v>
      </c>
      <c r="CH10" s="102">
        <f>(1+'Model Inputs'!$E$68)^(CH$5-1)</f>
        <v>1.1261624192640001</v>
      </c>
      <c r="CI10" s="102">
        <f>(1+'Model Inputs'!$E$68)^(CI$5-1)</f>
        <v>1.1261624192640001</v>
      </c>
      <c r="CJ10" s="102">
        <f>(1+'Model Inputs'!$E$68)^(CJ$5-1)</f>
        <v>1.1261624192640001</v>
      </c>
      <c r="CK10" s="102">
        <f>(1+'Model Inputs'!$E$68)^(CK$5-1)</f>
        <v>1.1261624192640001</v>
      </c>
      <c r="CL10" s="102">
        <f>(1+'Model Inputs'!$E$68)^(CL$5-1)</f>
        <v>1.1261624192640001</v>
      </c>
      <c r="CM10" s="102">
        <f>(1+'Model Inputs'!$E$68)^(CM$5-1)</f>
        <v>1.1261624192640001</v>
      </c>
      <c r="CN10" s="102">
        <f>(1+'Model Inputs'!$E$68)^(CN$5-1)</f>
        <v>1.1261624192640001</v>
      </c>
      <c r="CO10" s="102">
        <f>(1+'Model Inputs'!$E$68)^(CO$5-1)</f>
        <v>1.1261624192640001</v>
      </c>
      <c r="CP10" s="102">
        <f>(1+'Model Inputs'!$E$68)^(CP$5-1)</f>
        <v>1.1486856676492798</v>
      </c>
      <c r="CQ10" s="102">
        <f>(1+'Model Inputs'!$E$68)^(CQ$5-1)</f>
        <v>1.1486856676492798</v>
      </c>
      <c r="CR10" s="102">
        <f>(1+'Model Inputs'!$E$68)^(CR$5-1)</f>
        <v>1.1486856676492798</v>
      </c>
      <c r="CS10" s="102">
        <f>(1+'Model Inputs'!$E$68)^(CS$5-1)</f>
        <v>1.1486856676492798</v>
      </c>
      <c r="CT10" s="102">
        <f>(1+'Model Inputs'!$E$68)^(CT$5-1)</f>
        <v>1.1486856676492798</v>
      </c>
      <c r="CU10" s="102">
        <f>(1+'Model Inputs'!$E$68)^(CU$5-1)</f>
        <v>1.1486856676492798</v>
      </c>
      <c r="CV10" s="102">
        <f>(1+'Model Inputs'!$E$68)^(CV$5-1)</f>
        <v>1.1486856676492798</v>
      </c>
      <c r="CW10" s="102">
        <f>(1+'Model Inputs'!$E$68)^(CW$5-1)</f>
        <v>1.1486856676492798</v>
      </c>
      <c r="CX10" s="102">
        <f>(1+'Model Inputs'!$E$68)^(CX$5-1)</f>
        <v>1.1486856676492798</v>
      </c>
      <c r="CY10" s="102">
        <f>(1+'Model Inputs'!$E$68)^(CY$5-1)</f>
        <v>1.1486856676492798</v>
      </c>
      <c r="CZ10" s="102">
        <f>(1+'Model Inputs'!$E$68)^(CZ$5-1)</f>
        <v>1.1486856676492798</v>
      </c>
      <c r="DA10" s="102">
        <f>(1+'Model Inputs'!$E$68)^(DA$5-1)</f>
        <v>1.1486856676492798</v>
      </c>
      <c r="DB10" s="102">
        <f>(1+'Model Inputs'!$E$68)^(DB$5-1)</f>
        <v>1.1716593810022655</v>
      </c>
      <c r="DC10" s="102">
        <f>(1+'Model Inputs'!$E$68)^(DC$5-1)</f>
        <v>1.1716593810022655</v>
      </c>
      <c r="DD10" s="102">
        <f>(1+'Model Inputs'!$E$68)^(DD$5-1)</f>
        <v>1.1716593810022655</v>
      </c>
      <c r="DE10" s="102">
        <f>(1+'Model Inputs'!$E$68)^(DE$5-1)</f>
        <v>1.1716593810022655</v>
      </c>
      <c r="DF10" s="102">
        <f>(1+'Model Inputs'!$E$68)^(DF$5-1)</f>
        <v>1.1716593810022655</v>
      </c>
      <c r="DG10" s="102">
        <f>(1+'Model Inputs'!$E$68)^(DG$5-1)</f>
        <v>1.1716593810022655</v>
      </c>
      <c r="DH10" s="102">
        <f>(1+'Model Inputs'!$E$68)^(DH$5-1)</f>
        <v>1.1716593810022655</v>
      </c>
      <c r="DI10" s="102">
        <f>(1+'Model Inputs'!$E$68)^(DI$5-1)</f>
        <v>1.1716593810022655</v>
      </c>
      <c r="DJ10" s="102">
        <f>(1+'Model Inputs'!$E$68)^(DJ$5-1)</f>
        <v>1.1716593810022655</v>
      </c>
      <c r="DK10" s="102">
        <f>(1+'Model Inputs'!$E$68)^(DK$5-1)</f>
        <v>1.1716593810022655</v>
      </c>
      <c r="DL10" s="102">
        <f>(1+'Model Inputs'!$E$68)^(DL$5-1)</f>
        <v>1.1716593810022655</v>
      </c>
      <c r="DM10" s="102">
        <f>(1+'Model Inputs'!$E$68)^(DM$5-1)</f>
        <v>1.1716593810022655</v>
      </c>
      <c r="DN10" s="102">
        <f>(1+'Model Inputs'!$E$68)^(DN$5-1)</f>
        <v>1.1950925686223108</v>
      </c>
      <c r="DO10" s="102">
        <f>(1+'Model Inputs'!$E$68)^(DO$5-1)</f>
        <v>1.1950925686223108</v>
      </c>
      <c r="DP10" s="102">
        <f>(1+'Model Inputs'!$E$68)^(DP$5-1)</f>
        <v>1.1950925686223108</v>
      </c>
      <c r="DQ10" s="102">
        <f>(1+'Model Inputs'!$E$68)^(DQ$5-1)</f>
        <v>1.1950925686223108</v>
      </c>
      <c r="DR10" s="102">
        <f>(1+'Model Inputs'!$E$68)^(DR$5-1)</f>
        <v>1.1950925686223108</v>
      </c>
      <c r="DS10" s="102">
        <f>(1+'Model Inputs'!$E$68)^(DS$5-1)</f>
        <v>1.1950925686223108</v>
      </c>
      <c r="DT10" s="102">
        <f>(1+'Model Inputs'!$E$68)^(DT$5-1)</f>
        <v>1.1950925686223108</v>
      </c>
      <c r="DU10" s="102">
        <f>(1+'Model Inputs'!$E$68)^(DU$5-1)</f>
        <v>1.1950925686223108</v>
      </c>
      <c r="DV10" s="102">
        <f>(1+'Model Inputs'!$E$68)^(DV$5-1)</f>
        <v>1.1950925686223108</v>
      </c>
      <c r="DW10" s="102">
        <f>(1+'Model Inputs'!$E$68)^(DW$5-1)</f>
        <v>1.1950925686223108</v>
      </c>
      <c r="DX10" s="102">
        <f>(1+'Model Inputs'!$E$68)^(DX$5-1)</f>
        <v>1.1950925686223108</v>
      </c>
      <c r="DY10" s="102">
        <f>(1+'Model Inputs'!$E$68)^(DY$5-1)</f>
        <v>1.1950925686223108</v>
      </c>
      <c r="DZ10" s="102">
        <f>(1+'Model Inputs'!$E$68)^(DZ$5-1)</f>
        <v>1.2189944199947571</v>
      </c>
      <c r="EA10" s="102">
        <f>(1+'Model Inputs'!$E$68)^(EA$5-1)</f>
        <v>1.2189944199947571</v>
      </c>
      <c r="EB10" s="102">
        <f>(1+'Model Inputs'!$E$68)^(EB$5-1)</f>
        <v>1.2189944199947571</v>
      </c>
      <c r="EC10" s="102">
        <f>(1+'Model Inputs'!$E$68)^(EC$5-1)</f>
        <v>1.2189944199947571</v>
      </c>
      <c r="ED10" s="102">
        <f>(1+'Model Inputs'!$E$68)^(ED$5-1)</f>
        <v>1.2189944199947571</v>
      </c>
      <c r="EE10" s="102">
        <f>(1+'Model Inputs'!$E$68)^(EE$5-1)</f>
        <v>1.2189944199947571</v>
      </c>
      <c r="EF10" s="102">
        <f>(1+'Model Inputs'!$E$68)^(EF$5-1)</f>
        <v>1.2189944199947571</v>
      </c>
      <c r="EG10" s="102">
        <f>(1+'Model Inputs'!$E$68)^(EG$5-1)</f>
        <v>1.2189944199947571</v>
      </c>
      <c r="EH10" s="102">
        <f>(1+'Model Inputs'!$E$68)^(EH$5-1)</f>
        <v>1.2189944199947571</v>
      </c>
      <c r="EI10" s="102">
        <f>(1+'Model Inputs'!$E$68)^(EI$5-1)</f>
        <v>1.2189944199947571</v>
      </c>
      <c r="EJ10" s="102">
        <f>(1+'Model Inputs'!$E$68)^(EJ$5-1)</f>
        <v>1.2189944199947571</v>
      </c>
      <c r="EK10" s="102">
        <f>(1+'Model Inputs'!$E$68)^(EK$5-1)</f>
        <v>1.2189944199947571</v>
      </c>
      <c r="EL10" s="102">
        <f>(1+'Model Inputs'!$E$68)^(EL$5-1)</f>
        <v>1.243374308394652</v>
      </c>
      <c r="EM10" s="102">
        <f>(1+'Model Inputs'!$E$68)^(EM$5-1)</f>
        <v>1.243374308394652</v>
      </c>
      <c r="EN10" s="102">
        <f>(1+'Model Inputs'!$E$68)^(EN$5-1)</f>
        <v>1.243374308394652</v>
      </c>
      <c r="EO10" s="102">
        <f>(1+'Model Inputs'!$E$68)^(EO$5-1)</f>
        <v>1.243374308394652</v>
      </c>
      <c r="EP10" s="102">
        <f>(1+'Model Inputs'!$E$68)^(EP$5-1)</f>
        <v>1.243374308394652</v>
      </c>
      <c r="EQ10" s="102">
        <f>(1+'Model Inputs'!$E$68)^(EQ$5-1)</f>
        <v>1.243374308394652</v>
      </c>
      <c r="ER10" s="102">
        <f>(1+'Model Inputs'!$E$68)^(ER$5-1)</f>
        <v>1.243374308394652</v>
      </c>
      <c r="ES10" s="102">
        <f>(1+'Model Inputs'!$E$68)^(ES$5-1)</f>
        <v>1.243374308394652</v>
      </c>
      <c r="ET10" s="102">
        <f>(1+'Model Inputs'!$E$68)^(ET$5-1)</f>
        <v>1.243374308394652</v>
      </c>
      <c r="EU10" s="102">
        <f>(1+'Model Inputs'!$E$68)^(EU$5-1)</f>
        <v>1.243374308394652</v>
      </c>
      <c r="EV10" s="102">
        <f>(1+'Model Inputs'!$E$68)^(EV$5-1)</f>
        <v>1.243374308394652</v>
      </c>
      <c r="EW10" s="102">
        <f>(1+'Model Inputs'!$E$68)^(EW$5-1)</f>
        <v>1.243374308394652</v>
      </c>
      <c r="EX10" s="102">
        <f>(1+'Model Inputs'!$E$68)^(EX$5-1)</f>
        <v>1.2682417945625453</v>
      </c>
      <c r="EY10" s="102">
        <f>(1+'Model Inputs'!$E$68)^(EY$5-1)</f>
        <v>1.2682417945625453</v>
      </c>
      <c r="EZ10" s="102">
        <f>(1+'Model Inputs'!$E$68)^(EZ$5-1)</f>
        <v>1.2682417945625453</v>
      </c>
      <c r="FA10" s="102">
        <f>(1+'Model Inputs'!$E$68)^(FA$5-1)</f>
        <v>1.2682417945625453</v>
      </c>
      <c r="FB10" s="102">
        <f>(1+'Model Inputs'!$E$68)^(FB$5-1)</f>
        <v>1.2682417945625453</v>
      </c>
      <c r="FC10" s="102">
        <f>(1+'Model Inputs'!$E$68)^(FC$5-1)</f>
        <v>1.2682417945625453</v>
      </c>
      <c r="FD10" s="102">
        <f>(1+'Model Inputs'!$E$68)^(FD$5-1)</f>
        <v>1.2682417945625453</v>
      </c>
      <c r="FE10" s="102">
        <f>(1+'Model Inputs'!$E$68)^(FE$5-1)</f>
        <v>1.2682417945625453</v>
      </c>
      <c r="FF10" s="102">
        <f>(1+'Model Inputs'!$E$68)^(FF$5-1)</f>
        <v>1.2682417945625453</v>
      </c>
      <c r="FG10" s="102">
        <f>(1+'Model Inputs'!$E$68)^(FG$5-1)</f>
        <v>1.2682417945625453</v>
      </c>
      <c r="FH10" s="102">
        <f>(1+'Model Inputs'!$E$68)^(FH$5-1)</f>
        <v>1.2682417945625453</v>
      </c>
      <c r="FI10" s="102">
        <f>(1+'Model Inputs'!$E$68)^(FI$5-1)</f>
        <v>1.2682417945625453</v>
      </c>
      <c r="FJ10" s="102">
        <f>(1+'Model Inputs'!$E$68)^(FJ$5-1)</f>
        <v>1.2936066304537961</v>
      </c>
      <c r="FK10" s="102">
        <f>(1+'Model Inputs'!$E$68)^(FK$5-1)</f>
        <v>1.2936066304537961</v>
      </c>
      <c r="FL10" s="102">
        <f>(1+'Model Inputs'!$E$68)^(FL$5-1)</f>
        <v>1.2936066304537961</v>
      </c>
      <c r="FM10" s="102">
        <f>(1+'Model Inputs'!$E$68)^(FM$5-1)</f>
        <v>1.2936066304537961</v>
      </c>
      <c r="FN10" s="102">
        <f>(1+'Model Inputs'!$E$68)^(FN$5-1)</f>
        <v>1.2936066304537961</v>
      </c>
      <c r="FO10" s="102">
        <f>(1+'Model Inputs'!$E$68)^(FO$5-1)</f>
        <v>1.2936066304537961</v>
      </c>
      <c r="FP10" s="102">
        <f>(1+'Model Inputs'!$E$68)^(FP$5-1)</f>
        <v>1.2936066304537961</v>
      </c>
      <c r="FQ10" s="102">
        <f>(1+'Model Inputs'!$E$68)^(FQ$5-1)</f>
        <v>1.2936066304537961</v>
      </c>
      <c r="FR10" s="102">
        <f>(1+'Model Inputs'!$E$68)^(FR$5-1)</f>
        <v>1.2936066304537961</v>
      </c>
      <c r="FS10" s="102">
        <f>(1+'Model Inputs'!$E$68)^(FS$5-1)</f>
        <v>1.2936066304537961</v>
      </c>
      <c r="FT10" s="102">
        <f>(1+'Model Inputs'!$E$68)^(FT$5-1)</f>
        <v>1.2936066304537961</v>
      </c>
      <c r="FU10" s="102">
        <f>(1+'Model Inputs'!$E$68)^(FU$5-1)</f>
        <v>1.2936066304537961</v>
      </c>
      <c r="FV10" s="102">
        <f>(1+'Model Inputs'!$E$68)^(FV$5-1)</f>
        <v>1.3194787630628722</v>
      </c>
      <c r="FW10" s="102">
        <f>(1+'Model Inputs'!$E$68)^(FW$5-1)</f>
        <v>1.3194787630628722</v>
      </c>
      <c r="FX10" s="102">
        <f>(1+'Model Inputs'!$E$68)^(FX$5-1)</f>
        <v>1.3194787630628722</v>
      </c>
      <c r="FY10" s="102">
        <f>(1+'Model Inputs'!$E$68)^(FY$5-1)</f>
        <v>1.3194787630628722</v>
      </c>
      <c r="FZ10" s="102">
        <f>(1+'Model Inputs'!$E$68)^(FZ$5-1)</f>
        <v>1.3194787630628722</v>
      </c>
      <c r="GA10" s="102">
        <f>(1+'Model Inputs'!$E$68)^(GA$5-1)</f>
        <v>1.3194787630628722</v>
      </c>
      <c r="GB10" s="102">
        <f>(1+'Model Inputs'!$E$68)^(GB$5-1)</f>
        <v>1.3194787630628722</v>
      </c>
      <c r="GC10" s="102">
        <f>(1+'Model Inputs'!$E$68)^(GC$5-1)</f>
        <v>1.3194787630628722</v>
      </c>
      <c r="GD10" s="102">
        <f>(1+'Model Inputs'!$E$68)^(GD$5-1)</f>
        <v>1.3194787630628722</v>
      </c>
      <c r="GE10" s="102">
        <f>(1+'Model Inputs'!$E$68)^(GE$5-1)</f>
        <v>1.3194787630628722</v>
      </c>
      <c r="GF10" s="102">
        <f>(1+'Model Inputs'!$E$68)^(GF$5-1)</f>
        <v>1.3194787630628722</v>
      </c>
      <c r="GG10" s="102">
        <f>(1+'Model Inputs'!$E$68)^(GG$5-1)</f>
        <v>1.3194787630628722</v>
      </c>
    </row>
    <row r="11" spans="1:189" x14ac:dyDescent="0.25">
      <c r="J11" s="39"/>
      <c r="K11" s="39"/>
      <c r="L11" s="39"/>
      <c r="M11" s="39"/>
      <c r="N11" s="39"/>
      <c r="O11" s="39"/>
      <c r="P11" s="39"/>
      <c r="Q11" s="39"/>
      <c r="R11" s="39"/>
      <c r="S11" s="39"/>
      <c r="T11" s="39"/>
      <c r="U11" s="39"/>
      <c r="V11" s="39"/>
      <c r="W11" s="39"/>
      <c r="X11" s="39"/>
      <c r="Y11" s="39"/>
      <c r="Z11" s="39"/>
      <c r="AA11" s="39"/>
      <c r="AB11" s="39"/>
      <c r="AC11" s="39"/>
      <c r="AD11" s="39"/>
      <c r="AE11" s="39"/>
      <c r="AF11" s="39"/>
      <c r="AG11" s="39"/>
      <c r="AH11" s="39"/>
      <c r="AI11" s="39"/>
      <c r="AJ11" s="39"/>
      <c r="AK11" s="39"/>
      <c r="AL11" s="39"/>
      <c r="AM11" s="39"/>
      <c r="AN11" s="39"/>
      <c r="AO11" s="39"/>
      <c r="AP11" s="39"/>
      <c r="AQ11" s="39"/>
      <c r="AR11" s="39"/>
      <c r="AS11" s="39"/>
      <c r="AT11" s="39"/>
      <c r="AU11" s="39"/>
      <c r="AV11" s="39"/>
      <c r="AW11" s="39"/>
      <c r="AX11" s="39"/>
      <c r="AY11" s="39"/>
      <c r="AZ11" s="39"/>
      <c r="BA11" s="39"/>
      <c r="BB11" s="39"/>
      <c r="BC11" s="39"/>
      <c r="BD11" s="39"/>
      <c r="BE11" s="39"/>
      <c r="BF11" s="39"/>
      <c r="BG11" s="39"/>
      <c r="BH11" s="39"/>
      <c r="BI11" s="39"/>
      <c r="BJ11" s="39"/>
      <c r="BK11" s="39"/>
      <c r="BL11" s="39"/>
      <c r="BM11" s="39"/>
      <c r="BN11" s="39"/>
      <c r="BO11" s="39"/>
      <c r="BP11" s="39"/>
      <c r="BQ11" s="39"/>
      <c r="BR11" s="39"/>
      <c r="BS11" s="39"/>
      <c r="BT11" s="39"/>
      <c r="BU11" s="39"/>
      <c r="BV11" s="39"/>
      <c r="BW11" s="39"/>
      <c r="BX11" s="39"/>
      <c r="BY11" s="39"/>
      <c r="BZ11" s="39"/>
      <c r="CA11" s="39"/>
      <c r="CB11" s="39"/>
      <c r="CC11" s="39"/>
      <c r="CD11" s="39"/>
      <c r="CE11" s="39"/>
      <c r="CF11" s="39"/>
      <c r="CG11" s="39"/>
      <c r="CH11" s="39"/>
      <c r="CI11" s="39"/>
      <c r="CJ11" s="39"/>
      <c r="CK11" s="39"/>
      <c r="CL11" s="39"/>
      <c r="CM11" s="39"/>
      <c r="CN11" s="39"/>
      <c r="CO11" s="39"/>
      <c r="CP11" s="39"/>
      <c r="CQ11" s="39"/>
      <c r="CR11" s="39"/>
      <c r="CS11" s="39"/>
      <c r="CT11" s="39"/>
      <c r="CU11" s="39"/>
      <c r="CV11" s="39"/>
      <c r="CW11" s="39"/>
      <c r="CX11" s="39"/>
      <c r="CY11" s="39"/>
      <c r="CZ11" s="39"/>
      <c r="DA11" s="39"/>
      <c r="DB11" s="39"/>
      <c r="DC11" s="39"/>
      <c r="DD11" s="39"/>
      <c r="DE11" s="39"/>
      <c r="DF11" s="39"/>
      <c r="DG11" s="39"/>
      <c r="DH11" s="39"/>
      <c r="DI11" s="39"/>
      <c r="DJ11" s="39"/>
      <c r="DK11" s="39"/>
      <c r="DL11" s="39"/>
      <c r="DM11" s="39"/>
      <c r="DN11" s="39"/>
      <c r="DO11" s="39"/>
      <c r="DP11" s="39"/>
      <c r="DQ11" s="39"/>
      <c r="DR11" s="39"/>
      <c r="DS11" s="39"/>
      <c r="DT11" s="39"/>
      <c r="DU11" s="39"/>
      <c r="DV11" s="39"/>
      <c r="DW11" s="39"/>
      <c r="DX11" s="39"/>
      <c r="DY11" s="39"/>
      <c r="DZ11" s="39"/>
      <c r="EA11" s="39"/>
      <c r="EB11" s="39"/>
      <c r="EC11" s="39"/>
      <c r="ED11" s="39"/>
      <c r="EE11" s="39"/>
      <c r="EF11" s="39"/>
      <c r="EG11" s="39"/>
      <c r="EH11" s="39"/>
      <c r="EI11" s="39"/>
      <c r="EJ11" s="39"/>
      <c r="EK11" s="39"/>
      <c r="EL11" s="39"/>
      <c r="EM11" s="39"/>
      <c r="EN11" s="39"/>
      <c r="EO11" s="39"/>
      <c r="EP11" s="39"/>
      <c r="EQ11" s="39"/>
      <c r="ER11" s="39"/>
      <c r="ES11" s="39"/>
      <c r="ET11" s="39"/>
      <c r="EU11" s="39"/>
      <c r="EV11" s="39"/>
      <c r="EW11" s="39"/>
      <c r="EX11" s="39"/>
      <c r="EY11" s="39"/>
      <c r="EZ11" s="39"/>
      <c r="FA11" s="39"/>
      <c r="FB11" s="39"/>
      <c r="FC11" s="39"/>
      <c r="FD11" s="39"/>
      <c r="FE11" s="39"/>
      <c r="FF11" s="39"/>
      <c r="FG11" s="39"/>
      <c r="FH11" s="39"/>
      <c r="FI11" s="39"/>
      <c r="FJ11" s="39"/>
      <c r="FK11" s="39"/>
      <c r="FL11" s="39"/>
      <c r="FM11" s="39"/>
      <c r="FN11" s="39"/>
      <c r="FO11" s="39"/>
      <c r="FP11" s="39"/>
      <c r="FQ11" s="39"/>
      <c r="FR11" s="39"/>
      <c r="FS11" s="39"/>
      <c r="FT11" s="39"/>
      <c r="FU11" s="39"/>
      <c r="FV11" s="39"/>
      <c r="FW11" s="39"/>
      <c r="FX11" s="39"/>
      <c r="FY11" s="39"/>
      <c r="FZ11" s="39"/>
      <c r="GA11" s="39"/>
      <c r="GB11" s="39"/>
      <c r="GC11" s="39"/>
      <c r="GD11" s="39"/>
      <c r="GE11" s="39"/>
      <c r="GF11" s="39"/>
      <c r="GG11" s="39"/>
    </row>
    <row r="13" spans="1:189" ht="15.75" x14ac:dyDescent="0.25">
      <c r="B13" s="20" t="s">
        <v>254</v>
      </c>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c r="AW13" s="20"/>
      <c r="AX13" s="20"/>
      <c r="AY13" s="20"/>
      <c r="AZ13" s="20"/>
      <c r="BA13" s="20"/>
      <c r="BB13" s="20"/>
      <c r="BC13" s="20"/>
      <c r="BD13" s="20"/>
      <c r="BE13" s="20"/>
      <c r="BF13" s="20"/>
      <c r="BG13" s="20"/>
      <c r="BH13" s="20"/>
      <c r="BI13" s="20"/>
      <c r="BJ13" s="20"/>
      <c r="BK13" s="20"/>
      <c r="BL13" s="20"/>
      <c r="BM13" s="20"/>
      <c r="BN13" s="20"/>
      <c r="BO13" s="20"/>
      <c r="BP13" s="20"/>
      <c r="BQ13" s="20"/>
      <c r="BR13" s="20"/>
      <c r="BS13" s="20"/>
      <c r="BT13" s="20"/>
      <c r="BU13" s="20"/>
      <c r="BV13" s="20"/>
      <c r="BW13" s="20"/>
      <c r="BX13" s="20"/>
      <c r="BY13" s="20"/>
      <c r="BZ13" s="20"/>
      <c r="CA13" s="20"/>
      <c r="CB13" s="20"/>
      <c r="CC13" s="20"/>
      <c r="CD13" s="20"/>
      <c r="CE13" s="20"/>
      <c r="CF13" s="20"/>
      <c r="CG13" s="20"/>
      <c r="CH13" s="20"/>
      <c r="CI13" s="20"/>
      <c r="CJ13" s="20"/>
      <c r="CK13" s="20"/>
      <c r="CL13" s="20"/>
      <c r="CM13" s="20"/>
      <c r="CN13" s="20"/>
      <c r="CO13" s="20"/>
      <c r="CP13" s="20"/>
      <c r="CQ13" s="20"/>
      <c r="CR13" s="20"/>
      <c r="CS13" s="20"/>
      <c r="CT13" s="20"/>
      <c r="CU13" s="20"/>
      <c r="CV13" s="20"/>
      <c r="CW13" s="20"/>
      <c r="CX13" s="20"/>
      <c r="CY13" s="20"/>
      <c r="CZ13" s="20"/>
      <c r="DA13" s="20"/>
      <c r="DB13" s="20"/>
      <c r="DC13" s="20"/>
      <c r="DD13" s="20"/>
      <c r="DE13" s="20"/>
      <c r="DF13" s="20"/>
      <c r="DG13" s="20"/>
      <c r="DH13" s="20"/>
      <c r="DI13" s="20"/>
      <c r="DJ13" s="20"/>
      <c r="DK13" s="20"/>
      <c r="DL13" s="20"/>
      <c r="DM13" s="20"/>
      <c r="DN13" s="20"/>
      <c r="DO13" s="20"/>
      <c r="DP13" s="20"/>
      <c r="DQ13" s="20"/>
      <c r="DR13" s="20"/>
      <c r="DS13" s="20"/>
      <c r="DT13" s="20"/>
      <c r="DU13" s="20"/>
      <c r="DV13" s="20"/>
      <c r="DW13" s="20"/>
      <c r="DX13" s="20"/>
      <c r="DY13" s="20"/>
      <c r="DZ13" s="20"/>
      <c r="EA13" s="20"/>
      <c r="EB13" s="20"/>
      <c r="EC13" s="20"/>
      <c r="ED13" s="20"/>
      <c r="EE13" s="20"/>
      <c r="EF13" s="20"/>
      <c r="EG13" s="20"/>
      <c r="EH13" s="20"/>
      <c r="EI13" s="20"/>
      <c r="EJ13" s="20"/>
      <c r="EK13" s="20"/>
      <c r="EL13" s="20"/>
      <c r="EM13" s="20"/>
      <c r="EN13" s="20"/>
      <c r="EO13" s="20"/>
      <c r="EP13" s="20"/>
      <c r="EQ13" s="20"/>
      <c r="ER13" s="20"/>
      <c r="ES13" s="20"/>
      <c r="ET13" s="20"/>
      <c r="EU13" s="20"/>
      <c r="EV13" s="20"/>
      <c r="EW13" s="20"/>
      <c r="EX13" s="20"/>
      <c r="EY13" s="20"/>
      <c r="EZ13" s="20"/>
      <c r="FA13" s="20"/>
      <c r="FB13" s="20"/>
      <c r="FC13" s="20"/>
      <c r="FD13" s="20"/>
      <c r="FE13" s="20"/>
      <c r="FF13" s="20"/>
      <c r="FG13" s="20"/>
      <c r="FH13" s="20"/>
      <c r="FI13" s="20"/>
      <c r="FJ13" s="20"/>
      <c r="FK13" s="20"/>
      <c r="FL13" s="20"/>
      <c r="FM13" s="20"/>
      <c r="FN13" s="20"/>
      <c r="FO13" s="20"/>
      <c r="FP13" s="20"/>
      <c r="FQ13" s="20"/>
      <c r="FR13" s="20"/>
      <c r="FS13" s="20"/>
      <c r="FT13" s="20"/>
      <c r="FU13" s="20"/>
      <c r="FV13" s="20"/>
      <c r="FW13" s="20"/>
      <c r="FX13" s="20"/>
      <c r="FY13" s="20"/>
      <c r="FZ13" s="20"/>
      <c r="GA13" s="20"/>
      <c r="GB13" s="20"/>
      <c r="GC13" s="20"/>
      <c r="GD13" s="20"/>
      <c r="GE13" s="20"/>
      <c r="GF13" s="20"/>
      <c r="GG13" s="20"/>
    </row>
    <row r="15" spans="1:189" x14ac:dyDescent="0.25">
      <c r="C15" s="12" t="s">
        <v>255</v>
      </c>
      <c r="E15" s="16" t="s">
        <v>185</v>
      </c>
      <c r="G15" s="16" t="s">
        <v>183</v>
      </c>
      <c r="H15" s="16" t="s">
        <v>184</v>
      </c>
    </row>
    <row r="16" spans="1:189" x14ac:dyDescent="0.25">
      <c r="D16" s="49" t="str">
        <f>'Project Inputs'!D175</f>
        <v>Stage 1</v>
      </c>
      <c r="E16" s="75">
        <f>'Project Inputs'!G175</f>
        <v>0.4</v>
      </c>
      <c r="G16" s="3">
        <f xml:space="preserve"> 'Project Inputs'!E175</f>
        <v>6</v>
      </c>
      <c r="H16" s="3">
        <f xml:space="preserve"> 'Project Inputs'!F175</f>
        <v>8</v>
      </c>
      <c r="J16" s="76">
        <f>IF($E16=0,0,AND(J$1&gt;=$G16,J$1&lt;SUM($G16:$H16))*($E16/$H16))</f>
        <v>0</v>
      </c>
      <c r="K16" s="76">
        <f t="shared" ref="K16:BV17" si="9">IF($E16=0,0,AND(K$1&gt;=$G16,K$1&lt;SUM($G16:$H16))*($E16/$H16))</f>
        <v>0</v>
      </c>
      <c r="L16" s="76">
        <f t="shared" si="9"/>
        <v>0</v>
      </c>
      <c r="M16" s="76">
        <f t="shared" si="9"/>
        <v>0</v>
      </c>
      <c r="N16" s="76">
        <f t="shared" si="9"/>
        <v>0</v>
      </c>
      <c r="O16" s="76">
        <f t="shared" si="9"/>
        <v>0.05</v>
      </c>
      <c r="P16" s="76">
        <f t="shared" si="9"/>
        <v>0.05</v>
      </c>
      <c r="Q16" s="76">
        <f t="shared" si="9"/>
        <v>0.05</v>
      </c>
      <c r="R16" s="76">
        <f t="shared" si="9"/>
        <v>0.05</v>
      </c>
      <c r="S16" s="76">
        <f t="shared" si="9"/>
        <v>0.05</v>
      </c>
      <c r="T16" s="76">
        <f t="shared" si="9"/>
        <v>0.05</v>
      </c>
      <c r="U16" s="76">
        <f t="shared" si="9"/>
        <v>0.05</v>
      </c>
      <c r="V16" s="76">
        <f t="shared" si="9"/>
        <v>0.05</v>
      </c>
      <c r="W16" s="76">
        <f t="shared" si="9"/>
        <v>0</v>
      </c>
      <c r="X16" s="76">
        <f t="shared" si="9"/>
        <v>0</v>
      </c>
      <c r="Y16" s="76">
        <f t="shared" si="9"/>
        <v>0</v>
      </c>
      <c r="Z16" s="76">
        <f t="shared" si="9"/>
        <v>0</v>
      </c>
      <c r="AA16" s="76">
        <f t="shared" si="9"/>
        <v>0</v>
      </c>
      <c r="AB16" s="76">
        <f t="shared" si="9"/>
        <v>0</v>
      </c>
      <c r="AC16" s="76">
        <f t="shared" si="9"/>
        <v>0</v>
      </c>
      <c r="AD16" s="76">
        <f t="shared" si="9"/>
        <v>0</v>
      </c>
      <c r="AE16" s="76">
        <f t="shared" si="9"/>
        <v>0</v>
      </c>
      <c r="AF16" s="76">
        <f t="shared" si="9"/>
        <v>0</v>
      </c>
      <c r="AG16" s="76">
        <f t="shared" si="9"/>
        <v>0</v>
      </c>
      <c r="AH16" s="76">
        <f t="shared" si="9"/>
        <v>0</v>
      </c>
      <c r="AI16" s="76">
        <f t="shared" si="9"/>
        <v>0</v>
      </c>
      <c r="AJ16" s="76">
        <f t="shared" si="9"/>
        <v>0</v>
      </c>
      <c r="AK16" s="76">
        <f t="shared" si="9"/>
        <v>0</v>
      </c>
      <c r="AL16" s="76">
        <f t="shared" si="9"/>
        <v>0</v>
      </c>
      <c r="AM16" s="76">
        <f t="shared" si="9"/>
        <v>0</v>
      </c>
      <c r="AN16" s="76">
        <f t="shared" si="9"/>
        <v>0</v>
      </c>
      <c r="AO16" s="76">
        <f t="shared" si="9"/>
        <v>0</v>
      </c>
      <c r="AP16" s="76">
        <f t="shared" si="9"/>
        <v>0</v>
      </c>
      <c r="AQ16" s="76">
        <f t="shared" si="9"/>
        <v>0</v>
      </c>
      <c r="AR16" s="76">
        <f t="shared" si="9"/>
        <v>0</v>
      </c>
      <c r="AS16" s="76">
        <f t="shared" si="9"/>
        <v>0</v>
      </c>
      <c r="AT16" s="76">
        <f t="shared" si="9"/>
        <v>0</v>
      </c>
      <c r="AU16" s="76">
        <f t="shared" si="9"/>
        <v>0</v>
      </c>
      <c r="AV16" s="76">
        <f t="shared" si="9"/>
        <v>0</v>
      </c>
      <c r="AW16" s="76">
        <f t="shared" si="9"/>
        <v>0</v>
      </c>
      <c r="AX16" s="76">
        <f t="shared" si="9"/>
        <v>0</v>
      </c>
      <c r="AY16" s="76">
        <f t="shared" si="9"/>
        <v>0</v>
      </c>
      <c r="AZ16" s="76">
        <f t="shared" si="9"/>
        <v>0</v>
      </c>
      <c r="BA16" s="76">
        <f t="shared" si="9"/>
        <v>0</v>
      </c>
      <c r="BB16" s="76">
        <f t="shared" si="9"/>
        <v>0</v>
      </c>
      <c r="BC16" s="76">
        <f t="shared" si="9"/>
        <v>0</v>
      </c>
      <c r="BD16" s="76">
        <f t="shared" si="9"/>
        <v>0</v>
      </c>
      <c r="BE16" s="76">
        <f t="shared" si="9"/>
        <v>0</v>
      </c>
      <c r="BF16" s="76">
        <f t="shared" si="9"/>
        <v>0</v>
      </c>
      <c r="BG16" s="76">
        <f t="shared" si="9"/>
        <v>0</v>
      </c>
      <c r="BH16" s="76">
        <f t="shared" si="9"/>
        <v>0</v>
      </c>
      <c r="BI16" s="76">
        <f t="shared" si="9"/>
        <v>0</v>
      </c>
      <c r="BJ16" s="76">
        <f t="shared" si="9"/>
        <v>0</v>
      </c>
      <c r="BK16" s="76">
        <f t="shared" si="9"/>
        <v>0</v>
      </c>
      <c r="BL16" s="76">
        <f t="shared" si="9"/>
        <v>0</v>
      </c>
      <c r="BM16" s="76">
        <f t="shared" si="9"/>
        <v>0</v>
      </c>
      <c r="BN16" s="76">
        <f t="shared" si="9"/>
        <v>0</v>
      </c>
      <c r="BO16" s="76">
        <f t="shared" si="9"/>
        <v>0</v>
      </c>
      <c r="BP16" s="76">
        <f t="shared" si="9"/>
        <v>0</v>
      </c>
      <c r="BQ16" s="76">
        <f t="shared" si="9"/>
        <v>0</v>
      </c>
      <c r="BR16" s="76">
        <f t="shared" si="9"/>
        <v>0</v>
      </c>
      <c r="BS16" s="76">
        <f t="shared" si="9"/>
        <v>0</v>
      </c>
      <c r="BT16" s="76">
        <f t="shared" si="9"/>
        <v>0</v>
      </c>
      <c r="BU16" s="76">
        <f t="shared" si="9"/>
        <v>0</v>
      </c>
      <c r="BV16" s="76">
        <f t="shared" si="9"/>
        <v>0</v>
      </c>
      <c r="BW16" s="76">
        <f t="shared" ref="BW16:EH20" si="10">IF($E16=0,0,AND(BW$1&gt;=$G16,BW$1&lt;SUM($G16:$H16))*($E16/$H16))</f>
        <v>0</v>
      </c>
      <c r="BX16" s="76">
        <f t="shared" si="10"/>
        <v>0</v>
      </c>
      <c r="BY16" s="76">
        <f t="shared" si="10"/>
        <v>0</v>
      </c>
      <c r="BZ16" s="76">
        <f t="shared" si="10"/>
        <v>0</v>
      </c>
      <c r="CA16" s="76">
        <f t="shared" si="10"/>
        <v>0</v>
      </c>
      <c r="CB16" s="76">
        <f t="shared" si="10"/>
        <v>0</v>
      </c>
      <c r="CC16" s="76">
        <f t="shared" si="10"/>
        <v>0</v>
      </c>
      <c r="CD16" s="76">
        <f t="shared" si="10"/>
        <v>0</v>
      </c>
      <c r="CE16" s="76">
        <f t="shared" si="10"/>
        <v>0</v>
      </c>
      <c r="CF16" s="76">
        <f t="shared" si="10"/>
        <v>0</v>
      </c>
      <c r="CG16" s="76">
        <f t="shared" si="10"/>
        <v>0</v>
      </c>
      <c r="CH16" s="76">
        <f t="shared" si="10"/>
        <v>0</v>
      </c>
      <c r="CI16" s="76">
        <f t="shared" si="10"/>
        <v>0</v>
      </c>
      <c r="CJ16" s="76">
        <f t="shared" si="10"/>
        <v>0</v>
      </c>
      <c r="CK16" s="76">
        <f t="shared" si="10"/>
        <v>0</v>
      </c>
      <c r="CL16" s="76">
        <f t="shared" si="10"/>
        <v>0</v>
      </c>
      <c r="CM16" s="76">
        <f t="shared" si="10"/>
        <v>0</v>
      </c>
      <c r="CN16" s="76">
        <f t="shared" si="10"/>
        <v>0</v>
      </c>
      <c r="CO16" s="76">
        <f t="shared" si="10"/>
        <v>0</v>
      </c>
      <c r="CP16" s="76">
        <f t="shared" si="10"/>
        <v>0</v>
      </c>
      <c r="CQ16" s="76">
        <f t="shared" si="10"/>
        <v>0</v>
      </c>
      <c r="CR16" s="76">
        <f t="shared" si="10"/>
        <v>0</v>
      </c>
      <c r="CS16" s="76">
        <f t="shared" si="10"/>
        <v>0</v>
      </c>
      <c r="CT16" s="76">
        <f t="shared" si="10"/>
        <v>0</v>
      </c>
      <c r="CU16" s="76">
        <f t="shared" si="10"/>
        <v>0</v>
      </c>
      <c r="CV16" s="76">
        <f t="shared" si="10"/>
        <v>0</v>
      </c>
      <c r="CW16" s="76">
        <f t="shared" si="10"/>
        <v>0</v>
      </c>
      <c r="CX16" s="76">
        <f t="shared" si="10"/>
        <v>0</v>
      </c>
      <c r="CY16" s="76">
        <f t="shared" si="10"/>
        <v>0</v>
      </c>
      <c r="CZ16" s="76">
        <f t="shared" si="10"/>
        <v>0</v>
      </c>
      <c r="DA16" s="76">
        <f t="shared" si="10"/>
        <v>0</v>
      </c>
      <c r="DB16" s="76">
        <f t="shared" si="10"/>
        <v>0</v>
      </c>
      <c r="DC16" s="76">
        <f t="shared" si="10"/>
        <v>0</v>
      </c>
      <c r="DD16" s="76">
        <f t="shared" si="10"/>
        <v>0</v>
      </c>
      <c r="DE16" s="76">
        <f t="shared" si="10"/>
        <v>0</v>
      </c>
      <c r="DF16" s="76">
        <f t="shared" si="10"/>
        <v>0</v>
      </c>
      <c r="DG16" s="76">
        <f t="shared" si="10"/>
        <v>0</v>
      </c>
      <c r="DH16" s="76">
        <f t="shared" si="10"/>
        <v>0</v>
      </c>
      <c r="DI16" s="76">
        <f t="shared" si="10"/>
        <v>0</v>
      </c>
      <c r="DJ16" s="76">
        <f t="shared" si="10"/>
        <v>0</v>
      </c>
      <c r="DK16" s="76">
        <f t="shared" si="10"/>
        <v>0</v>
      </c>
      <c r="DL16" s="76">
        <f t="shared" si="10"/>
        <v>0</v>
      </c>
      <c r="DM16" s="76">
        <f t="shared" si="10"/>
        <v>0</v>
      </c>
      <c r="DN16" s="76">
        <f t="shared" si="10"/>
        <v>0</v>
      </c>
      <c r="DO16" s="76">
        <f t="shared" si="10"/>
        <v>0</v>
      </c>
      <c r="DP16" s="76">
        <f t="shared" si="10"/>
        <v>0</v>
      </c>
      <c r="DQ16" s="76">
        <f t="shared" si="10"/>
        <v>0</v>
      </c>
      <c r="DR16" s="76">
        <f t="shared" si="10"/>
        <v>0</v>
      </c>
      <c r="DS16" s="76">
        <f t="shared" si="10"/>
        <v>0</v>
      </c>
      <c r="DT16" s="76">
        <f t="shared" si="10"/>
        <v>0</v>
      </c>
      <c r="DU16" s="76">
        <f t="shared" si="10"/>
        <v>0</v>
      </c>
      <c r="DV16" s="76">
        <f t="shared" si="10"/>
        <v>0</v>
      </c>
      <c r="DW16" s="76">
        <f t="shared" si="10"/>
        <v>0</v>
      </c>
      <c r="DX16" s="76">
        <f t="shared" si="10"/>
        <v>0</v>
      </c>
      <c r="DY16" s="76">
        <f t="shared" si="10"/>
        <v>0</v>
      </c>
      <c r="DZ16" s="76">
        <f t="shared" si="10"/>
        <v>0</v>
      </c>
      <c r="EA16" s="76">
        <f t="shared" si="10"/>
        <v>0</v>
      </c>
      <c r="EB16" s="76">
        <f t="shared" si="10"/>
        <v>0</v>
      </c>
      <c r="EC16" s="76">
        <f t="shared" si="10"/>
        <v>0</v>
      </c>
      <c r="ED16" s="76">
        <f t="shared" si="10"/>
        <v>0</v>
      </c>
      <c r="EE16" s="76">
        <f t="shared" si="10"/>
        <v>0</v>
      </c>
      <c r="EF16" s="76">
        <f t="shared" si="10"/>
        <v>0</v>
      </c>
      <c r="EG16" s="76">
        <f t="shared" si="10"/>
        <v>0</v>
      </c>
      <c r="EH16" s="76">
        <f t="shared" si="10"/>
        <v>0</v>
      </c>
      <c r="EI16" s="76">
        <f t="shared" ref="EI16:GG20" si="11">IF($E16=0,0,AND(EI$1&gt;=$G16,EI$1&lt;SUM($G16:$H16))*($E16/$H16))</f>
        <v>0</v>
      </c>
      <c r="EJ16" s="76">
        <f t="shared" si="11"/>
        <v>0</v>
      </c>
      <c r="EK16" s="76">
        <f t="shared" si="11"/>
        <v>0</v>
      </c>
      <c r="EL16" s="76">
        <f t="shared" si="11"/>
        <v>0</v>
      </c>
      <c r="EM16" s="76">
        <f t="shared" si="11"/>
        <v>0</v>
      </c>
      <c r="EN16" s="76">
        <f t="shared" si="11"/>
        <v>0</v>
      </c>
      <c r="EO16" s="76">
        <f t="shared" si="11"/>
        <v>0</v>
      </c>
      <c r="EP16" s="76">
        <f t="shared" si="11"/>
        <v>0</v>
      </c>
      <c r="EQ16" s="76">
        <f t="shared" si="11"/>
        <v>0</v>
      </c>
      <c r="ER16" s="76">
        <f t="shared" si="11"/>
        <v>0</v>
      </c>
      <c r="ES16" s="76">
        <f t="shared" si="11"/>
        <v>0</v>
      </c>
      <c r="ET16" s="76">
        <f t="shared" si="11"/>
        <v>0</v>
      </c>
      <c r="EU16" s="76">
        <f t="shared" si="11"/>
        <v>0</v>
      </c>
      <c r="EV16" s="76">
        <f t="shared" si="11"/>
        <v>0</v>
      </c>
      <c r="EW16" s="76">
        <f t="shared" si="11"/>
        <v>0</v>
      </c>
      <c r="EX16" s="76">
        <f t="shared" si="11"/>
        <v>0</v>
      </c>
      <c r="EY16" s="76">
        <f t="shared" si="11"/>
        <v>0</v>
      </c>
      <c r="EZ16" s="76">
        <f t="shared" si="11"/>
        <v>0</v>
      </c>
      <c r="FA16" s="76">
        <f t="shared" si="11"/>
        <v>0</v>
      </c>
      <c r="FB16" s="76">
        <f t="shared" si="11"/>
        <v>0</v>
      </c>
      <c r="FC16" s="76">
        <f t="shared" si="11"/>
        <v>0</v>
      </c>
      <c r="FD16" s="76">
        <f t="shared" si="11"/>
        <v>0</v>
      </c>
      <c r="FE16" s="76">
        <f t="shared" si="11"/>
        <v>0</v>
      </c>
      <c r="FF16" s="76">
        <f t="shared" si="11"/>
        <v>0</v>
      </c>
      <c r="FG16" s="76">
        <f t="shared" si="11"/>
        <v>0</v>
      </c>
      <c r="FH16" s="76">
        <f t="shared" si="11"/>
        <v>0</v>
      </c>
      <c r="FI16" s="76">
        <f t="shared" si="11"/>
        <v>0</v>
      </c>
      <c r="FJ16" s="76">
        <f t="shared" si="11"/>
        <v>0</v>
      </c>
      <c r="FK16" s="76">
        <f t="shared" si="11"/>
        <v>0</v>
      </c>
      <c r="FL16" s="76">
        <f t="shared" si="11"/>
        <v>0</v>
      </c>
      <c r="FM16" s="76">
        <f t="shared" si="11"/>
        <v>0</v>
      </c>
      <c r="FN16" s="76">
        <f t="shared" si="11"/>
        <v>0</v>
      </c>
      <c r="FO16" s="76">
        <f t="shared" si="11"/>
        <v>0</v>
      </c>
      <c r="FP16" s="76">
        <f t="shared" si="11"/>
        <v>0</v>
      </c>
      <c r="FQ16" s="76">
        <f t="shared" si="11"/>
        <v>0</v>
      </c>
      <c r="FR16" s="76">
        <f t="shared" si="11"/>
        <v>0</v>
      </c>
      <c r="FS16" s="76">
        <f t="shared" si="11"/>
        <v>0</v>
      </c>
      <c r="FT16" s="76">
        <f t="shared" si="11"/>
        <v>0</v>
      </c>
      <c r="FU16" s="76">
        <f t="shared" si="11"/>
        <v>0</v>
      </c>
      <c r="FV16" s="76">
        <f t="shared" si="11"/>
        <v>0</v>
      </c>
      <c r="FW16" s="76">
        <f t="shared" si="11"/>
        <v>0</v>
      </c>
      <c r="FX16" s="76">
        <f t="shared" si="11"/>
        <v>0</v>
      </c>
      <c r="FY16" s="76">
        <f t="shared" si="11"/>
        <v>0</v>
      </c>
      <c r="FZ16" s="76">
        <f t="shared" si="11"/>
        <v>0</v>
      </c>
      <c r="GA16" s="76">
        <f t="shared" si="11"/>
        <v>0</v>
      </c>
      <c r="GB16" s="76">
        <f t="shared" si="11"/>
        <v>0</v>
      </c>
      <c r="GC16" s="76">
        <f t="shared" si="11"/>
        <v>0</v>
      </c>
      <c r="GD16" s="76">
        <f t="shared" si="11"/>
        <v>0</v>
      </c>
      <c r="GE16" s="76">
        <f t="shared" si="11"/>
        <v>0</v>
      </c>
      <c r="GF16" s="76">
        <f t="shared" si="11"/>
        <v>0</v>
      </c>
      <c r="GG16" s="76">
        <f t="shared" si="11"/>
        <v>0</v>
      </c>
    </row>
    <row r="17" spans="3:189" x14ac:dyDescent="0.25">
      <c r="D17" s="49" t="str">
        <f>'Project Inputs'!D176</f>
        <v>Stage 2</v>
      </c>
      <c r="E17" s="75">
        <f>'Project Inputs'!G176</f>
        <v>0.3</v>
      </c>
      <c r="G17" s="3">
        <f xml:space="preserve"> 'Project Inputs'!E176</f>
        <v>18</v>
      </c>
      <c r="H17" s="3">
        <f xml:space="preserve"> 'Project Inputs'!F176</f>
        <v>6</v>
      </c>
      <c r="J17" s="78">
        <f t="shared" ref="J17:Y20" si="12">IF($E17=0,0,AND(J$1&gt;=$G17,J$1&lt;SUM($G17:$H17))*($E17/$H17))</f>
        <v>0</v>
      </c>
      <c r="K17" s="76">
        <f t="shared" si="12"/>
        <v>0</v>
      </c>
      <c r="L17" s="76">
        <f t="shared" si="12"/>
        <v>0</v>
      </c>
      <c r="M17" s="76">
        <f t="shared" si="12"/>
        <v>0</v>
      </c>
      <c r="N17" s="76">
        <f t="shared" si="12"/>
        <v>0</v>
      </c>
      <c r="O17" s="76">
        <f t="shared" si="12"/>
        <v>0</v>
      </c>
      <c r="P17" s="78">
        <f t="shared" si="12"/>
        <v>0</v>
      </c>
      <c r="Q17" s="78">
        <f t="shared" si="12"/>
        <v>0</v>
      </c>
      <c r="R17" s="78">
        <f t="shared" si="12"/>
        <v>0</v>
      </c>
      <c r="S17" s="78">
        <f t="shared" si="12"/>
        <v>0</v>
      </c>
      <c r="T17" s="78">
        <f t="shared" si="12"/>
        <v>0</v>
      </c>
      <c r="U17" s="78">
        <f t="shared" si="12"/>
        <v>0</v>
      </c>
      <c r="V17" s="78">
        <f t="shared" si="12"/>
        <v>0</v>
      </c>
      <c r="W17" s="78">
        <f t="shared" si="12"/>
        <v>0</v>
      </c>
      <c r="X17" s="78">
        <f t="shared" si="12"/>
        <v>0</v>
      </c>
      <c r="Y17" s="78">
        <f t="shared" si="12"/>
        <v>0</v>
      </c>
      <c r="Z17" s="78">
        <f t="shared" si="9"/>
        <v>0</v>
      </c>
      <c r="AA17" s="78">
        <f t="shared" si="9"/>
        <v>4.9999999999999996E-2</v>
      </c>
      <c r="AB17" s="78">
        <f t="shared" si="9"/>
        <v>4.9999999999999996E-2</v>
      </c>
      <c r="AC17" s="78">
        <f t="shared" si="9"/>
        <v>4.9999999999999996E-2</v>
      </c>
      <c r="AD17" s="78">
        <f t="shared" si="9"/>
        <v>4.9999999999999996E-2</v>
      </c>
      <c r="AE17" s="78">
        <f t="shared" si="9"/>
        <v>4.9999999999999996E-2</v>
      </c>
      <c r="AF17" s="78">
        <f t="shared" si="9"/>
        <v>4.9999999999999996E-2</v>
      </c>
      <c r="AG17" s="78">
        <f t="shared" si="9"/>
        <v>0</v>
      </c>
      <c r="AH17" s="78">
        <f t="shared" si="9"/>
        <v>0</v>
      </c>
      <c r="AI17" s="78">
        <f t="shared" si="9"/>
        <v>0</v>
      </c>
      <c r="AJ17" s="78">
        <f t="shared" si="9"/>
        <v>0</v>
      </c>
      <c r="AK17" s="78">
        <f t="shared" si="9"/>
        <v>0</v>
      </c>
      <c r="AL17" s="78">
        <f t="shared" si="9"/>
        <v>0</v>
      </c>
      <c r="AM17" s="78">
        <f t="shared" si="9"/>
        <v>0</v>
      </c>
      <c r="AN17" s="78">
        <f t="shared" si="9"/>
        <v>0</v>
      </c>
      <c r="AO17" s="78">
        <f t="shared" si="9"/>
        <v>0</v>
      </c>
      <c r="AP17" s="78">
        <f t="shared" si="9"/>
        <v>0</v>
      </c>
      <c r="AQ17" s="78">
        <f t="shared" si="9"/>
        <v>0</v>
      </c>
      <c r="AR17" s="78">
        <f t="shared" si="9"/>
        <v>0</v>
      </c>
      <c r="AS17" s="78">
        <f t="shared" si="9"/>
        <v>0</v>
      </c>
      <c r="AT17" s="78">
        <f t="shared" si="9"/>
        <v>0</v>
      </c>
      <c r="AU17" s="78">
        <f t="shared" si="9"/>
        <v>0</v>
      </c>
      <c r="AV17" s="78">
        <f t="shared" si="9"/>
        <v>0</v>
      </c>
      <c r="AW17" s="78">
        <f t="shared" si="9"/>
        <v>0</v>
      </c>
      <c r="AX17" s="78">
        <f t="shared" si="9"/>
        <v>0</v>
      </c>
      <c r="AY17" s="78">
        <f t="shared" si="9"/>
        <v>0</v>
      </c>
      <c r="AZ17" s="78">
        <f t="shared" si="9"/>
        <v>0</v>
      </c>
      <c r="BA17" s="78">
        <f t="shared" si="9"/>
        <v>0</v>
      </c>
      <c r="BB17" s="78">
        <f t="shared" si="9"/>
        <v>0</v>
      </c>
      <c r="BC17" s="78">
        <f t="shared" si="9"/>
        <v>0</v>
      </c>
      <c r="BD17" s="78">
        <f t="shared" si="9"/>
        <v>0</v>
      </c>
      <c r="BE17" s="78">
        <f t="shared" si="9"/>
        <v>0</v>
      </c>
      <c r="BF17" s="78">
        <f t="shared" si="9"/>
        <v>0</v>
      </c>
      <c r="BG17" s="78">
        <f t="shared" si="9"/>
        <v>0</v>
      </c>
      <c r="BH17" s="78">
        <f t="shared" si="9"/>
        <v>0</v>
      </c>
      <c r="BI17" s="78">
        <f t="shared" si="9"/>
        <v>0</v>
      </c>
      <c r="BJ17" s="78">
        <f t="shared" si="9"/>
        <v>0</v>
      </c>
      <c r="BK17" s="78">
        <f t="shared" si="9"/>
        <v>0</v>
      </c>
      <c r="BL17" s="78">
        <f t="shared" si="9"/>
        <v>0</v>
      </c>
      <c r="BM17" s="78">
        <f t="shared" si="9"/>
        <v>0</v>
      </c>
      <c r="BN17" s="78">
        <f t="shared" si="9"/>
        <v>0</v>
      </c>
      <c r="BO17" s="78">
        <f t="shared" si="9"/>
        <v>0</v>
      </c>
      <c r="BP17" s="78">
        <f t="shared" si="9"/>
        <v>0</v>
      </c>
      <c r="BQ17" s="78">
        <f t="shared" si="9"/>
        <v>0</v>
      </c>
      <c r="BR17" s="78">
        <f t="shared" si="9"/>
        <v>0</v>
      </c>
      <c r="BS17" s="78">
        <f t="shared" si="9"/>
        <v>0</v>
      </c>
      <c r="BT17" s="78">
        <f t="shared" si="9"/>
        <v>0</v>
      </c>
      <c r="BU17" s="78">
        <f t="shared" si="9"/>
        <v>0</v>
      </c>
      <c r="BV17" s="78">
        <f t="shared" si="9"/>
        <v>0</v>
      </c>
      <c r="BW17" s="78">
        <f t="shared" si="10"/>
        <v>0</v>
      </c>
      <c r="BX17" s="78">
        <f t="shared" si="10"/>
        <v>0</v>
      </c>
      <c r="BY17" s="78">
        <f t="shared" si="10"/>
        <v>0</v>
      </c>
      <c r="BZ17" s="78">
        <f t="shared" si="10"/>
        <v>0</v>
      </c>
      <c r="CA17" s="78">
        <f t="shared" si="10"/>
        <v>0</v>
      </c>
      <c r="CB17" s="78">
        <f t="shared" si="10"/>
        <v>0</v>
      </c>
      <c r="CC17" s="78">
        <f t="shared" si="10"/>
        <v>0</v>
      </c>
      <c r="CD17" s="78">
        <f t="shared" si="10"/>
        <v>0</v>
      </c>
      <c r="CE17" s="78">
        <f t="shared" si="10"/>
        <v>0</v>
      </c>
      <c r="CF17" s="78">
        <f t="shared" si="10"/>
        <v>0</v>
      </c>
      <c r="CG17" s="78">
        <f t="shared" si="10"/>
        <v>0</v>
      </c>
      <c r="CH17" s="78">
        <f t="shared" si="10"/>
        <v>0</v>
      </c>
      <c r="CI17" s="78">
        <f t="shared" si="10"/>
        <v>0</v>
      </c>
      <c r="CJ17" s="78">
        <f t="shared" si="10"/>
        <v>0</v>
      </c>
      <c r="CK17" s="78">
        <f t="shared" si="10"/>
        <v>0</v>
      </c>
      <c r="CL17" s="78">
        <f t="shared" si="10"/>
        <v>0</v>
      </c>
      <c r="CM17" s="78">
        <f t="shared" si="10"/>
        <v>0</v>
      </c>
      <c r="CN17" s="78">
        <f t="shared" si="10"/>
        <v>0</v>
      </c>
      <c r="CO17" s="78">
        <f t="shared" si="10"/>
        <v>0</v>
      </c>
      <c r="CP17" s="78">
        <f t="shared" si="10"/>
        <v>0</v>
      </c>
      <c r="CQ17" s="78">
        <f t="shared" si="10"/>
        <v>0</v>
      </c>
      <c r="CR17" s="78">
        <f t="shared" si="10"/>
        <v>0</v>
      </c>
      <c r="CS17" s="78">
        <f t="shared" si="10"/>
        <v>0</v>
      </c>
      <c r="CT17" s="78">
        <f t="shared" si="10"/>
        <v>0</v>
      </c>
      <c r="CU17" s="78">
        <f t="shared" si="10"/>
        <v>0</v>
      </c>
      <c r="CV17" s="78">
        <f t="shared" si="10"/>
        <v>0</v>
      </c>
      <c r="CW17" s="78">
        <f t="shared" si="10"/>
        <v>0</v>
      </c>
      <c r="CX17" s="78">
        <f t="shared" si="10"/>
        <v>0</v>
      </c>
      <c r="CY17" s="78">
        <f t="shared" si="10"/>
        <v>0</v>
      </c>
      <c r="CZ17" s="78">
        <f t="shared" si="10"/>
        <v>0</v>
      </c>
      <c r="DA17" s="78">
        <f t="shared" si="10"/>
        <v>0</v>
      </c>
      <c r="DB17" s="78">
        <f t="shared" si="10"/>
        <v>0</v>
      </c>
      <c r="DC17" s="78">
        <f t="shared" si="10"/>
        <v>0</v>
      </c>
      <c r="DD17" s="78">
        <f t="shared" si="10"/>
        <v>0</v>
      </c>
      <c r="DE17" s="78">
        <f t="shared" si="10"/>
        <v>0</v>
      </c>
      <c r="DF17" s="78">
        <f t="shared" si="10"/>
        <v>0</v>
      </c>
      <c r="DG17" s="78">
        <f t="shared" si="10"/>
        <v>0</v>
      </c>
      <c r="DH17" s="78">
        <f t="shared" si="10"/>
        <v>0</v>
      </c>
      <c r="DI17" s="78">
        <f t="shared" si="10"/>
        <v>0</v>
      </c>
      <c r="DJ17" s="78">
        <f t="shared" si="10"/>
        <v>0</v>
      </c>
      <c r="DK17" s="78">
        <f t="shared" si="10"/>
        <v>0</v>
      </c>
      <c r="DL17" s="78">
        <f t="shared" si="10"/>
        <v>0</v>
      </c>
      <c r="DM17" s="78">
        <f t="shared" si="10"/>
        <v>0</v>
      </c>
      <c r="DN17" s="78">
        <f t="shared" si="10"/>
        <v>0</v>
      </c>
      <c r="DO17" s="78">
        <f t="shared" si="10"/>
        <v>0</v>
      </c>
      <c r="DP17" s="78">
        <f t="shared" si="10"/>
        <v>0</v>
      </c>
      <c r="DQ17" s="78">
        <f t="shared" si="10"/>
        <v>0</v>
      </c>
      <c r="DR17" s="78">
        <f t="shared" si="10"/>
        <v>0</v>
      </c>
      <c r="DS17" s="78">
        <f t="shared" si="10"/>
        <v>0</v>
      </c>
      <c r="DT17" s="78">
        <f t="shared" si="10"/>
        <v>0</v>
      </c>
      <c r="DU17" s="78">
        <f t="shared" si="10"/>
        <v>0</v>
      </c>
      <c r="DV17" s="78">
        <f t="shared" si="10"/>
        <v>0</v>
      </c>
      <c r="DW17" s="78">
        <f t="shared" si="10"/>
        <v>0</v>
      </c>
      <c r="DX17" s="78">
        <f t="shared" si="10"/>
        <v>0</v>
      </c>
      <c r="DY17" s="78">
        <f t="shared" si="10"/>
        <v>0</v>
      </c>
      <c r="DZ17" s="78">
        <f t="shared" si="10"/>
        <v>0</v>
      </c>
      <c r="EA17" s="78">
        <f t="shared" si="10"/>
        <v>0</v>
      </c>
      <c r="EB17" s="78">
        <f t="shared" si="10"/>
        <v>0</v>
      </c>
      <c r="EC17" s="78">
        <f t="shared" si="10"/>
        <v>0</v>
      </c>
      <c r="ED17" s="78">
        <f t="shared" si="10"/>
        <v>0</v>
      </c>
      <c r="EE17" s="78">
        <f t="shared" si="10"/>
        <v>0</v>
      </c>
      <c r="EF17" s="78">
        <f t="shared" si="10"/>
        <v>0</v>
      </c>
      <c r="EG17" s="78">
        <f t="shared" si="10"/>
        <v>0</v>
      </c>
      <c r="EH17" s="78">
        <f t="shared" si="10"/>
        <v>0</v>
      </c>
      <c r="EI17" s="78">
        <f t="shared" si="11"/>
        <v>0</v>
      </c>
      <c r="EJ17" s="78">
        <f t="shared" si="11"/>
        <v>0</v>
      </c>
      <c r="EK17" s="78">
        <f t="shared" si="11"/>
        <v>0</v>
      </c>
      <c r="EL17" s="78">
        <f t="shared" si="11"/>
        <v>0</v>
      </c>
      <c r="EM17" s="78">
        <f t="shared" si="11"/>
        <v>0</v>
      </c>
      <c r="EN17" s="78">
        <f t="shared" si="11"/>
        <v>0</v>
      </c>
      <c r="EO17" s="78">
        <f t="shared" si="11"/>
        <v>0</v>
      </c>
      <c r="EP17" s="78">
        <f t="shared" si="11"/>
        <v>0</v>
      </c>
      <c r="EQ17" s="78">
        <f t="shared" si="11"/>
        <v>0</v>
      </c>
      <c r="ER17" s="78">
        <f t="shared" si="11"/>
        <v>0</v>
      </c>
      <c r="ES17" s="78">
        <f t="shared" si="11"/>
        <v>0</v>
      </c>
      <c r="ET17" s="78">
        <f t="shared" si="11"/>
        <v>0</v>
      </c>
      <c r="EU17" s="78">
        <f t="shared" si="11"/>
        <v>0</v>
      </c>
      <c r="EV17" s="78">
        <f t="shared" si="11"/>
        <v>0</v>
      </c>
      <c r="EW17" s="78">
        <f t="shared" si="11"/>
        <v>0</v>
      </c>
      <c r="EX17" s="78">
        <f t="shared" si="11"/>
        <v>0</v>
      </c>
      <c r="EY17" s="78">
        <f t="shared" si="11"/>
        <v>0</v>
      </c>
      <c r="EZ17" s="78">
        <f t="shared" si="11"/>
        <v>0</v>
      </c>
      <c r="FA17" s="78">
        <f t="shared" si="11"/>
        <v>0</v>
      </c>
      <c r="FB17" s="78">
        <f t="shared" si="11"/>
        <v>0</v>
      </c>
      <c r="FC17" s="78">
        <f t="shared" si="11"/>
        <v>0</v>
      </c>
      <c r="FD17" s="78">
        <f t="shared" si="11"/>
        <v>0</v>
      </c>
      <c r="FE17" s="78">
        <f t="shared" si="11"/>
        <v>0</v>
      </c>
      <c r="FF17" s="78">
        <f t="shared" si="11"/>
        <v>0</v>
      </c>
      <c r="FG17" s="78">
        <f t="shared" si="11"/>
        <v>0</v>
      </c>
      <c r="FH17" s="78">
        <f t="shared" si="11"/>
        <v>0</v>
      </c>
      <c r="FI17" s="78">
        <f t="shared" si="11"/>
        <v>0</v>
      </c>
      <c r="FJ17" s="78">
        <f t="shared" si="11"/>
        <v>0</v>
      </c>
      <c r="FK17" s="78">
        <f t="shared" si="11"/>
        <v>0</v>
      </c>
      <c r="FL17" s="78">
        <f t="shared" si="11"/>
        <v>0</v>
      </c>
      <c r="FM17" s="78">
        <f t="shared" si="11"/>
        <v>0</v>
      </c>
      <c r="FN17" s="78">
        <f t="shared" si="11"/>
        <v>0</v>
      </c>
      <c r="FO17" s="78">
        <f t="shared" si="11"/>
        <v>0</v>
      </c>
      <c r="FP17" s="78">
        <f t="shared" si="11"/>
        <v>0</v>
      </c>
      <c r="FQ17" s="78">
        <f t="shared" si="11"/>
        <v>0</v>
      </c>
      <c r="FR17" s="78">
        <f t="shared" si="11"/>
        <v>0</v>
      </c>
      <c r="FS17" s="78">
        <f t="shared" si="11"/>
        <v>0</v>
      </c>
      <c r="FT17" s="78">
        <f t="shared" si="11"/>
        <v>0</v>
      </c>
      <c r="FU17" s="78">
        <f t="shared" si="11"/>
        <v>0</v>
      </c>
      <c r="FV17" s="78">
        <f t="shared" si="11"/>
        <v>0</v>
      </c>
      <c r="FW17" s="78">
        <f t="shared" si="11"/>
        <v>0</v>
      </c>
      <c r="FX17" s="78">
        <f t="shared" si="11"/>
        <v>0</v>
      </c>
      <c r="FY17" s="78">
        <f t="shared" si="11"/>
        <v>0</v>
      </c>
      <c r="FZ17" s="78">
        <f t="shared" si="11"/>
        <v>0</v>
      </c>
      <c r="GA17" s="78">
        <f t="shared" si="11"/>
        <v>0</v>
      </c>
      <c r="GB17" s="78">
        <f t="shared" si="11"/>
        <v>0</v>
      </c>
      <c r="GC17" s="78">
        <f t="shared" si="11"/>
        <v>0</v>
      </c>
      <c r="GD17" s="78">
        <f t="shared" si="11"/>
        <v>0</v>
      </c>
      <c r="GE17" s="78">
        <f t="shared" si="11"/>
        <v>0</v>
      </c>
      <c r="GF17" s="78">
        <f t="shared" si="11"/>
        <v>0</v>
      </c>
      <c r="GG17" s="78">
        <f t="shared" si="11"/>
        <v>0</v>
      </c>
    </row>
    <row r="18" spans="3:189" x14ac:dyDescent="0.25">
      <c r="D18" s="49" t="str">
        <f>'Project Inputs'!D177</f>
        <v>Stage 3</v>
      </c>
      <c r="E18" s="75">
        <f>'Project Inputs'!G177</f>
        <v>0.3</v>
      </c>
      <c r="G18" s="3">
        <f xml:space="preserve"> 'Project Inputs'!E177</f>
        <v>30</v>
      </c>
      <c r="H18" s="3">
        <f xml:space="preserve"> 'Project Inputs'!F177</f>
        <v>6</v>
      </c>
      <c r="J18" s="76">
        <f t="shared" si="12"/>
        <v>0</v>
      </c>
      <c r="K18" s="76">
        <f t="shared" ref="K18:BV20" si="13">IF($E18=0,0,AND(K$1&gt;=$G18,K$1&lt;SUM($G18:$H18))*($E18/$H18))</f>
        <v>0</v>
      </c>
      <c r="L18" s="76">
        <f t="shared" si="13"/>
        <v>0</v>
      </c>
      <c r="M18" s="76">
        <f t="shared" si="13"/>
        <v>0</v>
      </c>
      <c r="N18" s="76">
        <f t="shared" si="13"/>
        <v>0</v>
      </c>
      <c r="O18" s="76">
        <f t="shared" si="13"/>
        <v>0</v>
      </c>
      <c r="P18" s="76">
        <f t="shared" si="13"/>
        <v>0</v>
      </c>
      <c r="Q18" s="76">
        <f t="shared" si="13"/>
        <v>0</v>
      </c>
      <c r="R18" s="76">
        <f t="shared" si="13"/>
        <v>0</v>
      </c>
      <c r="S18" s="76">
        <f t="shared" si="13"/>
        <v>0</v>
      </c>
      <c r="T18" s="76">
        <f t="shared" si="13"/>
        <v>0</v>
      </c>
      <c r="U18" s="76">
        <f t="shared" si="13"/>
        <v>0</v>
      </c>
      <c r="V18" s="76">
        <f t="shared" si="13"/>
        <v>0</v>
      </c>
      <c r="W18" s="76">
        <f t="shared" si="13"/>
        <v>0</v>
      </c>
      <c r="X18" s="76">
        <f t="shared" si="13"/>
        <v>0</v>
      </c>
      <c r="Y18" s="76">
        <f t="shared" si="13"/>
        <v>0</v>
      </c>
      <c r="Z18" s="76">
        <f t="shared" si="13"/>
        <v>0</v>
      </c>
      <c r="AA18" s="76">
        <f t="shared" si="13"/>
        <v>0</v>
      </c>
      <c r="AB18" s="76">
        <f t="shared" si="13"/>
        <v>0</v>
      </c>
      <c r="AC18" s="76">
        <f t="shared" si="13"/>
        <v>0</v>
      </c>
      <c r="AD18" s="76">
        <f t="shared" si="13"/>
        <v>0</v>
      </c>
      <c r="AE18" s="76">
        <f t="shared" si="13"/>
        <v>0</v>
      </c>
      <c r="AF18" s="76">
        <f t="shared" si="13"/>
        <v>0</v>
      </c>
      <c r="AG18" s="76">
        <f t="shared" si="13"/>
        <v>0</v>
      </c>
      <c r="AH18" s="76">
        <f t="shared" si="13"/>
        <v>0</v>
      </c>
      <c r="AI18" s="76">
        <f t="shared" si="13"/>
        <v>0</v>
      </c>
      <c r="AJ18" s="76">
        <f t="shared" si="13"/>
        <v>0</v>
      </c>
      <c r="AK18" s="76">
        <f t="shared" si="13"/>
        <v>0</v>
      </c>
      <c r="AL18" s="76">
        <f t="shared" si="13"/>
        <v>0</v>
      </c>
      <c r="AM18" s="76">
        <f t="shared" si="13"/>
        <v>4.9999999999999996E-2</v>
      </c>
      <c r="AN18" s="76">
        <f t="shared" si="13"/>
        <v>4.9999999999999996E-2</v>
      </c>
      <c r="AO18" s="76">
        <f t="shared" si="13"/>
        <v>4.9999999999999996E-2</v>
      </c>
      <c r="AP18" s="76">
        <f t="shared" si="13"/>
        <v>4.9999999999999996E-2</v>
      </c>
      <c r="AQ18" s="76">
        <f t="shared" si="13"/>
        <v>4.9999999999999996E-2</v>
      </c>
      <c r="AR18" s="76">
        <f t="shared" si="13"/>
        <v>4.9999999999999996E-2</v>
      </c>
      <c r="AS18" s="76">
        <f t="shared" si="13"/>
        <v>0</v>
      </c>
      <c r="AT18" s="76">
        <f t="shared" si="13"/>
        <v>0</v>
      </c>
      <c r="AU18" s="76">
        <f t="shared" si="13"/>
        <v>0</v>
      </c>
      <c r="AV18" s="76">
        <f t="shared" si="13"/>
        <v>0</v>
      </c>
      <c r="AW18" s="76">
        <f t="shared" si="13"/>
        <v>0</v>
      </c>
      <c r="AX18" s="76">
        <f t="shared" si="13"/>
        <v>0</v>
      </c>
      <c r="AY18" s="76">
        <f t="shared" si="13"/>
        <v>0</v>
      </c>
      <c r="AZ18" s="76">
        <f t="shared" si="13"/>
        <v>0</v>
      </c>
      <c r="BA18" s="76">
        <f t="shared" si="13"/>
        <v>0</v>
      </c>
      <c r="BB18" s="76">
        <f t="shared" si="13"/>
        <v>0</v>
      </c>
      <c r="BC18" s="76">
        <f t="shared" si="13"/>
        <v>0</v>
      </c>
      <c r="BD18" s="76">
        <f t="shared" si="13"/>
        <v>0</v>
      </c>
      <c r="BE18" s="76">
        <f t="shared" si="13"/>
        <v>0</v>
      </c>
      <c r="BF18" s="76">
        <f t="shared" si="13"/>
        <v>0</v>
      </c>
      <c r="BG18" s="76">
        <f t="shared" si="13"/>
        <v>0</v>
      </c>
      <c r="BH18" s="76">
        <f t="shared" si="13"/>
        <v>0</v>
      </c>
      <c r="BI18" s="76">
        <f t="shared" si="13"/>
        <v>0</v>
      </c>
      <c r="BJ18" s="76">
        <f t="shared" si="13"/>
        <v>0</v>
      </c>
      <c r="BK18" s="76">
        <f t="shared" si="13"/>
        <v>0</v>
      </c>
      <c r="BL18" s="76">
        <f t="shared" si="13"/>
        <v>0</v>
      </c>
      <c r="BM18" s="76">
        <f t="shared" si="13"/>
        <v>0</v>
      </c>
      <c r="BN18" s="76">
        <f t="shared" si="13"/>
        <v>0</v>
      </c>
      <c r="BO18" s="76">
        <f t="shared" si="13"/>
        <v>0</v>
      </c>
      <c r="BP18" s="76">
        <f t="shared" si="13"/>
        <v>0</v>
      </c>
      <c r="BQ18" s="76">
        <f t="shared" si="13"/>
        <v>0</v>
      </c>
      <c r="BR18" s="76">
        <f t="shared" si="13"/>
        <v>0</v>
      </c>
      <c r="BS18" s="76">
        <f t="shared" si="13"/>
        <v>0</v>
      </c>
      <c r="BT18" s="76">
        <f t="shared" si="13"/>
        <v>0</v>
      </c>
      <c r="BU18" s="76">
        <f t="shared" si="13"/>
        <v>0</v>
      </c>
      <c r="BV18" s="76">
        <f t="shared" si="13"/>
        <v>0</v>
      </c>
      <c r="BW18" s="76">
        <f t="shared" si="10"/>
        <v>0</v>
      </c>
      <c r="BX18" s="76">
        <f t="shared" si="10"/>
        <v>0</v>
      </c>
      <c r="BY18" s="76">
        <f t="shared" si="10"/>
        <v>0</v>
      </c>
      <c r="BZ18" s="76">
        <f t="shared" si="10"/>
        <v>0</v>
      </c>
      <c r="CA18" s="76">
        <f t="shared" si="10"/>
        <v>0</v>
      </c>
      <c r="CB18" s="76">
        <f t="shared" si="10"/>
        <v>0</v>
      </c>
      <c r="CC18" s="76">
        <f t="shared" si="10"/>
        <v>0</v>
      </c>
      <c r="CD18" s="76">
        <f t="shared" si="10"/>
        <v>0</v>
      </c>
      <c r="CE18" s="76">
        <f t="shared" si="10"/>
        <v>0</v>
      </c>
      <c r="CF18" s="76">
        <f t="shared" si="10"/>
        <v>0</v>
      </c>
      <c r="CG18" s="76">
        <f t="shared" si="10"/>
        <v>0</v>
      </c>
      <c r="CH18" s="76">
        <f t="shared" si="10"/>
        <v>0</v>
      </c>
      <c r="CI18" s="76">
        <f t="shared" si="10"/>
        <v>0</v>
      </c>
      <c r="CJ18" s="76">
        <f t="shared" si="10"/>
        <v>0</v>
      </c>
      <c r="CK18" s="76">
        <f t="shared" si="10"/>
        <v>0</v>
      </c>
      <c r="CL18" s="76">
        <f t="shared" si="10"/>
        <v>0</v>
      </c>
      <c r="CM18" s="76">
        <f t="shared" si="10"/>
        <v>0</v>
      </c>
      <c r="CN18" s="76">
        <f t="shared" si="10"/>
        <v>0</v>
      </c>
      <c r="CO18" s="76">
        <f t="shared" si="10"/>
        <v>0</v>
      </c>
      <c r="CP18" s="76">
        <f t="shared" si="10"/>
        <v>0</v>
      </c>
      <c r="CQ18" s="76">
        <f t="shared" si="10"/>
        <v>0</v>
      </c>
      <c r="CR18" s="76">
        <f t="shared" si="10"/>
        <v>0</v>
      </c>
      <c r="CS18" s="76">
        <f t="shared" si="10"/>
        <v>0</v>
      </c>
      <c r="CT18" s="76">
        <f t="shared" si="10"/>
        <v>0</v>
      </c>
      <c r="CU18" s="76">
        <f t="shared" si="10"/>
        <v>0</v>
      </c>
      <c r="CV18" s="76">
        <f t="shared" si="10"/>
        <v>0</v>
      </c>
      <c r="CW18" s="76">
        <f t="shared" si="10"/>
        <v>0</v>
      </c>
      <c r="CX18" s="76">
        <f t="shared" si="10"/>
        <v>0</v>
      </c>
      <c r="CY18" s="76">
        <f t="shared" si="10"/>
        <v>0</v>
      </c>
      <c r="CZ18" s="76">
        <f t="shared" si="10"/>
        <v>0</v>
      </c>
      <c r="DA18" s="76">
        <f t="shared" si="10"/>
        <v>0</v>
      </c>
      <c r="DB18" s="76">
        <f t="shared" si="10"/>
        <v>0</v>
      </c>
      <c r="DC18" s="76">
        <f t="shared" si="10"/>
        <v>0</v>
      </c>
      <c r="DD18" s="76">
        <f t="shared" si="10"/>
        <v>0</v>
      </c>
      <c r="DE18" s="76">
        <f t="shared" si="10"/>
        <v>0</v>
      </c>
      <c r="DF18" s="76">
        <f t="shared" si="10"/>
        <v>0</v>
      </c>
      <c r="DG18" s="76">
        <f t="shared" si="10"/>
        <v>0</v>
      </c>
      <c r="DH18" s="76">
        <f t="shared" si="10"/>
        <v>0</v>
      </c>
      <c r="DI18" s="76">
        <f t="shared" si="10"/>
        <v>0</v>
      </c>
      <c r="DJ18" s="76">
        <f t="shared" si="10"/>
        <v>0</v>
      </c>
      <c r="DK18" s="76">
        <f t="shared" si="10"/>
        <v>0</v>
      </c>
      <c r="DL18" s="76">
        <f t="shared" si="10"/>
        <v>0</v>
      </c>
      <c r="DM18" s="76">
        <f t="shared" si="10"/>
        <v>0</v>
      </c>
      <c r="DN18" s="76">
        <f t="shared" si="10"/>
        <v>0</v>
      </c>
      <c r="DO18" s="76">
        <f t="shared" si="10"/>
        <v>0</v>
      </c>
      <c r="DP18" s="76">
        <f t="shared" si="10"/>
        <v>0</v>
      </c>
      <c r="DQ18" s="76">
        <f t="shared" si="10"/>
        <v>0</v>
      </c>
      <c r="DR18" s="76">
        <f t="shared" si="10"/>
        <v>0</v>
      </c>
      <c r="DS18" s="76">
        <f t="shared" si="10"/>
        <v>0</v>
      </c>
      <c r="DT18" s="76">
        <f t="shared" si="10"/>
        <v>0</v>
      </c>
      <c r="DU18" s="76">
        <f t="shared" si="10"/>
        <v>0</v>
      </c>
      <c r="DV18" s="76">
        <f t="shared" si="10"/>
        <v>0</v>
      </c>
      <c r="DW18" s="76">
        <f t="shared" si="10"/>
        <v>0</v>
      </c>
      <c r="DX18" s="76">
        <f t="shared" si="10"/>
        <v>0</v>
      </c>
      <c r="DY18" s="76">
        <f t="shared" si="10"/>
        <v>0</v>
      </c>
      <c r="DZ18" s="76">
        <f t="shared" si="10"/>
        <v>0</v>
      </c>
      <c r="EA18" s="76">
        <f t="shared" si="10"/>
        <v>0</v>
      </c>
      <c r="EB18" s="76">
        <f t="shared" si="10"/>
        <v>0</v>
      </c>
      <c r="EC18" s="76">
        <f t="shared" si="10"/>
        <v>0</v>
      </c>
      <c r="ED18" s="76">
        <f t="shared" si="10"/>
        <v>0</v>
      </c>
      <c r="EE18" s="76">
        <f t="shared" si="10"/>
        <v>0</v>
      </c>
      <c r="EF18" s="76">
        <f t="shared" si="10"/>
        <v>0</v>
      </c>
      <c r="EG18" s="76">
        <f t="shared" si="10"/>
        <v>0</v>
      </c>
      <c r="EH18" s="76">
        <f t="shared" si="10"/>
        <v>0</v>
      </c>
      <c r="EI18" s="76">
        <f t="shared" si="11"/>
        <v>0</v>
      </c>
      <c r="EJ18" s="76">
        <f t="shared" si="11"/>
        <v>0</v>
      </c>
      <c r="EK18" s="76">
        <f t="shared" si="11"/>
        <v>0</v>
      </c>
      <c r="EL18" s="76">
        <f t="shared" si="11"/>
        <v>0</v>
      </c>
      <c r="EM18" s="76">
        <f t="shared" si="11"/>
        <v>0</v>
      </c>
      <c r="EN18" s="76">
        <f t="shared" si="11"/>
        <v>0</v>
      </c>
      <c r="EO18" s="76">
        <f t="shared" si="11"/>
        <v>0</v>
      </c>
      <c r="EP18" s="76">
        <f t="shared" si="11"/>
        <v>0</v>
      </c>
      <c r="EQ18" s="76">
        <f t="shared" si="11"/>
        <v>0</v>
      </c>
      <c r="ER18" s="76">
        <f t="shared" si="11"/>
        <v>0</v>
      </c>
      <c r="ES18" s="76">
        <f t="shared" si="11"/>
        <v>0</v>
      </c>
      <c r="ET18" s="76">
        <f t="shared" si="11"/>
        <v>0</v>
      </c>
      <c r="EU18" s="76">
        <f t="shared" si="11"/>
        <v>0</v>
      </c>
      <c r="EV18" s="76">
        <f t="shared" si="11"/>
        <v>0</v>
      </c>
      <c r="EW18" s="76">
        <f t="shared" si="11"/>
        <v>0</v>
      </c>
      <c r="EX18" s="76">
        <f t="shared" si="11"/>
        <v>0</v>
      </c>
      <c r="EY18" s="76">
        <f t="shared" si="11"/>
        <v>0</v>
      </c>
      <c r="EZ18" s="76">
        <f t="shared" si="11"/>
        <v>0</v>
      </c>
      <c r="FA18" s="76">
        <f t="shared" si="11"/>
        <v>0</v>
      </c>
      <c r="FB18" s="76">
        <f t="shared" si="11"/>
        <v>0</v>
      </c>
      <c r="FC18" s="76">
        <f t="shared" si="11"/>
        <v>0</v>
      </c>
      <c r="FD18" s="76">
        <f t="shared" si="11"/>
        <v>0</v>
      </c>
      <c r="FE18" s="76">
        <f t="shared" si="11"/>
        <v>0</v>
      </c>
      <c r="FF18" s="76">
        <f t="shared" si="11"/>
        <v>0</v>
      </c>
      <c r="FG18" s="76">
        <f t="shared" si="11"/>
        <v>0</v>
      </c>
      <c r="FH18" s="76">
        <f t="shared" si="11"/>
        <v>0</v>
      </c>
      <c r="FI18" s="76">
        <f t="shared" si="11"/>
        <v>0</v>
      </c>
      <c r="FJ18" s="76">
        <f t="shared" si="11"/>
        <v>0</v>
      </c>
      <c r="FK18" s="76">
        <f t="shared" si="11"/>
        <v>0</v>
      </c>
      <c r="FL18" s="76">
        <f t="shared" si="11"/>
        <v>0</v>
      </c>
      <c r="FM18" s="76">
        <f t="shared" si="11"/>
        <v>0</v>
      </c>
      <c r="FN18" s="76">
        <f t="shared" si="11"/>
        <v>0</v>
      </c>
      <c r="FO18" s="76">
        <f t="shared" si="11"/>
        <v>0</v>
      </c>
      <c r="FP18" s="76">
        <f t="shared" si="11"/>
        <v>0</v>
      </c>
      <c r="FQ18" s="76">
        <f t="shared" si="11"/>
        <v>0</v>
      </c>
      <c r="FR18" s="76">
        <f t="shared" si="11"/>
        <v>0</v>
      </c>
      <c r="FS18" s="76">
        <f t="shared" si="11"/>
        <v>0</v>
      </c>
      <c r="FT18" s="76">
        <f t="shared" si="11"/>
        <v>0</v>
      </c>
      <c r="FU18" s="76">
        <f t="shared" si="11"/>
        <v>0</v>
      </c>
      <c r="FV18" s="76">
        <f t="shared" si="11"/>
        <v>0</v>
      </c>
      <c r="FW18" s="76">
        <f t="shared" si="11"/>
        <v>0</v>
      </c>
      <c r="FX18" s="76">
        <f t="shared" si="11"/>
        <v>0</v>
      </c>
      <c r="FY18" s="76">
        <f t="shared" si="11"/>
        <v>0</v>
      </c>
      <c r="FZ18" s="76">
        <f t="shared" si="11"/>
        <v>0</v>
      </c>
      <c r="GA18" s="76">
        <f t="shared" si="11"/>
        <v>0</v>
      </c>
      <c r="GB18" s="76">
        <f t="shared" si="11"/>
        <v>0</v>
      </c>
      <c r="GC18" s="76">
        <f t="shared" si="11"/>
        <v>0</v>
      </c>
      <c r="GD18" s="76">
        <f t="shared" si="11"/>
        <v>0</v>
      </c>
      <c r="GE18" s="76">
        <f t="shared" si="11"/>
        <v>0</v>
      </c>
      <c r="GF18" s="76">
        <f t="shared" si="11"/>
        <v>0</v>
      </c>
      <c r="GG18" s="76">
        <f t="shared" si="11"/>
        <v>0</v>
      </c>
    </row>
    <row r="19" spans="3:189" x14ac:dyDescent="0.25">
      <c r="D19" s="49" t="str">
        <f>'Project Inputs'!D178</f>
        <v>Stage 4</v>
      </c>
      <c r="E19" s="75">
        <f>'Project Inputs'!G178</f>
        <v>0</v>
      </c>
      <c r="G19" s="3">
        <f xml:space="preserve"> 'Project Inputs'!E178</f>
        <v>0</v>
      </c>
      <c r="H19" s="3">
        <f xml:space="preserve"> 'Project Inputs'!F178</f>
        <v>0</v>
      </c>
      <c r="J19" s="76">
        <f t="shared" si="12"/>
        <v>0</v>
      </c>
      <c r="K19" s="76">
        <f t="shared" si="13"/>
        <v>0</v>
      </c>
      <c r="L19" s="76">
        <f t="shared" si="13"/>
        <v>0</v>
      </c>
      <c r="M19" s="76">
        <f t="shared" si="13"/>
        <v>0</v>
      </c>
      <c r="N19" s="76">
        <f t="shared" si="13"/>
        <v>0</v>
      </c>
      <c r="O19" s="76">
        <f t="shared" si="13"/>
        <v>0</v>
      </c>
      <c r="P19" s="76">
        <f t="shared" si="13"/>
        <v>0</v>
      </c>
      <c r="Q19" s="76">
        <f t="shared" ref="Q19:CB20" si="14">IF($E19=0,0,AND(Q$1&gt;=$G19,Q$1&lt;SUM($G19:$H19))*($E19/$H19))</f>
        <v>0</v>
      </c>
      <c r="R19" s="76">
        <f t="shared" si="14"/>
        <v>0</v>
      </c>
      <c r="S19" s="76">
        <f t="shared" si="14"/>
        <v>0</v>
      </c>
      <c r="T19" s="76">
        <f t="shared" si="14"/>
        <v>0</v>
      </c>
      <c r="U19" s="76">
        <f t="shared" si="14"/>
        <v>0</v>
      </c>
      <c r="V19" s="76">
        <f t="shared" si="14"/>
        <v>0</v>
      </c>
      <c r="W19" s="76">
        <f t="shared" si="14"/>
        <v>0</v>
      </c>
      <c r="X19" s="76">
        <f t="shared" si="14"/>
        <v>0</v>
      </c>
      <c r="Y19" s="76">
        <f t="shared" si="14"/>
        <v>0</v>
      </c>
      <c r="Z19" s="76">
        <f t="shared" si="14"/>
        <v>0</v>
      </c>
      <c r="AA19" s="76">
        <f t="shared" si="14"/>
        <v>0</v>
      </c>
      <c r="AB19" s="76">
        <f t="shared" si="14"/>
        <v>0</v>
      </c>
      <c r="AC19" s="76">
        <f t="shared" si="14"/>
        <v>0</v>
      </c>
      <c r="AD19" s="76">
        <f t="shared" si="14"/>
        <v>0</v>
      </c>
      <c r="AE19" s="76">
        <f t="shared" si="14"/>
        <v>0</v>
      </c>
      <c r="AF19" s="76">
        <f t="shared" si="14"/>
        <v>0</v>
      </c>
      <c r="AG19" s="76">
        <f t="shared" si="14"/>
        <v>0</v>
      </c>
      <c r="AH19" s="76">
        <f t="shared" si="14"/>
        <v>0</v>
      </c>
      <c r="AI19" s="76">
        <f t="shared" si="14"/>
        <v>0</v>
      </c>
      <c r="AJ19" s="76">
        <f t="shared" si="14"/>
        <v>0</v>
      </c>
      <c r="AK19" s="76">
        <f t="shared" si="14"/>
        <v>0</v>
      </c>
      <c r="AL19" s="76">
        <f t="shared" si="14"/>
        <v>0</v>
      </c>
      <c r="AM19" s="76">
        <f t="shared" si="14"/>
        <v>0</v>
      </c>
      <c r="AN19" s="76">
        <f t="shared" si="14"/>
        <v>0</v>
      </c>
      <c r="AO19" s="76">
        <f t="shared" si="14"/>
        <v>0</v>
      </c>
      <c r="AP19" s="76">
        <f t="shared" si="14"/>
        <v>0</v>
      </c>
      <c r="AQ19" s="76">
        <f t="shared" si="14"/>
        <v>0</v>
      </c>
      <c r="AR19" s="76">
        <f t="shared" si="14"/>
        <v>0</v>
      </c>
      <c r="AS19" s="76">
        <f t="shared" si="14"/>
        <v>0</v>
      </c>
      <c r="AT19" s="76">
        <f t="shared" si="14"/>
        <v>0</v>
      </c>
      <c r="AU19" s="76">
        <f t="shared" si="14"/>
        <v>0</v>
      </c>
      <c r="AV19" s="76">
        <f t="shared" si="14"/>
        <v>0</v>
      </c>
      <c r="AW19" s="76">
        <f t="shared" si="14"/>
        <v>0</v>
      </c>
      <c r="AX19" s="76">
        <f t="shared" si="14"/>
        <v>0</v>
      </c>
      <c r="AY19" s="76">
        <f t="shared" si="14"/>
        <v>0</v>
      </c>
      <c r="AZ19" s="76">
        <f t="shared" si="14"/>
        <v>0</v>
      </c>
      <c r="BA19" s="76">
        <f t="shared" si="14"/>
        <v>0</v>
      </c>
      <c r="BB19" s="76">
        <f t="shared" si="14"/>
        <v>0</v>
      </c>
      <c r="BC19" s="76">
        <f t="shared" si="14"/>
        <v>0</v>
      </c>
      <c r="BD19" s="76">
        <f t="shared" si="14"/>
        <v>0</v>
      </c>
      <c r="BE19" s="76">
        <f t="shared" si="14"/>
        <v>0</v>
      </c>
      <c r="BF19" s="76">
        <f t="shared" si="14"/>
        <v>0</v>
      </c>
      <c r="BG19" s="76">
        <f t="shared" si="14"/>
        <v>0</v>
      </c>
      <c r="BH19" s="76">
        <f t="shared" si="14"/>
        <v>0</v>
      </c>
      <c r="BI19" s="76">
        <f t="shared" si="14"/>
        <v>0</v>
      </c>
      <c r="BJ19" s="76">
        <f t="shared" si="14"/>
        <v>0</v>
      </c>
      <c r="BK19" s="76">
        <f t="shared" si="14"/>
        <v>0</v>
      </c>
      <c r="BL19" s="76">
        <f t="shared" si="14"/>
        <v>0</v>
      </c>
      <c r="BM19" s="76">
        <f t="shared" si="14"/>
        <v>0</v>
      </c>
      <c r="BN19" s="76">
        <f t="shared" si="14"/>
        <v>0</v>
      </c>
      <c r="BO19" s="76">
        <f t="shared" si="14"/>
        <v>0</v>
      </c>
      <c r="BP19" s="76">
        <f t="shared" si="14"/>
        <v>0</v>
      </c>
      <c r="BQ19" s="76">
        <f t="shared" si="14"/>
        <v>0</v>
      </c>
      <c r="BR19" s="76">
        <f t="shared" si="14"/>
        <v>0</v>
      </c>
      <c r="BS19" s="76">
        <f t="shared" si="14"/>
        <v>0</v>
      </c>
      <c r="BT19" s="76">
        <f t="shared" si="14"/>
        <v>0</v>
      </c>
      <c r="BU19" s="76">
        <f t="shared" si="14"/>
        <v>0</v>
      </c>
      <c r="BV19" s="76">
        <f t="shared" si="14"/>
        <v>0</v>
      </c>
      <c r="BW19" s="76">
        <f t="shared" si="14"/>
        <v>0</v>
      </c>
      <c r="BX19" s="76">
        <f t="shared" si="14"/>
        <v>0</v>
      </c>
      <c r="BY19" s="76">
        <f t="shared" si="14"/>
        <v>0</v>
      </c>
      <c r="BZ19" s="76">
        <f t="shared" si="14"/>
        <v>0</v>
      </c>
      <c r="CA19" s="76">
        <f t="shared" si="14"/>
        <v>0</v>
      </c>
      <c r="CB19" s="76">
        <f t="shared" si="14"/>
        <v>0</v>
      </c>
      <c r="CC19" s="76">
        <f t="shared" si="10"/>
        <v>0</v>
      </c>
      <c r="CD19" s="76">
        <f t="shared" si="10"/>
        <v>0</v>
      </c>
      <c r="CE19" s="76">
        <f t="shared" si="10"/>
        <v>0</v>
      </c>
      <c r="CF19" s="76">
        <f t="shared" si="10"/>
        <v>0</v>
      </c>
      <c r="CG19" s="76">
        <f t="shared" si="10"/>
        <v>0</v>
      </c>
      <c r="CH19" s="76">
        <f t="shared" si="10"/>
        <v>0</v>
      </c>
      <c r="CI19" s="76">
        <f t="shared" si="10"/>
        <v>0</v>
      </c>
      <c r="CJ19" s="76">
        <f t="shared" si="10"/>
        <v>0</v>
      </c>
      <c r="CK19" s="76">
        <f t="shared" si="10"/>
        <v>0</v>
      </c>
      <c r="CL19" s="76">
        <f t="shared" si="10"/>
        <v>0</v>
      </c>
      <c r="CM19" s="76">
        <f t="shared" si="10"/>
        <v>0</v>
      </c>
      <c r="CN19" s="76">
        <f t="shared" si="10"/>
        <v>0</v>
      </c>
      <c r="CO19" s="76">
        <f t="shared" si="10"/>
        <v>0</v>
      </c>
      <c r="CP19" s="76">
        <f t="shared" si="10"/>
        <v>0</v>
      </c>
      <c r="CQ19" s="76">
        <f t="shared" si="10"/>
        <v>0</v>
      </c>
      <c r="CR19" s="76">
        <f t="shared" si="10"/>
        <v>0</v>
      </c>
      <c r="CS19" s="76">
        <f t="shared" si="10"/>
        <v>0</v>
      </c>
      <c r="CT19" s="76">
        <f t="shared" si="10"/>
        <v>0</v>
      </c>
      <c r="CU19" s="76">
        <f t="shared" si="10"/>
        <v>0</v>
      </c>
      <c r="CV19" s="76">
        <f t="shared" si="10"/>
        <v>0</v>
      </c>
      <c r="CW19" s="76">
        <f t="shared" si="10"/>
        <v>0</v>
      </c>
      <c r="CX19" s="76">
        <f t="shared" si="10"/>
        <v>0</v>
      </c>
      <c r="CY19" s="76">
        <f t="shared" si="10"/>
        <v>0</v>
      </c>
      <c r="CZ19" s="76">
        <f t="shared" si="10"/>
        <v>0</v>
      </c>
      <c r="DA19" s="76">
        <f t="shared" si="10"/>
        <v>0</v>
      </c>
      <c r="DB19" s="76">
        <f t="shared" si="10"/>
        <v>0</v>
      </c>
      <c r="DC19" s="76">
        <f t="shared" si="10"/>
        <v>0</v>
      </c>
      <c r="DD19" s="76">
        <f t="shared" si="10"/>
        <v>0</v>
      </c>
      <c r="DE19" s="76">
        <f t="shared" si="10"/>
        <v>0</v>
      </c>
      <c r="DF19" s="76">
        <f t="shared" si="10"/>
        <v>0</v>
      </c>
      <c r="DG19" s="76">
        <f t="shared" si="10"/>
        <v>0</v>
      </c>
      <c r="DH19" s="76">
        <f t="shared" si="10"/>
        <v>0</v>
      </c>
      <c r="DI19" s="76">
        <f t="shared" si="10"/>
        <v>0</v>
      </c>
      <c r="DJ19" s="76">
        <f t="shared" si="10"/>
        <v>0</v>
      </c>
      <c r="DK19" s="76">
        <f t="shared" si="10"/>
        <v>0</v>
      </c>
      <c r="DL19" s="76">
        <f t="shared" si="10"/>
        <v>0</v>
      </c>
      <c r="DM19" s="76">
        <f t="shared" si="10"/>
        <v>0</v>
      </c>
      <c r="DN19" s="76">
        <f t="shared" si="10"/>
        <v>0</v>
      </c>
      <c r="DO19" s="76">
        <f t="shared" si="10"/>
        <v>0</v>
      </c>
      <c r="DP19" s="76">
        <f t="shared" si="10"/>
        <v>0</v>
      </c>
      <c r="DQ19" s="76">
        <f t="shared" si="10"/>
        <v>0</v>
      </c>
      <c r="DR19" s="76">
        <f t="shared" si="10"/>
        <v>0</v>
      </c>
      <c r="DS19" s="76">
        <f t="shared" si="10"/>
        <v>0</v>
      </c>
      <c r="DT19" s="76">
        <f t="shared" si="10"/>
        <v>0</v>
      </c>
      <c r="DU19" s="76">
        <f t="shared" si="10"/>
        <v>0</v>
      </c>
      <c r="DV19" s="76">
        <f t="shared" si="10"/>
        <v>0</v>
      </c>
      <c r="DW19" s="76">
        <f t="shared" si="10"/>
        <v>0</v>
      </c>
      <c r="DX19" s="76">
        <f t="shared" si="10"/>
        <v>0</v>
      </c>
      <c r="DY19" s="76">
        <f t="shared" si="10"/>
        <v>0</v>
      </c>
      <c r="DZ19" s="76">
        <f t="shared" si="10"/>
        <v>0</v>
      </c>
      <c r="EA19" s="76">
        <f t="shared" si="10"/>
        <v>0</v>
      </c>
      <c r="EB19" s="76">
        <f t="shared" si="10"/>
        <v>0</v>
      </c>
      <c r="EC19" s="76">
        <f t="shared" si="10"/>
        <v>0</v>
      </c>
      <c r="ED19" s="76">
        <f t="shared" si="10"/>
        <v>0</v>
      </c>
      <c r="EE19" s="76">
        <f t="shared" si="10"/>
        <v>0</v>
      </c>
      <c r="EF19" s="76">
        <f t="shared" si="10"/>
        <v>0</v>
      </c>
      <c r="EG19" s="76">
        <f t="shared" si="10"/>
        <v>0</v>
      </c>
      <c r="EH19" s="76">
        <f t="shared" si="10"/>
        <v>0</v>
      </c>
      <c r="EI19" s="76">
        <f t="shared" si="11"/>
        <v>0</v>
      </c>
      <c r="EJ19" s="76">
        <f t="shared" si="11"/>
        <v>0</v>
      </c>
      <c r="EK19" s="76">
        <f t="shared" si="11"/>
        <v>0</v>
      </c>
      <c r="EL19" s="76">
        <f t="shared" si="11"/>
        <v>0</v>
      </c>
      <c r="EM19" s="76">
        <f t="shared" si="11"/>
        <v>0</v>
      </c>
      <c r="EN19" s="76">
        <f t="shared" si="11"/>
        <v>0</v>
      </c>
      <c r="EO19" s="76">
        <f t="shared" si="11"/>
        <v>0</v>
      </c>
      <c r="EP19" s="76">
        <f t="shared" si="11"/>
        <v>0</v>
      </c>
      <c r="EQ19" s="76">
        <f t="shared" si="11"/>
        <v>0</v>
      </c>
      <c r="ER19" s="76">
        <f t="shared" si="11"/>
        <v>0</v>
      </c>
      <c r="ES19" s="76">
        <f t="shared" si="11"/>
        <v>0</v>
      </c>
      <c r="ET19" s="76">
        <f t="shared" si="11"/>
        <v>0</v>
      </c>
      <c r="EU19" s="76">
        <f t="shared" si="11"/>
        <v>0</v>
      </c>
      <c r="EV19" s="76">
        <f t="shared" si="11"/>
        <v>0</v>
      </c>
      <c r="EW19" s="76">
        <f t="shared" si="11"/>
        <v>0</v>
      </c>
      <c r="EX19" s="76">
        <f t="shared" si="11"/>
        <v>0</v>
      </c>
      <c r="EY19" s="76">
        <f t="shared" si="11"/>
        <v>0</v>
      </c>
      <c r="EZ19" s="76">
        <f t="shared" si="11"/>
        <v>0</v>
      </c>
      <c r="FA19" s="76">
        <f t="shared" si="11"/>
        <v>0</v>
      </c>
      <c r="FB19" s="76">
        <f t="shared" si="11"/>
        <v>0</v>
      </c>
      <c r="FC19" s="76">
        <f t="shared" si="11"/>
        <v>0</v>
      </c>
      <c r="FD19" s="76">
        <f t="shared" si="11"/>
        <v>0</v>
      </c>
      <c r="FE19" s="76">
        <f t="shared" si="11"/>
        <v>0</v>
      </c>
      <c r="FF19" s="76">
        <f t="shared" si="11"/>
        <v>0</v>
      </c>
      <c r="FG19" s="76">
        <f t="shared" si="11"/>
        <v>0</v>
      </c>
      <c r="FH19" s="76">
        <f t="shared" si="11"/>
        <v>0</v>
      </c>
      <c r="FI19" s="76">
        <f t="shared" si="11"/>
        <v>0</v>
      </c>
      <c r="FJ19" s="76">
        <f t="shared" si="11"/>
        <v>0</v>
      </c>
      <c r="FK19" s="76">
        <f t="shared" si="11"/>
        <v>0</v>
      </c>
      <c r="FL19" s="76">
        <f t="shared" si="11"/>
        <v>0</v>
      </c>
      <c r="FM19" s="76">
        <f t="shared" si="11"/>
        <v>0</v>
      </c>
      <c r="FN19" s="76">
        <f t="shared" si="11"/>
        <v>0</v>
      </c>
      <c r="FO19" s="76">
        <f t="shared" si="11"/>
        <v>0</v>
      </c>
      <c r="FP19" s="76">
        <f t="shared" si="11"/>
        <v>0</v>
      </c>
      <c r="FQ19" s="76">
        <f t="shared" si="11"/>
        <v>0</v>
      </c>
      <c r="FR19" s="76">
        <f t="shared" si="11"/>
        <v>0</v>
      </c>
      <c r="FS19" s="76">
        <f t="shared" si="11"/>
        <v>0</v>
      </c>
      <c r="FT19" s="76">
        <f t="shared" si="11"/>
        <v>0</v>
      </c>
      <c r="FU19" s="76">
        <f t="shared" si="11"/>
        <v>0</v>
      </c>
      <c r="FV19" s="76">
        <f t="shared" si="11"/>
        <v>0</v>
      </c>
      <c r="FW19" s="76">
        <f t="shared" si="11"/>
        <v>0</v>
      </c>
      <c r="FX19" s="76">
        <f t="shared" si="11"/>
        <v>0</v>
      </c>
      <c r="FY19" s="76">
        <f t="shared" si="11"/>
        <v>0</v>
      </c>
      <c r="FZ19" s="76">
        <f t="shared" si="11"/>
        <v>0</v>
      </c>
      <c r="GA19" s="76">
        <f t="shared" si="11"/>
        <v>0</v>
      </c>
      <c r="GB19" s="76">
        <f t="shared" si="11"/>
        <v>0</v>
      </c>
      <c r="GC19" s="76">
        <f t="shared" si="11"/>
        <v>0</v>
      </c>
      <c r="GD19" s="76">
        <f t="shared" si="11"/>
        <v>0</v>
      </c>
      <c r="GE19" s="76">
        <f t="shared" si="11"/>
        <v>0</v>
      </c>
      <c r="GF19" s="76">
        <f t="shared" si="11"/>
        <v>0</v>
      </c>
      <c r="GG19" s="76">
        <f t="shared" si="11"/>
        <v>0</v>
      </c>
    </row>
    <row r="20" spans="3:189" x14ac:dyDescent="0.25">
      <c r="D20" s="49" t="str">
        <f>'Project Inputs'!D179</f>
        <v>Stage 5</v>
      </c>
      <c r="E20" s="75">
        <f>'Project Inputs'!G179</f>
        <v>0</v>
      </c>
      <c r="G20" s="3">
        <f xml:space="preserve"> 'Project Inputs'!E179</f>
        <v>0</v>
      </c>
      <c r="H20" s="3">
        <f xml:space="preserve"> 'Project Inputs'!F179</f>
        <v>0</v>
      </c>
      <c r="J20" s="76">
        <f t="shared" si="12"/>
        <v>0</v>
      </c>
      <c r="K20" s="76">
        <f t="shared" si="13"/>
        <v>0</v>
      </c>
      <c r="L20" s="76">
        <f t="shared" si="13"/>
        <v>0</v>
      </c>
      <c r="M20" s="76">
        <f t="shared" si="13"/>
        <v>0</v>
      </c>
      <c r="N20" s="76">
        <f t="shared" si="13"/>
        <v>0</v>
      </c>
      <c r="O20" s="76">
        <f t="shared" si="13"/>
        <v>0</v>
      </c>
      <c r="P20" s="76">
        <f t="shared" si="13"/>
        <v>0</v>
      </c>
      <c r="Q20" s="76">
        <f t="shared" si="14"/>
        <v>0</v>
      </c>
      <c r="R20" s="76">
        <f t="shared" si="14"/>
        <v>0</v>
      </c>
      <c r="S20" s="76">
        <f t="shared" si="14"/>
        <v>0</v>
      </c>
      <c r="T20" s="76">
        <f t="shared" si="14"/>
        <v>0</v>
      </c>
      <c r="U20" s="76">
        <f t="shared" si="14"/>
        <v>0</v>
      </c>
      <c r="V20" s="76">
        <f t="shared" si="14"/>
        <v>0</v>
      </c>
      <c r="W20" s="76">
        <f t="shared" si="14"/>
        <v>0</v>
      </c>
      <c r="X20" s="76">
        <f t="shared" si="14"/>
        <v>0</v>
      </c>
      <c r="Y20" s="76">
        <f t="shared" si="14"/>
        <v>0</v>
      </c>
      <c r="Z20" s="76">
        <f t="shared" si="14"/>
        <v>0</v>
      </c>
      <c r="AA20" s="76">
        <f t="shared" si="14"/>
        <v>0</v>
      </c>
      <c r="AB20" s="76">
        <f t="shared" si="14"/>
        <v>0</v>
      </c>
      <c r="AC20" s="76">
        <f t="shared" si="14"/>
        <v>0</v>
      </c>
      <c r="AD20" s="76">
        <f t="shared" si="14"/>
        <v>0</v>
      </c>
      <c r="AE20" s="76">
        <f t="shared" si="14"/>
        <v>0</v>
      </c>
      <c r="AF20" s="76">
        <f t="shared" si="14"/>
        <v>0</v>
      </c>
      <c r="AG20" s="76">
        <f t="shared" si="14"/>
        <v>0</v>
      </c>
      <c r="AH20" s="76">
        <f t="shared" si="14"/>
        <v>0</v>
      </c>
      <c r="AI20" s="76">
        <f t="shared" si="14"/>
        <v>0</v>
      </c>
      <c r="AJ20" s="76">
        <f t="shared" si="14"/>
        <v>0</v>
      </c>
      <c r="AK20" s="76">
        <f t="shared" si="14"/>
        <v>0</v>
      </c>
      <c r="AL20" s="76">
        <f t="shared" si="14"/>
        <v>0</v>
      </c>
      <c r="AM20" s="76">
        <f t="shared" si="14"/>
        <v>0</v>
      </c>
      <c r="AN20" s="76">
        <f t="shared" si="14"/>
        <v>0</v>
      </c>
      <c r="AO20" s="76">
        <f t="shared" si="14"/>
        <v>0</v>
      </c>
      <c r="AP20" s="76">
        <f t="shared" si="14"/>
        <v>0</v>
      </c>
      <c r="AQ20" s="76">
        <f t="shared" si="14"/>
        <v>0</v>
      </c>
      <c r="AR20" s="76">
        <f t="shared" si="14"/>
        <v>0</v>
      </c>
      <c r="AS20" s="76">
        <f t="shared" si="14"/>
        <v>0</v>
      </c>
      <c r="AT20" s="76">
        <f t="shared" si="14"/>
        <v>0</v>
      </c>
      <c r="AU20" s="76">
        <f t="shared" si="14"/>
        <v>0</v>
      </c>
      <c r="AV20" s="76">
        <f t="shared" si="14"/>
        <v>0</v>
      </c>
      <c r="AW20" s="76">
        <f t="shared" si="14"/>
        <v>0</v>
      </c>
      <c r="AX20" s="76">
        <f t="shared" si="14"/>
        <v>0</v>
      </c>
      <c r="AY20" s="76">
        <f t="shared" si="14"/>
        <v>0</v>
      </c>
      <c r="AZ20" s="76">
        <f t="shared" si="14"/>
        <v>0</v>
      </c>
      <c r="BA20" s="76">
        <f t="shared" si="14"/>
        <v>0</v>
      </c>
      <c r="BB20" s="76">
        <f t="shared" si="14"/>
        <v>0</v>
      </c>
      <c r="BC20" s="76">
        <f t="shared" si="14"/>
        <v>0</v>
      </c>
      <c r="BD20" s="76">
        <f t="shared" si="14"/>
        <v>0</v>
      </c>
      <c r="BE20" s="76">
        <f t="shared" si="14"/>
        <v>0</v>
      </c>
      <c r="BF20" s="76">
        <f t="shared" si="14"/>
        <v>0</v>
      </c>
      <c r="BG20" s="76">
        <f t="shared" si="14"/>
        <v>0</v>
      </c>
      <c r="BH20" s="76">
        <f t="shared" si="14"/>
        <v>0</v>
      </c>
      <c r="BI20" s="76">
        <f t="shared" si="14"/>
        <v>0</v>
      </c>
      <c r="BJ20" s="76">
        <f t="shared" si="14"/>
        <v>0</v>
      </c>
      <c r="BK20" s="76">
        <f t="shared" si="14"/>
        <v>0</v>
      </c>
      <c r="BL20" s="76">
        <f t="shared" si="14"/>
        <v>0</v>
      </c>
      <c r="BM20" s="76">
        <f t="shared" si="14"/>
        <v>0</v>
      </c>
      <c r="BN20" s="76">
        <f t="shared" si="14"/>
        <v>0</v>
      </c>
      <c r="BO20" s="76">
        <f t="shared" si="14"/>
        <v>0</v>
      </c>
      <c r="BP20" s="76">
        <f t="shared" si="14"/>
        <v>0</v>
      </c>
      <c r="BQ20" s="76">
        <f t="shared" si="14"/>
        <v>0</v>
      </c>
      <c r="BR20" s="76">
        <f t="shared" si="14"/>
        <v>0</v>
      </c>
      <c r="BS20" s="76">
        <f t="shared" si="14"/>
        <v>0</v>
      </c>
      <c r="BT20" s="76">
        <f t="shared" si="14"/>
        <v>0</v>
      </c>
      <c r="BU20" s="76">
        <f t="shared" si="14"/>
        <v>0</v>
      </c>
      <c r="BV20" s="76">
        <f t="shared" si="14"/>
        <v>0</v>
      </c>
      <c r="BW20" s="76">
        <f t="shared" si="14"/>
        <v>0</v>
      </c>
      <c r="BX20" s="76">
        <f t="shared" si="14"/>
        <v>0</v>
      </c>
      <c r="BY20" s="76">
        <f t="shared" si="14"/>
        <v>0</v>
      </c>
      <c r="BZ20" s="76">
        <f t="shared" si="14"/>
        <v>0</v>
      </c>
      <c r="CA20" s="76">
        <f t="shared" si="14"/>
        <v>0</v>
      </c>
      <c r="CB20" s="76">
        <f t="shared" si="14"/>
        <v>0</v>
      </c>
      <c r="CC20" s="76">
        <f t="shared" si="10"/>
        <v>0</v>
      </c>
      <c r="CD20" s="76">
        <f t="shared" si="10"/>
        <v>0</v>
      </c>
      <c r="CE20" s="76">
        <f t="shared" si="10"/>
        <v>0</v>
      </c>
      <c r="CF20" s="76">
        <f t="shared" si="10"/>
        <v>0</v>
      </c>
      <c r="CG20" s="76">
        <f t="shared" si="10"/>
        <v>0</v>
      </c>
      <c r="CH20" s="76">
        <f t="shared" ref="CH20:ES20" si="15">IF($E20=0,0,AND(CH$1&gt;=$G20,CH$1&lt;SUM($G20:$H20))*($E20/$H20))</f>
        <v>0</v>
      </c>
      <c r="CI20" s="76">
        <f t="shared" si="15"/>
        <v>0</v>
      </c>
      <c r="CJ20" s="76">
        <f t="shared" si="15"/>
        <v>0</v>
      </c>
      <c r="CK20" s="76">
        <f t="shared" si="15"/>
        <v>0</v>
      </c>
      <c r="CL20" s="76">
        <f t="shared" si="15"/>
        <v>0</v>
      </c>
      <c r="CM20" s="76">
        <f t="shared" si="15"/>
        <v>0</v>
      </c>
      <c r="CN20" s="76">
        <f t="shared" si="15"/>
        <v>0</v>
      </c>
      <c r="CO20" s="76">
        <f t="shared" si="15"/>
        <v>0</v>
      </c>
      <c r="CP20" s="76">
        <f t="shared" si="15"/>
        <v>0</v>
      </c>
      <c r="CQ20" s="76">
        <f t="shared" si="15"/>
        <v>0</v>
      </c>
      <c r="CR20" s="76">
        <f t="shared" si="15"/>
        <v>0</v>
      </c>
      <c r="CS20" s="76">
        <f t="shared" si="15"/>
        <v>0</v>
      </c>
      <c r="CT20" s="76">
        <f t="shared" si="15"/>
        <v>0</v>
      </c>
      <c r="CU20" s="76">
        <f t="shared" si="15"/>
        <v>0</v>
      </c>
      <c r="CV20" s="76">
        <f t="shared" si="15"/>
        <v>0</v>
      </c>
      <c r="CW20" s="76">
        <f t="shared" si="15"/>
        <v>0</v>
      </c>
      <c r="CX20" s="76">
        <f t="shared" si="15"/>
        <v>0</v>
      </c>
      <c r="CY20" s="76">
        <f t="shared" si="15"/>
        <v>0</v>
      </c>
      <c r="CZ20" s="76">
        <f t="shared" si="15"/>
        <v>0</v>
      </c>
      <c r="DA20" s="76">
        <f t="shared" si="15"/>
        <v>0</v>
      </c>
      <c r="DB20" s="76">
        <f t="shared" si="15"/>
        <v>0</v>
      </c>
      <c r="DC20" s="76">
        <f t="shared" si="15"/>
        <v>0</v>
      </c>
      <c r="DD20" s="76">
        <f t="shared" si="15"/>
        <v>0</v>
      </c>
      <c r="DE20" s="76">
        <f t="shared" si="15"/>
        <v>0</v>
      </c>
      <c r="DF20" s="76">
        <f t="shared" si="15"/>
        <v>0</v>
      </c>
      <c r="DG20" s="76">
        <f t="shared" si="15"/>
        <v>0</v>
      </c>
      <c r="DH20" s="76">
        <f t="shared" si="15"/>
        <v>0</v>
      </c>
      <c r="DI20" s="76">
        <f t="shared" si="15"/>
        <v>0</v>
      </c>
      <c r="DJ20" s="76">
        <f t="shared" si="15"/>
        <v>0</v>
      </c>
      <c r="DK20" s="76">
        <f t="shared" si="15"/>
        <v>0</v>
      </c>
      <c r="DL20" s="76">
        <f t="shared" si="15"/>
        <v>0</v>
      </c>
      <c r="DM20" s="76">
        <f t="shared" si="15"/>
        <v>0</v>
      </c>
      <c r="DN20" s="76">
        <f t="shared" si="15"/>
        <v>0</v>
      </c>
      <c r="DO20" s="76">
        <f t="shared" si="15"/>
        <v>0</v>
      </c>
      <c r="DP20" s="76">
        <f t="shared" si="15"/>
        <v>0</v>
      </c>
      <c r="DQ20" s="76">
        <f t="shared" si="15"/>
        <v>0</v>
      </c>
      <c r="DR20" s="76">
        <f t="shared" si="15"/>
        <v>0</v>
      </c>
      <c r="DS20" s="76">
        <f t="shared" si="15"/>
        <v>0</v>
      </c>
      <c r="DT20" s="76">
        <f t="shared" si="15"/>
        <v>0</v>
      </c>
      <c r="DU20" s="76">
        <f t="shared" si="15"/>
        <v>0</v>
      </c>
      <c r="DV20" s="76">
        <f t="shared" si="15"/>
        <v>0</v>
      </c>
      <c r="DW20" s="76">
        <f t="shared" si="15"/>
        <v>0</v>
      </c>
      <c r="DX20" s="76">
        <f t="shared" si="15"/>
        <v>0</v>
      </c>
      <c r="DY20" s="76">
        <f t="shared" si="15"/>
        <v>0</v>
      </c>
      <c r="DZ20" s="76">
        <f t="shared" si="15"/>
        <v>0</v>
      </c>
      <c r="EA20" s="76">
        <f t="shared" si="15"/>
        <v>0</v>
      </c>
      <c r="EB20" s="76">
        <f t="shared" si="15"/>
        <v>0</v>
      </c>
      <c r="EC20" s="76">
        <f t="shared" si="15"/>
        <v>0</v>
      </c>
      <c r="ED20" s="76">
        <f t="shared" si="15"/>
        <v>0</v>
      </c>
      <c r="EE20" s="76">
        <f t="shared" si="15"/>
        <v>0</v>
      </c>
      <c r="EF20" s="76">
        <f t="shared" si="15"/>
        <v>0</v>
      </c>
      <c r="EG20" s="76">
        <f t="shared" si="15"/>
        <v>0</v>
      </c>
      <c r="EH20" s="76">
        <f t="shared" si="15"/>
        <v>0</v>
      </c>
      <c r="EI20" s="76">
        <f t="shared" si="15"/>
        <v>0</v>
      </c>
      <c r="EJ20" s="76">
        <f t="shared" si="15"/>
        <v>0</v>
      </c>
      <c r="EK20" s="76">
        <f t="shared" si="15"/>
        <v>0</v>
      </c>
      <c r="EL20" s="76">
        <f t="shared" si="15"/>
        <v>0</v>
      </c>
      <c r="EM20" s="76">
        <f t="shared" si="15"/>
        <v>0</v>
      </c>
      <c r="EN20" s="76">
        <f t="shared" si="15"/>
        <v>0</v>
      </c>
      <c r="EO20" s="76">
        <f t="shared" si="15"/>
        <v>0</v>
      </c>
      <c r="EP20" s="76">
        <f t="shared" si="15"/>
        <v>0</v>
      </c>
      <c r="EQ20" s="76">
        <f t="shared" si="15"/>
        <v>0</v>
      </c>
      <c r="ER20" s="76">
        <f t="shared" si="15"/>
        <v>0</v>
      </c>
      <c r="ES20" s="76">
        <f t="shared" si="15"/>
        <v>0</v>
      </c>
      <c r="ET20" s="76">
        <f t="shared" si="11"/>
        <v>0</v>
      </c>
      <c r="EU20" s="76">
        <f t="shared" si="11"/>
        <v>0</v>
      </c>
      <c r="EV20" s="76">
        <f t="shared" si="11"/>
        <v>0</v>
      </c>
      <c r="EW20" s="76">
        <f t="shared" si="11"/>
        <v>0</v>
      </c>
      <c r="EX20" s="76">
        <f t="shared" si="11"/>
        <v>0</v>
      </c>
      <c r="EY20" s="76">
        <f t="shared" si="11"/>
        <v>0</v>
      </c>
      <c r="EZ20" s="76">
        <f t="shared" si="11"/>
        <v>0</v>
      </c>
      <c r="FA20" s="76">
        <f t="shared" si="11"/>
        <v>0</v>
      </c>
      <c r="FB20" s="76">
        <f t="shared" si="11"/>
        <v>0</v>
      </c>
      <c r="FC20" s="76">
        <f t="shared" si="11"/>
        <v>0</v>
      </c>
      <c r="FD20" s="76">
        <f t="shared" si="11"/>
        <v>0</v>
      </c>
      <c r="FE20" s="76">
        <f t="shared" si="11"/>
        <v>0</v>
      </c>
      <c r="FF20" s="76">
        <f t="shared" si="11"/>
        <v>0</v>
      </c>
      <c r="FG20" s="76">
        <f t="shared" si="11"/>
        <v>0</v>
      </c>
      <c r="FH20" s="76">
        <f t="shared" si="11"/>
        <v>0</v>
      </c>
      <c r="FI20" s="76">
        <f t="shared" si="11"/>
        <v>0</v>
      </c>
      <c r="FJ20" s="76">
        <f t="shared" si="11"/>
        <v>0</v>
      </c>
      <c r="FK20" s="76">
        <f t="shared" si="11"/>
        <v>0</v>
      </c>
      <c r="FL20" s="76">
        <f t="shared" si="11"/>
        <v>0</v>
      </c>
      <c r="FM20" s="76">
        <f t="shared" si="11"/>
        <v>0</v>
      </c>
      <c r="FN20" s="76">
        <f t="shared" si="11"/>
        <v>0</v>
      </c>
      <c r="FO20" s="76">
        <f t="shared" si="11"/>
        <v>0</v>
      </c>
      <c r="FP20" s="76">
        <f t="shared" si="11"/>
        <v>0</v>
      </c>
      <c r="FQ20" s="76">
        <f t="shared" si="11"/>
        <v>0</v>
      </c>
      <c r="FR20" s="76">
        <f t="shared" si="11"/>
        <v>0</v>
      </c>
      <c r="FS20" s="76">
        <f t="shared" si="11"/>
        <v>0</v>
      </c>
      <c r="FT20" s="76">
        <f t="shared" si="11"/>
        <v>0</v>
      </c>
      <c r="FU20" s="76">
        <f t="shared" si="11"/>
        <v>0</v>
      </c>
      <c r="FV20" s="76">
        <f t="shared" si="11"/>
        <v>0</v>
      </c>
      <c r="FW20" s="76">
        <f t="shared" si="11"/>
        <v>0</v>
      </c>
      <c r="FX20" s="76">
        <f t="shared" si="11"/>
        <v>0</v>
      </c>
      <c r="FY20" s="76">
        <f t="shared" si="11"/>
        <v>0</v>
      </c>
      <c r="FZ20" s="76">
        <f t="shared" si="11"/>
        <v>0</v>
      </c>
      <c r="GA20" s="76">
        <f t="shared" si="11"/>
        <v>0</v>
      </c>
      <c r="GB20" s="76">
        <f t="shared" si="11"/>
        <v>0</v>
      </c>
      <c r="GC20" s="76">
        <f t="shared" si="11"/>
        <v>0</v>
      </c>
      <c r="GD20" s="76">
        <f t="shared" si="11"/>
        <v>0</v>
      </c>
      <c r="GE20" s="76">
        <f t="shared" si="11"/>
        <v>0</v>
      </c>
      <c r="GF20" s="76">
        <f t="shared" si="11"/>
        <v>0</v>
      </c>
      <c r="GG20" s="76">
        <f t="shared" si="11"/>
        <v>0</v>
      </c>
    </row>
    <row r="21" spans="3:189" x14ac:dyDescent="0.25">
      <c r="D21" s="31"/>
      <c r="E21" s="31"/>
      <c r="F21" s="31"/>
      <c r="G21" s="31"/>
      <c r="H21" s="31"/>
      <c r="I21" s="31"/>
      <c r="J21" s="77">
        <f t="shared" ref="J21:P21" si="16">SUM(J16:J20)</f>
        <v>0</v>
      </c>
      <c r="K21" s="77">
        <f t="shared" si="16"/>
        <v>0</v>
      </c>
      <c r="L21" s="77">
        <f t="shared" si="16"/>
        <v>0</v>
      </c>
      <c r="M21" s="77">
        <f t="shared" si="16"/>
        <v>0</v>
      </c>
      <c r="N21" s="77">
        <f t="shared" si="16"/>
        <v>0</v>
      </c>
      <c r="O21" s="77">
        <f t="shared" si="16"/>
        <v>0.05</v>
      </c>
      <c r="P21" s="77">
        <f t="shared" si="16"/>
        <v>0.05</v>
      </c>
      <c r="Q21" s="77">
        <f t="shared" ref="Q21" si="17">SUM(Q16:Q20)</f>
        <v>0.05</v>
      </c>
      <c r="R21" s="77">
        <f t="shared" ref="R21" si="18">SUM(R16:R20)</f>
        <v>0.05</v>
      </c>
      <c r="S21" s="77">
        <f t="shared" ref="S21" si="19">SUM(S16:S20)</f>
        <v>0.05</v>
      </c>
      <c r="T21" s="77">
        <f t="shared" ref="T21" si="20">SUM(T16:T20)</f>
        <v>0.05</v>
      </c>
      <c r="U21" s="77">
        <f t="shared" ref="U21" si="21">SUM(U16:U20)</f>
        <v>0.05</v>
      </c>
      <c r="V21" s="77">
        <f t="shared" ref="V21" si="22">SUM(V16:V20)</f>
        <v>0.05</v>
      </c>
      <c r="W21" s="77">
        <f t="shared" ref="W21" si="23">SUM(W16:W20)</f>
        <v>0</v>
      </c>
      <c r="X21" s="77">
        <f t="shared" ref="X21" si="24">SUM(X16:X20)</f>
        <v>0</v>
      </c>
      <c r="Y21" s="77">
        <f t="shared" ref="Y21" si="25">SUM(Y16:Y20)</f>
        <v>0</v>
      </c>
      <c r="Z21" s="77">
        <f t="shared" ref="Z21" si="26">SUM(Z16:Z20)</f>
        <v>0</v>
      </c>
      <c r="AA21" s="77">
        <f t="shared" ref="AA21" si="27">SUM(AA16:AA20)</f>
        <v>4.9999999999999996E-2</v>
      </c>
      <c r="AB21" s="77">
        <f t="shared" ref="AB21" si="28">SUM(AB16:AB20)</f>
        <v>4.9999999999999996E-2</v>
      </c>
      <c r="AC21" s="77">
        <f t="shared" ref="AC21" si="29">SUM(AC16:AC20)</f>
        <v>4.9999999999999996E-2</v>
      </c>
      <c r="AD21" s="77">
        <f t="shared" ref="AD21" si="30">SUM(AD16:AD20)</f>
        <v>4.9999999999999996E-2</v>
      </c>
      <c r="AE21" s="77">
        <f t="shared" ref="AE21" si="31">SUM(AE16:AE20)</f>
        <v>4.9999999999999996E-2</v>
      </c>
      <c r="AF21" s="77">
        <f t="shared" ref="AF21" si="32">SUM(AF16:AF20)</f>
        <v>4.9999999999999996E-2</v>
      </c>
      <c r="AG21" s="77">
        <f t="shared" ref="AG21" si="33">SUM(AG16:AG20)</f>
        <v>0</v>
      </c>
      <c r="AH21" s="77">
        <f t="shared" ref="AH21" si="34">SUM(AH16:AH20)</f>
        <v>0</v>
      </c>
      <c r="AI21" s="77">
        <f t="shared" ref="AI21" si="35">SUM(AI16:AI20)</f>
        <v>0</v>
      </c>
      <c r="AJ21" s="77">
        <f t="shared" ref="AJ21" si="36">SUM(AJ16:AJ20)</f>
        <v>0</v>
      </c>
      <c r="AK21" s="77">
        <f t="shared" ref="AK21" si="37">SUM(AK16:AK20)</f>
        <v>0</v>
      </c>
      <c r="AL21" s="77">
        <f t="shared" ref="AL21" si="38">SUM(AL16:AL20)</f>
        <v>0</v>
      </c>
      <c r="AM21" s="77">
        <f t="shared" ref="AM21" si="39">SUM(AM16:AM20)</f>
        <v>4.9999999999999996E-2</v>
      </c>
      <c r="AN21" s="77">
        <f t="shared" ref="AN21" si="40">SUM(AN16:AN20)</f>
        <v>4.9999999999999996E-2</v>
      </c>
      <c r="AO21" s="77">
        <f t="shared" ref="AO21" si="41">SUM(AO16:AO20)</f>
        <v>4.9999999999999996E-2</v>
      </c>
      <c r="AP21" s="77">
        <f t="shared" ref="AP21" si="42">SUM(AP16:AP20)</f>
        <v>4.9999999999999996E-2</v>
      </c>
      <c r="AQ21" s="77">
        <f t="shared" ref="AQ21" si="43">SUM(AQ16:AQ20)</f>
        <v>4.9999999999999996E-2</v>
      </c>
      <c r="AR21" s="77">
        <f t="shared" ref="AR21" si="44">SUM(AR16:AR20)</f>
        <v>4.9999999999999996E-2</v>
      </c>
      <c r="AS21" s="77">
        <f t="shared" ref="AS21" si="45">SUM(AS16:AS20)</f>
        <v>0</v>
      </c>
      <c r="AT21" s="77">
        <f t="shared" ref="AT21" si="46">SUM(AT16:AT20)</f>
        <v>0</v>
      </c>
      <c r="AU21" s="77">
        <f t="shared" ref="AU21" si="47">SUM(AU16:AU20)</f>
        <v>0</v>
      </c>
      <c r="AV21" s="77">
        <f t="shared" ref="AV21" si="48">SUM(AV16:AV20)</f>
        <v>0</v>
      </c>
      <c r="AW21" s="77">
        <f t="shared" ref="AW21" si="49">SUM(AW16:AW20)</f>
        <v>0</v>
      </c>
      <c r="AX21" s="77">
        <f t="shared" ref="AX21" si="50">SUM(AX16:AX20)</f>
        <v>0</v>
      </c>
      <c r="AY21" s="77">
        <f t="shared" ref="AY21" si="51">SUM(AY16:AY20)</f>
        <v>0</v>
      </c>
      <c r="AZ21" s="77">
        <f t="shared" ref="AZ21" si="52">SUM(AZ16:AZ20)</f>
        <v>0</v>
      </c>
      <c r="BA21" s="77">
        <f t="shared" ref="BA21" si="53">SUM(BA16:BA20)</f>
        <v>0</v>
      </c>
      <c r="BB21" s="77">
        <f t="shared" ref="BB21" si="54">SUM(BB16:BB20)</f>
        <v>0</v>
      </c>
      <c r="BC21" s="77">
        <f t="shared" ref="BC21" si="55">SUM(BC16:BC20)</f>
        <v>0</v>
      </c>
      <c r="BD21" s="77">
        <f t="shared" ref="BD21" si="56">SUM(BD16:BD20)</f>
        <v>0</v>
      </c>
      <c r="BE21" s="77">
        <f t="shared" ref="BE21" si="57">SUM(BE16:BE20)</f>
        <v>0</v>
      </c>
      <c r="BF21" s="77">
        <f t="shared" ref="BF21" si="58">SUM(BF16:BF20)</f>
        <v>0</v>
      </c>
      <c r="BG21" s="77">
        <f t="shared" ref="BG21" si="59">SUM(BG16:BG20)</f>
        <v>0</v>
      </c>
      <c r="BH21" s="77">
        <f t="shared" ref="BH21" si="60">SUM(BH16:BH20)</f>
        <v>0</v>
      </c>
      <c r="BI21" s="77">
        <f t="shared" ref="BI21" si="61">SUM(BI16:BI20)</f>
        <v>0</v>
      </c>
      <c r="BJ21" s="77">
        <f t="shared" ref="BJ21" si="62">SUM(BJ16:BJ20)</f>
        <v>0</v>
      </c>
      <c r="BK21" s="77">
        <f t="shared" ref="BK21" si="63">SUM(BK16:BK20)</f>
        <v>0</v>
      </c>
      <c r="BL21" s="77">
        <f t="shared" ref="BL21" si="64">SUM(BL16:BL20)</f>
        <v>0</v>
      </c>
      <c r="BM21" s="77">
        <f t="shared" ref="BM21" si="65">SUM(BM16:BM20)</f>
        <v>0</v>
      </c>
      <c r="BN21" s="77">
        <f t="shared" ref="BN21" si="66">SUM(BN16:BN20)</f>
        <v>0</v>
      </c>
      <c r="BO21" s="77">
        <f t="shared" ref="BO21" si="67">SUM(BO16:BO20)</f>
        <v>0</v>
      </c>
      <c r="BP21" s="77">
        <f t="shared" ref="BP21" si="68">SUM(BP16:BP20)</f>
        <v>0</v>
      </c>
      <c r="BQ21" s="77">
        <f t="shared" ref="BQ21" si="69">SUM(BQ16:BQ20)</f>
        <v>0</v>
      </c>
      <c r="BR21" s="77">
        <f t="shared" ref="BR21" si="70">SUM(BR16:BR20)</f>
        <v>0</v>
      </c>
      <c r="BS21" s="77">
        <f t="shared" ref="BS21" si="71">SUM(BS16:BS20)</f>
        <v>0</v>
      </c>
      <c r="BT21" s="77">
        <f t="shared" ref="BT21" si="72">SUM(BT16:BT20)</f>
        <v>0</v>
      </c>
      <c r="BU21" s="77">
        <f t="shared" ref="BU21" si="73">SUM(BU16:BU20)</f>
        <v>0</v>
      </c>
      <c r="BV21" s="77">
        <f t="shared" ref="BV21" si="74">SUM(BV16:BV20)</f>
        <v>0</v>
      </c>
      <c r="BW21" s="77">
        <f t="shared" ref="BW21" si="75">SUM(BW16:BW20)</f>
        <v>0</v>
      </c>
      <c r="BX21" s="77">
        <f t="shared" ref="BX21" si="76">SUM(BX16:BX20)</f>
        <v>0</v>
      </c>
      <c r="BY21" s="77">
        <f t="shared" ref="BY21" si="77">SUM(BY16:BY20)</f>
        <v>0</v>
      </c>
      <c r="BZ21" s="77">
        <f t="shared" ref="BZ21" si="78">SUM(BZ16:BZ20)</f>
        <v>0</v>
      </c>
      <c r="CA21" s="77">
        <f t="shared" ref="CA21" si="79">SUM(CA16:CA20)</f>
        <v>0</v>
      </c>
      <c r="CB21" s="77">
        <f t="shared" ref="CB21" si="80">SUM(CB16:CB20)</f>
        <v>0</v>
      </c>
      <c r="CC21" s="77">
        <f t="shared" ref="CC21" si="81">SUM(CC16:CC20)</f>
        <v>0</v>
      </c>
      <c r="CD21" s="77">
        <f t="shared" ref="CD21" si="82">SUM(CD16:CD20)</f>
        <v>0</v>
      </c>
      <c r="CE21" s="77">
        <f t="shared" ref="CE21" si="83">SUM(CE16:CE20)</f>
        <v>0</v>
      </c>
      <c r="CF21" s="77">
        <f t="shared" ref="CF21" si="84">SUM(CF16:CF20)</f>
        <v>0</v>
      </c>
      <c r="CG21" s="77">
        <f t="shared" ref="CG21" si="85">SUM(CG16:CG20)</f>
        <v>0</v>
      </c>
      <c r="CH21" s="77">
        <f t="shared" ref="CH21" si="86">SUM(CH16:CH20)</f>
        <v>0</v>
      </c>
      <c r="CI21" s="77">
        <f t="shared" ref="CI21" si="87">SUM(CI16:CI20)</f>
        <v>0</v>
      </c>
      <c r="CJ21" s="77">
        <f t="shared" ref="CJ21" si="88">SUM(CJ16:CJ20)</f>
        <v>0</v>
      </c>
      <c r="CK21" s="77">
        <f t="shared" ref="CK21" si="89">SUM(CK16:CK20)</f>
        <v>0</v>
      </c>
      <c r="CL21" s="77">
        <f t="shared" ref="CL21" si="90">SUM(CL16:CL20)</f>
        <v>0</v>
      </c>
      <c r="CM21" s="77">
        <f t="shared" ref="CM21" si="91">SUM(CM16:CM20)</f>
        <v>0</v>
      </c>
      <c r="CN21" s="77">
        <f t="shared" ref="CN21" si="92">SUM(CN16:CN20)</f>
        <v>0</v>
      </c>
      <c r="CO21" s="77">
        <f t="shared" ref="CO21" si="93">SUM(CO16:CO20)</f>
        <v>0</v>
      </c>
      <c r="CP21" s="77">
        <f t="shared" ref="CP21" si="94">SUM(CP16:CP20)</f>
        <v>0</v>
      </c>
      <c r="CQ21" s="77">
        <f t="shared" ref="CQ21" si="95">SUM(CQ16:CQ20)</f>
        <v>0</v>
      </c>
      <c r="CR21" s="77">
        <f t="shared" ref="CR21" si="96">SUM(CR16:CR20)</f>
        <v>0</v>
      </c>
      <c r="CS21" s="77">
        <f t="shared" ref="CS21" si="97">SUM(CS16:CS20)</f>
        <v>0</v>
      </c>
      <c r="CT21" s="77">
        <f t="shared" ref="CT21" si="98">SUM(CT16:CT20)</f>
        <v>0</v>
      </c>
      <c r="CU21" s="77">
        <f t="shared" ref="CU21" si="99">SUM(CU16:CU20)</f>
        <v>0</v>
      </c>
      <c r="CV21" s="77">
        <f t="shared" ref="CV21" si="100">SUM(CV16:CV20)</f>
        <v>0</v>
      </c>
      <c r="CW21" s="77">
        <f t="shared" ref="CW21" si="101">SUM(CW16:CW20)</f>
        <v>0</v>
      </c>
      <c r="CX21" s="77">
        <f t="shared" ref="CX21" si="102">SUM(CX16:CX20)</f>
        <v>0</v>
      </c>
      <c r="CY21" s="77">
        <f t="shared" ref="CY21" si="103">SUM(CY16:CY20)</f>
        <v>0</v>
      </c>
      <c r="CZ21" s="77">
        <f t="shared" ref="CZ21" si="104">SUM(CZ16:CZ20)</f>
        <v>0</v>
      </c>
      <c r="DA21" s="77">
        <f t="shared" ref="DA21" si="105">SUM(DA16:DA20)</f>
        <v>0</v>
      </c>
      <c r="DB21" s="77">
        <f t="shared" ref="DB21" si="106">SUM(DB16:DB20)</f>
        <v>0</v>
      </c>
      <c r="DC21" s="77">
        <f t="shared" ref="DC21" si="107">SUM(DC16:DC20)</f>
        <v>0</v>
      </c>
      <c r="DD21" s="77">
        <f t="shared" ref="DD21" si="108">SUM(DD16:DD20)</f>
        <v>0</v>
      </c>
      <c r="DE21" s="77">
        <f t="shared" ref="DE21" si="109">SUM(DE16:DE20)</f>
        <v>0</v>
      </c>
      <c r="DF21" s="77">
        <f t="shared" ref="DF21" si="110">SUM(DF16:DF20)</f>
        <v>0</v>
      </c>
      <c r="DG21" s="77">
        <f t="shared" ref="DG21" si="111">SUM(DG16:DG20)</f>
        <v>0</v>
      </c>
      <c r="DH21" s="77">
        <f t="shared" ref="DH21" si="112">SUM(DH16:DH20)</f>
        <v>0</v>
      </c>
      <c r="DI21" s="77">
        <f t="shared" ref="DI21" si="113">SUM(DI16:DI20)</f>
        <v>0</v>
      </c>
      <c r="DJ21" s="77">
        <f t="shared" ref="DJ21" si="114">SUM(DJ16:DJ20)</f>
        <v>0</v>
      </c>
      <c r="DK21" s="77">
        <f t="shared" ref="DK21" si="115">SUM(DK16:DK20)</f>
        <v>0</v>
      </c>
      <c r="DL21" s="77">
        <f t="shared" ref="DL21" si="116">SUM(DL16:DL20)</f>
        <v>0</v>
      </c>
      <c r="DM21" s="77">
        <f t="shared" ref="DM21" si="117">SUM(DM16:DM20)</f>
        <v>0</v>
      </c>
      <c r="DN21" s="77">
        <f t="shared" ref="DN21" si="118">SUM(DN16:DN20)</f>
        <v>0</v>
      </c>
      <c r="DO21" s="77">
        <f t="shared" ref="DO21" si="119">SUM(DO16:DO20)</f>
        <v>0</v>
      </c>
      <c r="DP21" s="77">
        <f t="shared" ref="DP21" si="120">SUM(DP16:DP20)</f>
        <v>0</v>
      </c>
      <c r="DQ21" s="77">
        <f t="shared" ref="DQ21" si="121">SUM(DQ16:DQ20)</f>
        <v>0</v>
      </c>
      <c r="DR21" s="77">
        <f t="shared" ref="DR21" si="122">SUM(DR16:DR20)</f>
        <v>0</v>
      </c>
      <c r="DS21" s="77">
        <f t="shared" ref="DS21" si="123">SUM(DS16:DS20)</f>
        <v>0</v>
      </c>
      <c r="DT21" s="77">
        <f t="shared" ref="DT21" si="124">SUM(DT16:DT20)</f>
        <v>0</v>
      </c>
      <c r="DU21" s="77">
        <f t="shared" ref="DU21" si="125">SUM(DU16:DU20)</f>
        <v>0</v>
      </c>
      <c r="DV21" s="77">
        <f t="shared" ref="DV21" si="126">SUM(DV16:DV20)</f>
        <v>0</v>
      </c>
      <c r="DW21" s="77">
        <f t="shared" ref="DW21" si="127">SUM(DW16:DW20)</f>
        <v>0</v>
      </c>
      <c r="DX21" s="77">
        <f t="shared" ref="DX21" si="128">SUM(DX16:DX20)</f>
        <v>0</v>
      </c>
      <c r="DY21" s="77">
        <f t="shared" ref="DY21" si="129">SUM(DY16:DY20)</f>
        <v>0</v>
      </c>
      <c r="DZ21" s="77">
        <f t="shared" ref="DZ21" si="130">SUM(DZ16:DZ20)</f>
        <v>0</v>
      </c>
      <c r="EA21" s="77">
        <f t="shared" ref="EA21" si="131">SUM(EA16:EA20)</f>
        <v>0</v>
      </c>
      <c r="EB21" s="77">
        <f t="shared" ref="EB21" si="132">SUM(EB16:EB20)</f>
        <v>0</v>
      </c>
      <c r="EC21" s="77">
        <f t="shared" ref="EC21" si="133">SUM(EC16:EC20)</f>
        <v>0</v>
      </c>
      <c r="ED21" s="77">
        <f t="shared" ref="ED21" si="134">SUM(ED16:ED20)</f>
        <v>0</v>
      </c>
      <c r="EE21" s="77">
        <f t="shared" ref="EE21" si="135">SUM(EE16:EE20)</f>
        <v>0</v>
      </c>
      <c r="EF21" s="77">
        <f t="shared" ref="EF21" si="136">SUM(EF16:EF20)</f>
        <v>0</v>
      </c>
      <c r="EG21" s="77">
        <f t="shared" ref="EG21" si="137">SUM(EG16:EG20)</f>
        <v>0</v>
      </c>
      <c r="EH21" s="77">
        <f t="shared" ref="EH21" si="138">SUM(EH16:EH20)</f>
        <v>0</v>
      </c>
      <c r="EI21" s="77">
        <f t="shared" ref="EI21" si="139">SUM(EI16:EI20)</f>
        <v>0</v>
      </c>
      <c r="EJ21" s="77">
        <f t="shared" ref="EJ21" si="140">SUM(EJ16:EJ20)</f>
        <v>0</v>
      </c>
      <c r="EK21" s="77">
        <f t="shared" ref="EK21" si="141">SUM(EK16:EK20)</f>
        <v>0</v>
      </c>
      <c r="EL21" s="77">
        <f t="shared" ref="EL21" si="142">SUM(EL16:EL20)</f>
        <v>0</v>
      </c>
      <c r="EM21" s="77">
        <f t="shared" ref="EM21" si="143">SUM(EM16:EM20)</f>
        <v>0</v>
      </c>
      <c r="EN21" s="77">
        <f t="shared" ref="EN21" si="144">SUM(EN16:EN20)</f>
        <v>0</v>
      </c>
      <c r="EO21" s="77">
        <f t="shared" ref="EO21" si="145">SUM(EO16:EO20)</f>
        <v>0</v>
      </c>
      <c r="EP21" s="77">
        <f t="shared" ref="EP21" si="146">SUM(EP16:EP20)</f>
        <v>0</v>
      </c>
      <c r="EQ21" s="77">
        <f t="shared" ref="EQ21" si="147">SUM(EQ16:EQ20)</f>
        <v>0</v>
      </c>
      <c r="ER21" s="77">
        <f t="shared" ref="ER21" si="148">SUM(ER16:ER20)</f>
        <v>0</v>
      </c>
      <c r="ES21" s="77">
        <f t="shared" ref="ES21" si="149">SUM(ES16:ES20)</f>
        <v>0</v>
      </c>
      <c r="ET21" s="77">
        <f t="shared" ref="ET21" si="150">SUM(ET16:ET20)</f>
        <v>0</v>
      </c>
      <c r="EU21" s="77">
        <f t="shared" ref="EU21" si="151">SUM(EU16:EU20)</f>
        <v>0</v>
      </c>
      <c r="EV21" s="77">
        <f t="shared" ref="EV21" si="152">SUM(EV16:EV20)</f>
        <v>0</v>
      </c>
      <c r="EW21" s="77">
        <f t="shared" ref="EW21" si="153">SUM(EW16:EW20)</f>
        <v>0</v>
      </c>
      <c r="EX21" s="77">
        <f t="shared" ref="EX21" si="154">SUM(EX16:EX20)</f>
        <v>0</v>
      </c>
      <c r="EY21" s="77">
        <f t="shared" ref="EY21" si="155">SUM(EY16:EY20)</f>
        <v>0</v>
      </c>
      <c r="EZ21" s="77">
        <f t="shared" ref="EZ21" si="156">SUM(EZ16:EZ20)</f>
        <v>0</v>
      </c>
      <c r="FA21" s="77">
        <f t="shared" ref="FA21" si="157">SUM(FA16:FA20)</f>
        <v>0</v>
      </c>
      <c r="FB21" s="77">
        <f t="shared" ref="FB21" si="158">SUM(FB16:FB20)</f>
        <v>0</v>
      </c>
      <c r="FC21" s="77">
        <f t="shared" ref="FC21" si="159">SUM(FC16:FC20)</f>
        <v>0</v>
      </c>
      <c r="FD21" s="77">
        <f t="shared" ref="FD21" si="160">SUM(FD16:FD20)</f>
        <v>0</v>
      </c>
      <c r="FE21" s="77">
        <f t="shared" ref="FE21" si="161">SUM(FE16:FE20)</f>
        <v>0</v>
      </c>
      <c r="FF21" s="77">
        <f t="shared" ref="FF21" si="162">SUM(FF16:FF20)</f>
        <v>0</v>
      </c>
      <c r="FG21" s="77">
        <f t="shared" ref="FG21" si="163">SUM(FG16:FG20)</f>
        <v>0</v>
      </c>
      <c r="FH21" s="77">
        <f t="shared" ref="FH21" si="164">SUM(FH16:FH20)</f>
        <v>0</v>
      </c>
      <c r="FI21" s="77">
        <f t="shared" ref="FI21" si="165">SUM(FI16:FI20)</f>
        <v>0</v>
      </c>
      <c r="FJ21" s="77">
        <f t="shared" ref="FJ21" si="166">SUM(FJ16:FJ20)</f>
        <v>0</v>
      </c>
      <c r="FK21" s="77">
        <f t="shared" ref="FK21" si="167">SUM(FK16:FK20)</f>
        <v>0</v>
      </c>
      <c r="FL21" s="77">
        <f t="shared" ref="FL21" si="168">SUM(FL16:FL20)</f>
        <v>0</v>
      </c>
      <c r="FM21" s="77">
        <f t="shared" ref="FM21" si="169">SUM(FM16:FM20)</f>
        <v>0</v>
      </c>
      <c r="FN21" s="77">
        <f t="shared" ref="FN21" si="170">SUM(FN16:FN20)</f>
        <v>0</v>
      </c>
      <c r="FO21" s="77">
        <f t="shared" ref="FO21" si="171">SUM(FO16:FO20)</f>
        <v>0</v>
      </c>
      <c r="FP21" s="77">
        <f t="shared" ref="FP21" si="172">SUM(FP16:FP20)</f>
        <v>0</v>
      </c>
      <c r="FQ21" s="77">
        <f t="shared" ref="FQ21" si="173">SUM(FQ16:FQ20)</f>
        <v>0</v>
      </c>
      <c r="FR21" s="77">
        <f t="shared" ref="FR21" si="174">SUM(FR16:FR20)</f>
        <v>0</v>
      </c>
      <c r="FS21" s="77">
        <f t="shared" ref="FS21" si="175">SUM(FS16:FS20)</f>
        <v>0</v>
      </c>
      <c r="FT21" s="77">
        <f t="shared" ref="FT21" si="176">SUM(FT16:FT20)</f>
        <v>0</v>
      </c>
      <c r="FU21" s="77">
        <f t="shared" ref="FU21" si="177">SUM(FU16:FU20)</f>
        <v>0</v>
      </c>
      <c r="FV21" s="77">
        <f t="shared" ref="FV21" si="178">SUM(FV16:FV20)</f>
        <v>0</v>
      </c>
      <c r="FW21" s="77">
        <f t="shared" ref="FW21" si="179">SUM(FW16:FW20)</f>
        <v>0</v>
      </c>
      <c r="FX21" s="77">
        <f t="shared" ref="FX21" si="180">SUM(FX16:FX20)</f>
        <v>0</v>
      </c>
      <c r="FY21" s="77">
        <f t="shared" ref="FY21" si="181">SUM(FY16:FY20)</f>
        <v>0</v>
      </c>
      <c r="FZ21" s="77">
        <f t="shared" ref="FZ21" si="182">SUM(FZ16:FZ20)</f>
        <v>0</v>
      </c>
      <c r="GA21" s="77">
        <f t="shared" ref="GA21" si="183">SUM(GA16:GA20)</f>
        <v>0</v>
      </c>
      <c r="GB21" s="77">
        <f t="shared" ref="GB21" si="184">SUM(GB16:GB20)</f>
        <v>0</v>
      </c>
      <c r="GC21" s="77">
        <f t="shared" ref="GC21" si="185">SUM(GC16:GC20)</f>
        <v>0</v>
      </c>
      <c r="GD21" s="77">
        <f t="shared" ref="GD21" si="186">SUM(GD16:GD20)</f>
        <v>0</v>
      </c>
      <c r="GE21" s="77">
        <f t="shared" ref="GE21" si="187">SUM(GE16:GE20)</f>
        <v>0</v>
      </c>
      <c r="GF21" s="77">
        <f t="shared" ref="GF21" si="188">SUM(GF16:GF20)</f>
        <v>0</v>
      </c>
      <c r="GG21" s="77">
        <f t="shared" ref="GG21" si="189">SUM(GG16:GG20)</f>
        <v>0</v>
      </c>
    </row>
    <row r="23" spans="3:189" x14ac:dyDescent="0.25">
      <c r="C23" s="12" t="s">
        <v>256</v>
      </c>
      <c r="G23" s="16" t="s">
        <v>183</v>
      </c>
      <c r="H23" s="16" t="s">
        <v>184</v>
      </c>
    </row>
    <row r="24" spans="3:189" x14ac:dyDescent="0.25">
      <c r="D24" s="49" cm="1">
        <f t="array" ref="D24:D41">_xlfn.SEQUENCE('Project Inputs'!$E$190)</f>
        <v>1</v>
      </c>
      <c r="G24" s="3">
        <f>'Project Inputs'!E183*(D24&gt;0)</f>
        <v>16</v>
      </c>
      <c r="H24" s="3">
        <f>'Project Inputs'!$E$184*(D24&gt;0)</f>
        <v>3</v>
      </c>
      <c r="J24" s="1">
        <f>AND(J$1&gt;=$G24,J$1&lt;SUM($G24:$H24))*1</f>
        <v>0</v>
      </c>
      <c r="K24" s="1">
        <f t="shared" ref="K24:P27" si="190">AND(K$1&gt;=$G24,K$1&lt;SUM($G24:$H24))*1</f>
        <v>0</v>
      </c>
      <c r="L24" s="1">
        <f t="shared" si="190"/>
        <v>0</v>
      </c>
      <c r="M24" s="1">
        <f t="shared" si="190"/>
        <v>0</v>
      </c>
      <c r="N24" s="1">
        <f t="shared" si="190"/>
        <v>0</v>
      </c>
      <c r="O24" s="1">
        <f t="shared" si="190"/>
        <v>0</v>
      </c>
      <c r="P24" s="1">
        <f t="shared" si="190"/>
        <v>0</v>
      </c>
      <c r="Q24" s="1">
        <f t="shared" ref="Q24:CB27" si="191">AND(Q$1&gt;=$G24,Q$1&lt;SUM($G24:$H24))*1</f>
        <v>0</v>
      </c>
      <c r="R24" s="1">
        <f t="shared" si="191"/>
        <v>0</v>
      </c>
      <c r="S24" s="1">
        <f t="shared" si="191"/>
        <v>0</v>
      </c>
      <c r="T24" s="1">
        <f t="shared" si="191"/>
        <v>0</v>
      </c>
      <c r="U24" s="1">
        <f t="shared" si="191"/>
        <v>0</v>
      </c>
      <c r="V24" s="1">
        <f t="shared" si="191"/>
        <v>0</v>
      </c>
      <c r="W24" s="1">
        <f t="shared" si="191"/>
        <v>0</v>
      </c>
      <c r="X24" s="1">
        <f t="shared" si="191"/>
        <v>0</v>
      </c>
      <c r="Y24" s="1">
        <f t="shared" si="191"/>
        <v>1</v>
      </c>
      <c r="Z24" s="1">
        <f t="shared" si="191"/>
        <v>1</v>
      </c>
      <c r="AA24" s="1">
        <f t="shared" si="191"/>
        <v>1</v>
      </c>
      <c r="AB24" s="1">
        <f t="shared" si="191"/>
        <v>0</v>
      </c>
      <c r="AC24" s="1">
        <f t="shared" si="191"/>
        <v>0</v>
      </c>
      <c r="AD24" s="1">
        <f t="shared" si="191"/>
        <v>0</v>
      </c>
      <c r="AE24" s="1">
        <f t="shared" si="191"/>
        <v>0</v>
      </c>
      <c r="AF24" s="1">
        <f t="shared" si="191"/>
        <v>0</v>
      </c>
      <c r="AG24" s="1">
        <f t="shared" si="191"/>
        <v>0</v>
      </c>
      <c r="AH24" s="1">
        <f t="shared" si="191"/>
        <v>0</v>
      </c>
      <c r="AI24" s="1">
        <f t="shared" si="191"/>
        <v>0</v>
      </c>
      <c r="AJ24" s="1">
        <f t="shared" si="191"/>
        <v>0</v>
      </c>
      <c r="AK24" s="1">
        <f t="shared" si="191"/>
        <v>0</v>
      </c>
      <c r="AL24" s="1">
        <f t="shared" si="191"/>
        <v>0</v>
      </c>
      <c r="AM24" s="1">
        <f t="shared" si="191"/>
        <v>0</v>
      </c>
      <c r="AN24" s="1">
        <f t="shared" si="191"/>
        <v>0</v>
      </c>
      <c r="AO24" s="1">
        <f t="shared" si="191"/>
        <v>0</v>
      </c>
      <c r="AP24" s="1">
        <f t="shared" si="191"/>
        <v>0</v>
      </c>
      <c r="AQ24" s="1">
        <f t="shared" si="191"/>
        <v>0</v>
      </c>
      <c r="AR24" s="1">
        <f t="shared" si="191"/>
        <v>0</v>
      </c>
      <c r="AS24" s="1">
        <f t="shared" si="191"/>
        <v>0</v>
      </c>
      <c r="AT24" s="1">
        <f t="shared" si="191"/>
        <v>0</v>
      </c>
      <c r="AU24" s="1">
        <f t="shared" si="191"/>
        <v>0</v>
      </c>
      <c r="AV24" s="1">
        <f t="shared" si="191"/>
        <v>0</v>
      </c>
      <c r="AW24" s="1">
        <f t="shared" si="191"/>
        <v>0</v>
      </c>
      <c r="AX24" s="1">
        <f t="shared" si="191"/>
        <v>0</v>
      </c>
      <c r="AY24" s="1">
        <f t="shared" si="191"/>
        <v>0</v>
      </c>
      <c r="AZ24" s="1">
        <f t="shared" si="191"/>
        <v>0</v>
      </c>
      <c r="BA24" s="1">
        <f t="shared" si="191"/>
        <v>0</v>
      </c>
      <c r="BB24" s="1">
        <f t="shared" si="191"/>
        <v>0</v>
      </c>
      <c r="BC24" s="1">
        <f t="shared" si="191"/>
        <v>0</v>
      </c>
      <c r="BD24" s="1">
        <f t="shared" si="191"/>
        <v>0</v>
      </c>
      <c r="BE24" s="1">
        <f t="shared" si="191"/>
        <v>0</v>
      </c>
      <c r="BF24" s="1">
        <f t="shared" si="191"/>
        <v>0</v>
      </c>
      <c r="BG24" s="1">
        <f t="shared" si="191"/>
        <v>0</v>
      </c>
      <c r="BH24" s="1">
        <f t="shared" si="191"/>
        <v>0</v>
      </c>
      <c r="BI24" s="1">
        <f t="shared" si="191"/>
        <v>0</v>
      </c>
      <c r="BJ24" s="1">
        <f t="shared" si="191"/>
        <v>0</v>
      </c>
      <c r="BK24" s="1">
        <f t="shared" si="191"/>
        <v>0</v>
      </c>
      <c r="BL24" s="1">
        <f t="shared" si="191"/>
        <v>0</v>
      </c>
      <c r="BM24" s="1">
        <f t="shared" si="191"/>
        <v>0</v>
      </c>
      <c r="BN24" s="1">
        <f t="shared" si="191"/>
        <v>0</v>
      </c>
      <c r="BO24" s="1">
        <f t="shared" si="191"/>
        <v>0</v>
      </c>
      <c r="BP24" s="1">
        <f t="shared" si="191"/>
        <v>0</v>
      </c>
      <c r="BQ24" s="1">
        <f t="shared" si="191"/>
        <v>0</v>
      </c>
      <c r="BR24" s="1">
        <f t="shared" si="191"/>
        <v>0</v>
      </c>
      <c r="BS24" s="1">
        <f t="shared" si="191"/>
        <v>0</v>
      </c>
      <c r="BT24" s="1">
        <f t="shared" si="191"/>
        <v>0</v>
      </c>
      <c r="BU24" s="1">
        <f t="shared" si="191"/>
        <v>0</v>
      </c>
      <c r="BV24" s="1">
        <f t="shared" si="191"/>
        <v>0</v>
      </c>
      <c r="BW24" s="1">
        <f t="shared" si="191"/>
        <v>0</v>
      </c>
      <c r="BX24" s="1">
        <f t="shared" si="191"/>
        <v>0</v>
      </c>
      <c r="BY24" s="1">
        <f t="shared" si="191"/>
        <v>0</v>
      </c>
      <c r="BZ24" s="1">
        <f t="shared" si="191"/>
        <v>0</v>
      </c>
      <c r="CA24" s="1">
        <f t="shared" si="191"/>
        <v>0</v>
      </c>
      <c r="CB24" s="1">
        <f t="shared" si="191"/>
        <v>0</v>
      </c>
      <c r="CC24" s="1">
        <f t="shared" ref="CC24:EN39" si="192">AND(CC$1&gt;=$G24,CC$1&lt;SUM($G24:$H24))*1</f>
        <v>0</v>
      </c>
      <c r="CD24" s="1">
        <f t="shared" si="192"/>
        <v>0</v>
      </c>
      <c r="CE24" s="1">
        <f t="shared" si="192"/>
        <v>0</v>
      </c>
      <c r="CF24" s="1">
        <f t="shared" si="192"/>
        <v>0</v>
      </c>
      <c r="CG24" s="1">
        <f t="shared" si="192"/>
        <v>0</v>
      </c>
      <c r="CH24" s="1">
        <f t="shared" si="192"/>
        <v>0</v>
      </c>
      <c r="CI24" s="1">
        <f t="shared" si="192"/>
        <v>0</v>
      </c>
      <c r="CJ24" s="1">
        <f t="shared" si="192"/>
        <v>0</v>
      </c>
      <c r="CK24" s="1">
        <f t="shared" si="192"/>
        <v>0</v>
      </c>
      <c r="CL24" s="1">
        <f t="shared" si="192"/>
        <v>0</v>
      </c>
      <c r="CM24" s="1">
        <f t="shared" si="192"/>
        <v>0</v>
      </c>
      <c r="CN24" s="1">
        <f t="shared" si="192"/>
        <v>0</v>
      </c>
      <c r="CO24" s="1">
        <f t="shared" si="192"/>
        <v>0</v>
      </c>
      <c r="CP24" s="1">
        <f t="shared" si="192"/>
        <v>0</v>
      </c>
      <c r="CQ24" s="1">
        <f t="shared" si="192"/>
        <v>0</v>
      </c>
      <c r="CR24" s="1">
        <f t="shared" si="192"/>
        <v>0</v>
      </c>
      <c r="CS24" s="1">
        <f t="shared" si="192"/>
        <v>0</v>
      </c>
      <c r="CT24" s="1">
        <f t="shared" si="192"/>
        <v>0</v>
      </c>
      <c r="CU24" s="1">
        <f t="shared" si="192"/>
        <v>0</v>
      </c>
      <c r="CV24" s="1">
        <f t="shared" si="192"/>
        <v>0</v>
      </c>
      <c r="CW24" s="1">
        <f t="shared" si="192"/>
        <v>0</v>
      </c>
      <c r="CX24" s="1">
        <f t="shared" si="192"/>
        <v>0</v>
      </c>
      <c r="CY24" s="1">
        <f t="shared" si="192"/>
        <v>0</v>
      </c>
      <c r="CZ24" s="1">
        <f t="shared" si="192"/>
        <v>0</v>
      </c>
      <c r="DA24" s="1">
        <f t="shared" si="192"/>
        <v>0</v>
      </c>
      <c r="DB24" s="1">
        <f t="shared" si="192"/>
        <v>0</v>
      </c>
      <c r="DC24" s="1">
        <f t="shared" si="192"/>
        <v>0</v>
      </c>
      <c r="DD24" s="1">
        <f t="shared" si="192"/>
        <v>0</v>
      </c>
      <c r="DE24" s="1">
        <f t="shared" si="192"/>
        <v>0</v>
      </c>
      <c r="DF24" s="1">
        <f t="shared" si="192"/>
        <v>0</v>
      </c>
      <c r="DG24" s="1">
        <f t="shared" si="192"/>
        <v>0</v>
      </c>
      <c r="DH24" s="1">
        <f t="shared" si="192"/>
        <v>0</v>
      </c>
      <c r="DI24" s="1">
        <f t="shared" si="192"/>
        <v>0</v>
      </c>
      <c r="DJ24" s="1">
        <f t="shared" si="192"/>
        <v>0</v>
      </c>
      <c r="DK24" s="1">
        <f t="shared" si="192"/>
        <v>0</v>
      </c>
      <c r="DL24" s="1">
        <f t="shared" si="192"/>
        <v>0</v>
      </c>
      <c r="DM24" s="1">
        <f t="shared" si="192"/>
        <v>0</v>
      </c>
      <c r="DN24" s="1">
        <f t="shared" si="192"/>
        <v>0</v>
      </c>
      <c r="DO24" s="1">
        <f t="shared" si="192"/>
        <v>0</v>
      </c>
      <c r="DP24" s="1">
        <f t="shared" si="192"/>
        <v>0</v>
      </c>
      <c r="DQ24" s="1">
        <f t="shared" si="192"/>
        <v>0</v>
      </c>
      <c r="DR24" s="1">
        <f t="shared" si="192"/>
        <v>0</v>
      </c>
      <c r="DS24" s="1">
        <f t="shared" si="192"/>
        <v>0</v>
      </c>
      <c r="DT24" s="1">
        <f t="shared" si="192"/>
        <v>0</v>
      </c>
      <c r="DU24" s="1">
        <f t="shared" si="192"/>
        <v>0</v>
      </c>
      <c r="DV24" s="1">
        <f t="shared" si="192"/>
        <v>0</v>
      </c>
      <c r="DW24" s="1">
        <f t="shared" si="192"/>
        <v>0</v>
      </c>
      <c r="DX24" s="1">
        <f t="shared" si="192"/>
        <v>0</v>
      </c>
      <c r="DY24" s="1">
        <f t="shared" si="192"/>
        <v>0</v>
      </c>
      <c r="DZ24" s="1">
        <f t="shared" si="192"/>
        <v>0</v>
      </c>
      <c r="EA24" s="1">
        <f t="shared" si="192"/>
        <v>0</v>
      </c>
      <c r="EB24" s="1">
        <f t="shared" si="192"/>
        <v>0</v>
      </c>
      <c r="EC24" s="1">
        <f t="shared" si="192"/>
        <v>0</v>
      </c>
      <c r="ED24" s="1">
        <f t="shared" si="192"/>
        <v>0</v>
      </c>
      <c r="EE24" s="1">
        <f t="shared" si="192"/>
        <v>0</v>
      </c>
      <c r="EF24" s="1">
        <f t="shared" si="192"/>
        <v>0</v>
      </c>
      <c r="EG24" s="1">
        <f t="shared" si="192"/>
        <v>0</v>
      </c>
      <c r="EH24" s="1">
        <f t="shared" si="192"/>
        <v>0</v>
      </c>
      <c r="EI24" s="1">
        <f t="shared" si="192"/>
        <v>0</v>
      </c>
      <c r="EJ24" s="1">
        <f t="shared" si="192"/>
        <v>0</v>
      </c>
      <c r="EK24" s="1">
        <f t="shared" si="192"/>
        <v>0</v>
      </c>
      <c r="EL24" s="1">
        <f t="shared" si="192"/>
        <v>0</v>
      </c>
      <c r="EM24" s="1">
        <f t="shared" si="192"/>
        <v>0</v>
      </c>
      <c r="EN24" s="1">
        <f t="shared" si="192"/>
        <v>0</v>
      </c>
      <c r="EO24" s="1">
        <f t="shared" ref="EO24:GG29" si="193">AND(EO$1&gt;=$G24,EO$1&lt;SUM($G24:$H24))*1</f>
        <v>0</v>
      </c>
      <c r="EP24" s="1">
        <f t="shared" si="193"/>
        <v>0</v>
      </c>
      <c r="EQ24" s="1">
        <f t="shared" si="193"/>
        <v>0</v>
      </c>
      <c r="ER24" s="1">
        <f t="shared" si="193"/>
        <v>0</v>
      </c>
      <c r="ES24" s="1">
        <f t="shared" si="193"/>
        <v>0</v>
      </c>
      <c r="ET24" s="1">
        <f t="shared" si="193"/>
        <v>0</v>
      </c>
      <c r="EU24" s="1">
        <f t="shared" si="193"/>
        <v>0</v>
      </c>
      <c r="EV24" s="1">
        <f t="shared" si="193"/>
        <v>0</v>
      </c>
      <c r="EW24" s="1">
        <f t="shared" si="193"/>
        <v>0</v>
      </c>
      <c r="EX24" s="1">
        <f t="shared" si="193"/>
        <v>0</v>
      </c>
      <c r="EY24" s="1">
        <f t="shared" si="193"/>
        <v>0</v>
      </c>
      <c r="EZ24" s="1">
        <f t="shared" si="193"/>
        <v>0</v>
      </c>
      <c r="FA24" s="1">
        <f t="shared" si="193"/>
        <v>0</v>
      </c>
      <c r="FB24" s="1">
        <f t="shared" si="193"/>
        <v>0</v>
      </c>
      <c r="FC24" s="1">
        <f t="shared" si="193"/>
        <v>0</v>
      </c>
      <c r="FD24" s="1">
        <f t="shared" si="193"/>
        <v>0</v>
      </c>
      <c r="FE24" s="1">
        <f t="shared" si="193"/>
        <v>0</v>
      </c>
      <c r="FF24" s="1">
        <f t="shared" si="193"/>
        <v>0</v>
      </c>
      <c r="FG24" s="1">
        <f t="shared" si="193"/>
        <v>0</v>
      </c>
      <c r="FH24" s="1">
        <f t="shared" si="193"/>
        <v>0</v>
      </c>
      <c r="FI24" s="1">
        <f t="shared" si="193"/>
        <v>0</v>
      </c>
      <c r="FJ24" s="1">
        <f t="shared" si="193"/>
        <v>0</v>
      </c>
      <c r="FK24" s="1">
        <f t="shared" si="193"/>
        <v>0</v>
      </c>
      <c r="FL24" s="1">
        <f t="shared" si="193"/>
        <v>0</v>
      </c>
      <c r="FM24" s="1">
        <f t="shared" si="193"/>
        <v>0</v>
      </c>
      <c r="FN24" s="1">
        <f t="shared" si="193"/>
        <v>0</v>
      </c>
      <c r="FO24" s="1">
        <f t="shared" si="193"/>
        <v>0</v>
      </c>
      <c r="FP24" s="1">
        <f t="shared" si="193"/>
        <v>0</v>
      </c>
      <c r="FQ24" s="1">
        <f t="shared" si="193"/>
        <v>0</v>
      </c>
      <c r="FR24" s="1">
        <f t="shared" si="193"/>
        <v>0</v>
      </c>
      <c r="FS24" s="1">
        <f t="shared" si="193"/>
        <v>0</v>
      </c>
      <c r="FT24" s="1">
        <f t="shared" si="193"/>
        <v>0</v>
      </c>
      <c r="FU24" s="1">
        <f t="shared" si="193"/>
        <v>0</v>
      </c>
      <c r="FV24" s="1">
        <f t="shared" si="193"/>
        <v>0</v>
      </c>
      <c r="FW24" s="1">
        <f t="shared" si="193"/>
        <v>0</v>
      </c>
      <c r="FX24" s="1">
        <f t="shared" si="193"/>
        <v>0</v>
      </c>
      <c r="FY24" s="1">
        <f t="shared" si="193"/>
        <v>0</v>
      </c>
      <c r="FZ24" s="1">
        <f t="shared" si="193"/>
        <v>0</v>
      </c>
      <c r="GA24" s="1">
        <f t="shared" si="193"/>
        <v>0</v>
      </c>
      <c r="GB24" s="1">
        <f t="shared" si="193"/>
        <v>0</v>
      </c>
      <c r="GC24" s="1">
        <f t="shared" si="193"/>
        <v>0</v>
      </c>
      <c r="GD24" s="1">
        <f t="shared" si="193"/>
        <v>0</v>
      </c>
      <c r="GE24" s="1">
        <f t="shared" si="193"/>
        <v>0</v>
      </c>
      <c r="GF24" s="1">
        <f t="shared" si="193"/>
        <v>0</v>
      </c>
      <c r="GG24" s="1">
        <f t="shared" si="193"/>
        <v>0</v>
      </c>
    </row>
    <row r="25" spans="3:189" x14ac:dyDescent="0.25">
      <c r="D25" s="49">
        <v>2</v>
      </c>
      <c r="G25" s="8">
        <f>(G24+'Project Inputs'!$E$185)*(D25&gt;0)</f>
        <v>19</v>
      </c>
      <c r="H25" s="3">
        <f>'Project Inputs'!$E$184*(D25&gt;0)</f>
        <v>3</v>
      </c>
      <c r="J25" s="1">
        <f t="shared" ref="J25:P47" si="194">AND(J$1&gt;=$G25,J$1&lt;SUM($G25:$H25))*1</f>
        <v>0</v>
      </c>
      <c r="K25" s="1">
        <f t="shared" si="190"/>
        <v>0</v>
      </c>
      <c r="L25" s="1">
        <f t="shared" si="190"/>
        <v>0</v>
      </c>
      <c r="M25" s="1">
        <f t="shared" si="190"/>
        <v>0</v>
      </c>
      <c r="N25" s="1">
        <f t="shared" si="190"/>
        <v>0</v>
      </c>
      <c r="O25" s="1">
        <f t="shared" si="190"/>
        <v>0</v>
      </c>
      <c r="P25" s="1">
        <f t="shared" si="190"/>
        <v>0</v>
      </c>
      <c r="Q25" s="1">
        <f t="shared" si="191"/>
        <v>0</v>
      </c>
      <c r="R25" s="1">
        <f t="shared" si="191"/>
        <v>0</v>
      </c>
      <c r="S25" s="1">
        <f t="shared" si="191"/>
        <v>0</v>
      </c>
      <c r="T25" s="1">
        <f t="shared" si="191"/>
        <v>0</v>
      </c>
      <c r="U25" s="1">
        <f t="shared" si="191"/>
        <v>0</v>
      </c>
      <c r="V25" s="1">
        <f t="shared" si="191"/>
        <v>0</v>
      </c>
      <c r="W25" s="1">
        <f t="shared" si="191"/>
        <v>0</v>
      </c>
      <c r="X25" s="1">
        <f t="shared" si="191"/>
        <v>0</v>
      </c>
      <c r="Y25" s="1">
        <f t="shared" si="191"/>
        <v>0</v>
      </c>
      <c r="Z25" s="1">
        <f t="shared" si="191"/>
        <v>0</v>
      </c>
      <c r="AA25" s="1">
        <f t="shared" si="191"/>
        <v>0</v>
      </c>
      <c r="AB25" s="1">
        <f t="shared" si="191"/>
        <v>1</v>
      </c>
      <c r="AC25" s="1">
        <f t="shared" si="191"/>
        <v>1</v>
      </c>
      <c r="AD25" s="1">
        <f t="shared" si="191"/>
        <v>1</v>
      </c>
      <c r="AE25" s="1">
        <f t="shared" si="191"/>
        <v>0</v>
      </c>
      <c r="AF25" s="1">
        <f t="shared" si="191"/>
        <v>0</v>
      </c>
      <c r="AG25" s="1">
        <f t="shared" si="191"/>
        <v>0</v>
      </c>
      <c r="AH25" s="1">
        <f t="shared" si="191"/>
        <v>0</v>
      </c>
      <c r="AI25" s="1">
        <f t="shared" si="191"/>
        <v>0</v>
      </c>
      <c r="AJ25" s="1">
        <f t="shared" si="191"/>
        <v>0</v>
      </c>
      <c r="AK25" s="1">
        <f t="shared" si="191"/>
        <v>0</v>
      </c>
      <c r="AL25" s="1">
        <f t="shared" si="191"/>
        <v>0</v>
      </c>
      <c r="AM25" s="1">
        <f t="shared" si="191"/>
        <v>0</v>
      </c>
      <c r="AN25" s="1">
        <f t="shared" si="191"/>
        <v>0</v>
      </c>
      <c r="AO25" s="1">
        <f t="shared" si="191"/>
        <v>0</v>
      </c>
      <c r="AP25" s="1">
        <f t="shared" si="191"/>
        <v>0</v>
      </c>
      <c r="AQ25" s="1">
        <f t="shared" si="191"/>
        <v>0</v>
      </c>
      <c r="AR25" s="1">
        <f t="shared" si="191"/>
        <v>0</v>
      </c>
      <c r="AS25" s="1">
        <f t="shared" si="191"/>
        <v>0</v>
      </c>
      <c r="AT25" s="1">
        <f t="shared" si="191"/>
        <v>0</v>
      </c>
      <c r="AU25" s="1">
        <f t="shared" si="191"/>
        <v>0</v>
      </c>
      <c r="AV25" s="1">
        <f t="shared" si="191"/>
        <v>0</v>
      </c>
      <c r="AW25" s="1">
        <f t="shared" si="191"/>
        <v>0</v>
      </c>
      <c r="AX25" s="1">
        <f t="shared" si="191"/>
        <v>0</v>
      </c>
      <c r="AY25" s="1">
        <f t="shared" si="191"/>
        <v>0</v>
      </c>
      <c r="AZ25" s="1">
        <f t="shared" si="191"/>
        <v>0</v>
      </c>
      <c r="BA25" s="1">
        <f t="shared" si="191"/>
        <v>0</v>
      </c>
      <c r="BB25" s="1">
        <f t="shared" si="191"/>
        <v>0</v>
      </c>
      <c r="BC25" s="1">
        <f t="shared" si="191"/>
        <v>0</v>
      </c>
      <c r="BD25" s="1">
        <f t="shared" si="191"/>
        <v>0</v>
      </c>
      <c r="BE25" s="1">
        <f t="shared" si="191"/>
        <v>0</v>
      </c>
      <c r="BF25" s="1">
        <f t="shared" si="191"/>
        <v>0</v>
      </c>
      <c r="BG25" s="1">
        <f t="shared" si="191"/>
        <v>0</v>
      </c>
      <c r="BH25" s="1">
        <f t="shared" si="191"/>
        <v>0</v>
      </c>
      <c r="BI25" s="1">
        <f t="shared" si="191"/>
        <v>0</v>
      </c>
      <c r="BJ25" s="1">
        <f t="shared" si="191"/>
        <v>0</v>
      </c>
      <c r="BK25" s="1">
        <f t="shared" si="191"/>
        <v>0</v>
      </c>
      <c r="BL25" s="1">
        <f t="shared" si="191"/>
        <v>0</v>
      </c>
      <c r="BM25" s="1">
        <f t="shared" si="191"/>
        <v>0</v>
      </c>
      <c r="BN25" s="1">
        <f t="shared" si="191"/>
        <v>0</v>
      </c>
      <c r="BO25" s="1">
        <f t="shared" si="191"/>
        <v>0</v>
      </c>
      <c r="BP25" s="1">
        <f t="shared" si="191"/>
        <v>0</v>
      </c>
      <c r="BQ25" s="1">
        <f t="shared" si="191"/>
        <v>0</v>
      </c>
      <c r="BR25" s="1">
        <f t="shared" si="191"/>
        <v>0</v>
      </c>
      <c r="BS25" s="1">
        <f t="shared" si="191"/>
        <v>0</v>
      </c>
      <c r="BT25" s="1">
        <f t="shared" si="191"/>
        <v>0</v>
      </c>
      <c r="BU25" s="1">
        <f t="shared" si="191"/>
        <v>0</v>
      </c>
      <c r="BV25" s="1">
        <f t="shared" si="191"/>
        <v>0</v>
      </c>
      <c r="BW25" s="1">
        <f t="shared" si="191"/>
        <v>0</v>
      </c>
      <c r="BX25" s="1">
        <f t="shared" si="191"/>
        <v>0</v>
      </c>
      <c r="BY25" s="1">
        <f t="shared" si="191"/>
        <v>0</v>
      </c>
      <c r="BZ25" s="1">
        <f t="shared" si="191"/>
        <v>0</v>
      </c>
      <c r="CA25" s="1">
        <f t="shared" si="191"/>
        <v>0</v>
      </c>
      <c r="CB25" s="1">
        <f t="shared" si="191"/>
        <v>0</v>
      </c>
      <c r="CC25" s="1">
        <f t="shared" si="192"/>
        <v>0</v>
      </c>
      <c r="CD25" s="1">
        <f t="shared" si="192"/>
        <v>0</v>
      </c>
      <c r="CE25" s="1">
        <f t="shared" si="192"/>
        <v>0</v>
      </c>
      <c r="CF25" s="1">
        <f t="shared" si="192"/>
        <v>0</v>
      </c>
      <c r="CG25" s="1">
        <f t="shared" si="192"/>
        <v>0</v>
      </c>
      <c r="CH25" s="1">
        <f t="shared" si="192"/>
        <v>0</v>
      </c>
      <c r="CI25" s="1">
        <f t="shared" si="192"/>
        <v>0</v>
      </c>
      <c r="CJ25" s="1">
        <f t="shared" si="192"/>
        <v>0</v>
      </c>
      <c r="CK25" s="1">
        <f t="shared" si="192"/>
        <v>0</v>
      </c>
      <c r="CL25" s="1">
        <f t="shared" si="192"/>
        <v>0</v>
      </c>
      <c r="CM25" s="1">
        <f t="shared" si="192"/>
        <v>0</v>
      </c>
      <c r="CN25" s="1">
        <f t="shared" si="192"/>
        <v>0</v>
      </c>
      <c r="CO25" s="1">
        <f t="shared" si="192"/>
        <v>0</v>
      </c>
      <c r="CP25" s="1">
        <f t="shared" si="192"/>
        <v>0</v>
      </c>
      <c r="CQ25" s="1">
        <f t="shared" si="192"/>
        <v>0</v>
      </c>
      <c r="CR25" s="1">
        <f t="shared" si="192"/>
        <v>0</v>
      </c>
      <c r="CS25" s="1">
        <f t="shared" si="192"/>
        <v>0</v>
      </c>
      <c r="CT25" s="1">
        <f t="shared" si="192"/>
        <v>0</v>
      </c>
      <c r="CU25" s="1">
        <f t="shared" si="192"/>
        <v>0</v>
      </c>
      <c r="CV25" s="1">
        <f t="shared" si="192"/>
        <v>0</v>
      </c>
      <c r="CW25" s="1">
        <f t="shared" si="192"/>
        <v>0</v>
      </c>
      <c r="CX25" s="1">
        <f t="shared" si="192"/>
        <v>0</v>
      </c>
      <c r="CY25" s="1">
        <f t="shared" si="192"/>
        <v>0</v>
      </c>
      <c r="CZ25" s="1">
        <f t="shared" si="192"/>
        <v>0</v>
      </c>
      <c r="DA25" s="1">
        <f t="shared" si="192"/>
        <v>0</v>
      </c>
      <c r="DB25" s="1">
        <f t="shared" si="192"/>
        <v>0</v>
      </c>
      <c r="DC25" s="1">
        <f t="shared" si="192"/>
        <v>0</v>
      </c>
      <c r="DD25" s="1">
        <f t="shared" si="192"/>
        <v>0</v>
      </c>
      <c r="DE25" s="1">
        <f t="shared" si="192"/>
        <v>0</v>
      </c>
      <c r="DF25" s="1">
        <f t="shared" si="192"/>
        <v>0</v>
      </c>
      <c r="DG25" s="1">
        <f t="shared" si="192"/>
        <v>0</v>
      </c>
      <c r="DH25" s="1">
        <f t="shared" si="192"/>
        <v>0</v>
      </c>
      <c r="DI25" s="1">
        <f t="shared" si="192"/>
        <v>0</v>
      </c>
      <c r="DJ25" s="1">
        <f t="shared" si="192"/>
        <v>0</v>
      </c>
      <c r="DK25" s="1">
        <f t="shared" si="192"/>
        <v>0</v>
      </c>
      <c r="DL25" s="1">
        <f t="shared" si="192"/>
        <v>0</v>
      </c>
      <c r="DM25" s="1">
        <f t="shared" si="192"/>
        <v>0</v>
      </c>
      <c r="DN25" s="1">
        <f t="shared" si="192"/>
        <v>0</v>
      </c>
      <c r="DO25" s="1">
        <f t="shared" si="192"/>
        <v>0</v>
      </c>
      <c r="DP25" s="1">
        <f t="shared" si="192"/>
        <v>0</v>
      </c>
      <c r="DQ25" s="1">
        <f t="shared" si="192"/>
        <v>0</v>
      </c>
      <c r="DR25" s="1">
        <f t="shared" si="192"/>
        <v>0</v>
      </c>
      <c r="DS25" s="1">
        <f t="shared" si="192"/>
        <v>0</v>
      </c>
      <c r="DT25" s="1">
        <f t="shared" si="192"/>
        <v>0</v>
      </c>
      <c r="DU25" s="1">
        <f t="shared" si="192"/>
        <v>0</v>
      </c>
      <c r="DV25" s="1">
        <f t="shared" si="192"/>
        <v>0</v>
      </c>
      <c r="DW25" s="1">
        <f t="shared" si="192"/>
        <v>0</v>
      </c>
      <c r="DX25" s="1">
        <f t="shared" si="192"/>
        <v>0</v>
      </c>
      <c r="DY25" s="1">
        <f t="shared" si="192"/>
        <v>0</v>
      </c>
      <c r="DZ25" s="1">
        <f t="shared" si="192"/>
        <v>0</v>
      </c>
      <c r="EA25" s="1">
        <f t="shared" si="192"/>
        <v>0</v>
      </c>
      <c r="EB25" s="1">
        <f t="shared" si="192"/>
        <v>0</v>
      </c>
      <c r="EC25" s="1">
        <f t="shared" si="192"/>
        <v>0</v>
      </c>
      <c r="ED25" s="1">
        <f t="shared" si="192"/>
        <v>0</v>
      </c>
      <c r="EE25" s="1">
        <f t="shared" si="192"/>
        <v>0</v>
      </c>
      <c r="EF25" s="1">
        <f t="shared" si="192"/>
        <v>0</v>
      </c>
      <c r="EG25" s="1">
        <f t="shared" si="192"/>
        <v>0</v>
      </c>
      <c r="EH25" s="1">
        <f t="shared" si="192"/>
        <v>0</v>
      </c>
      <c r="EI25" s="1">
        <f t="shared" si="192"/>
        <v>0</v>
      </c>
      <c r="EJ25" s="1">
        <f t="shared" si="192"/>
        <v>0</v>
      </c>
      <c r="EK25" s="1">
        <f t="shared" si="192"/>
        <v>0</v>
      </c>
      <c r="EL25" s="1">
        <f t="shared" si="192"/>
        <v>0</v>
      </c>
      <c r="EM25" s="1">
        <f t="shared" si="192"/>
        <v>0</v>
      </c>
      <c r="EN25" s="1">
        <f t="shared" si="192"/>
        <v>0</v>
      </c>
      <c r="EO25" s="1">
        <f t="shared" si="193"/>
        <v>0</v>
      </c>
      <c r="EP25" s="1">
        <f t="shared" si="193"/>
        <v>0</v>
      </c>
      <c r="EQ25" s="1">
        <f t="shared" si="193"/>
        <v>0</v>
      </c>
      <c r="ER25" s="1">
        <f t="shared" si="193"/>
        <v>0</v>
      </c>
      <c r="ES25" s="1">
        <f t="shared" si="193"/>
        <v>0</v>
      </c>
      <c r="ET25" s="1">
        <f t="shared" si="193"/>
        <v>0</v>
      </c>
      <c r="EU25" s="1">
        <f t="shared" si="193"/>
        <v>0</v>
      </c>
      <c r="EV25" s="1">
        <f t="shared" si="193"/>
        <v>0</v>
      </c>
      <c r="EW25" s="1">
        <f t="shared" si="193"/>
        <v>0</v>
      </c>
      <c r="EX25" s="1">
        <f t="shared" si="193"/>
        <v>0</v>
      </c>
      <c r="EY25" s="1">
        <f t="shared" si="193"/>
        <v>0</v>
      </c>
      <c r="EZ25" s="1">
        <f t="shared" si="193"/>
        <v>0</v>
      </c>
      <c r="FA25" s="1">
        <f t="shared" si="193"/>
        <v>0</v>
      </c>
      <c r="FB25" s="1">
        <f t="shared" si="193"/>
        <v>0</v>
      </c>
      <c r="FC25" s="1">
        <f t="shared" si="193"/>
        <v>0</v>
      </c>
      <c r="FD25" s="1">
        <f t="shared" si="193"/>
        <v>0</v>
      </c>
      <c r="FE25" s="1">
        <f t="shared" si="193"/>
        <v>0</v>
      </c>
      <c r="FF25" s="1">
        <f t="shared" si="193"/>
        <v>0</v>
      </c>
      <c r="FG25" s="1">
        <f t="shared" si="193"/>
        <v>0</v>
      </c>
      <c r="FH25" s="1">
        <f t="shared" si="193"/>
        <v>0</v>
      </c>
      <c r="FI25" s="1">
        <f t="shared" si="193"/>
        <v>0</v>
      </c>
      <c r="FJ25" s="1">
        <f t="shared" si="193"/>
        <v>0</v>
      </c>
      <c r="FK25" s="1">
        <f t="shared" si="193"/>
        <v>0</v>
      </c>
      <c r="FL25" s="1">
        <f t="shared" si="193"/>
        <v>0</v>
      </c>
      <c r="FM25" s="1">
        <f t="shared" si="193"/>
        <v>0</v>
      </c>
      <c r="FN25" s="1">
        <f t="shared" si="193"/>
        <v>0</v>
      </c>
      <c r="FO25" s="1">
        <f t="shared" si="193"/>
        <v>0</v>
      </c>
      <c r="FP25" s="1">
        <f t="shared" si="193"/>
        <v>0</v>
      </c>
      <c r="FQ25" s="1">
        <f t="shared" si="193"/>
        <v>0</v>
      </c>
      <c r="FR25" s="1">
        <f t="shared" si="193"/>
        <v>0</v>
      </c>
      <c r="FS25" s="1">
        <f t="shared" si="193"/>
        <v>0</v>
      </c>
      <c r="FT25" s="1">
        <f t="shared" si="193"/>
        <v>0</v>
      </c>
      <c r="FU25" s="1">
        <f t="shared" si="193"/>
        <v>0</v>
      </c>
      <c r="FV25" s="1">
        <f t="shared" si="193"/>
        <v>0</v>
      </c>
      <c r="FW25" s="1">
        <f t="shared" si="193"/>
        <v>0</v>
      </c>
      <c r="FX25" s="1">
        <f t="shared" si="193"/>
        <v>0</v>
      </c>
      <c r="FY25" s="1">
        <f t="shared" si="193"/>
        <v>0</v>
      </c>
      <c r="FZ25" s="1">
        <f t="shared" si="193"/>
        <v>0</v>
      </c>
      <c r="GA25" s="1">
        <f t="shared" si="193"/>
        <v>0</v>
      </c>
      <c r="GB25" s="1">
        <f t="shared" si="193"/>
        <v>0</v>
      </c>
      <c r="GC25" s="1">
        <f t="shared" si="193"/>
        <v>0</v>
      </c>
      <c r="GD25" s="1">
        <f t="shared" si="193"/>
        <v>0</v>
      </c>
      <c r="GE25" s="1">
        <f t="shared" si="193"/>
        <v>0</v>
      </c>
      <c r="GF25" s="1">
        <f t="shared" si="193"/>
        <v>0</v>
      </c>
      <c r="GG25" s="1">
        <f t="shared" si="193"/>
        <v>0</v>
      </c>
    </row>
    <row r="26" spans="3:189" x14ac:dyDescent="0.25">
      <c r="D26" s="49">
        <v>3</v>
      </c>
      <c r="G26" s="8">
        <f>(G25+'Project Inputs'!$E$185)*(D26&gt;0)</f>
        <v>22</v>
      </c>
      <c r="H26" s="3">
        <f>'Project Inputs'!$E$184*(D26&gt;0)</f>
        <v>3</v>
      </c>
      <c r="J26" s="1">
        <f t="shared" si="194"/>
        <v>0</v>
      </c>
      <c r="K26" s="1">
        <f t="shared" si="190"/>
        <v>0</v>
      </c>
      <c r="L26" s="1">
        <f t="shared" si="190"/>
        <v>0</v>
      </c>
      <c r="M26" s="1">
        <f t="shared" si="190"/>
        <v>0</v>
      </c>
      <c r="N26" s="1">
        <f t="shared" si="190"/>
        <v>0</v>
      </c>
      <c r="O26" s="1">
        <f t="shared" si="190"/>
        <v>0</v>
      </c>
      <c r="P26" s="1">
        <f t="shared" si="190"/>
        <v>0</v>
      </c>
      <c r="Q26" s="1">
        <f t="shared" si="191"/>
        <v>0</v>
      </c>
      <c r="R26" s="1">
        <f t="shared" si="191"/>
        <v>0</v>
      </c>
      <c r="S26" s="1">
        <f t="shared" si="191"/>
        <v>0</v>
      </c>
      <c r="T26" s="1">
        <f t="shared" si="191"/>
        <v>0</v>
      </c>
      <c r="U26" s="1">
        <f t="shared" si="191"/>
        <v>0</v>
      </c>
      <c r="V26" s="1">
        <f t="shared" si="191"/>
        <v>0</v>
      </c>
      <c r="W26" s="1">
        <f t="shared" si="191"/>
        <v>0</v>
      </c>
      <c r="X26" s="1">
        <f t="shared" si="191"/>
        <v>0</v>
      </c>
      <c r="Y26" s="1">
        <f t="shared" si="191"/>
        <v>0</v>
      </c>
      <c r="Z26" s="1">
        <f t="shared" si="191"/>
        <v>0</v>
      </c>
      <c r="AA26" s="1">
        <f t="shared" si="191"/>
        <v>0</v>
      </c>
      <c r="AB26" s="1">
        <f t="shared" si="191"/>
        <v>0</v>
      </c>
      <c r="AC26" s="1">
        <f t="shared" si="191"/>
        <v>0</v>
      </c>
      <c r="AD26" s="1">
        <f t="shared" si="191"/>
        <v>0</v>
      </c>
      <c r="AE26" s="1">
        <f t="shared" si="191"/>
        <v>1</v>
      </c>
      <c r="AF26" s="1">
        <f t="shared" si="191"/>
        <v>1</v>
      </c>
      <c r="AG26" s="1">
        <f t="shared" si="191"/>
        <v>1</v>
      </c>
      <c r="AH26" s="1">
        <f t="shared" si="191"/>
        <v>0</v>
      </c>
      <c r="AI26" s="1">
        <f t="shared" si="191"/>
        <v>0</v>
      </c>
      <c r="AJ26" s="1">
        <f t="shared" si="191"/>
        <v>0</v>
      </c>
      <c r="AK26" s="1">
        <f t="shared" si="191"/>
        <v>0</v>
      </c>
      <c r="AL26" s="1">
        <f t="shared" si="191"/>
        <v>0</v>
      </c>
      <c r="AM26" s="1">
        <f t="shared" si="191"/>
        <v>0</v>
      </c>
      <c r="AN26" s="1">
        <f t="shared" si="191"/>
        <v>0</v>
      </c>
      <c r="AO26" s="1">
        <f t="shared" si="191"/>
        <v>0</v>
      </c>
      <c r="AP26" s="1">
        <f t="shared" si="191"/>
        <v>0</v>
      </c>
      <c r="AQ26" s="1">
        <f t="shared" si="191"/>
        <v>0</v>
      </c>
      <c r="AR26" s="1">
        <f t="shared" si="191"/>
        <v>0</v>
      </c>
      <c r="AS26" s="1">
        <f t="shared" si="191"/>
        <v>0</v>
      </c>
      <c r="AT26" s="1">
        <f t="shared" si="191"/>
        <v>0</v>
      </c>
      <c r="AU26" s="1">
        <f t="shared" si="191"/>
        <v>0</v>
      </c>
      <c r="AV26" s="1">
        <f t="shared" si="191"/>
        <v>0</v>
      </c>
      <c r="AW26" s="1">
        <f t="shared" si="191"/>
        <v>0</v>
      </c>
      <c r="AX26" s="1">
        <f t="shared" si="191"/>
        <v>0</v>
      </c>
      <c r="AY26" s="1">
        <f t="shared" si="191"/>
        <v>0</v>
      </c>
      <c r="AZ26" s="1">
        <f t="shared" si="191"/>
        <v>0</v>
      </c>
      <c r="BA26" s="1">
        <f t="shared" si="191"/>
        <v>0</v>
      </c>
      <c r="BB26" s="1">
        <f t="shared" si="191"/>
        <v>0</v>
      </c>
      <c r="BC26" s="1">
        <f t="shared" si="191"/>
        <v>0</v>
      </c>
      <c r="BD26" s="1">
        <f t="shared" si="191"/>
        <v>0</v>
      </c>
      <c r="BE26" s="1">
        <f t="shared" si="191"/>
        <v>0</v>
      </c>
      <c r="BF26" s="1">
        <f t="shared" si="191"/>
        <v>0</v>
      </c>
      <c r="BG26" s="1">
        <f t="shared" si="191"/>
        <v>0</v>
      </c>
      <c r="BH26" s="1">
        <f t="shared" si="191"/>
        <v>0</v>
      </c>
      <c r="BI26" s="1">
        <f t="shared" si="191"/>
        <v>0</v>
      </c>
      <c r="BJ26" s="1">
        <f t="shared" si="191"/>
        <v>0</v>
      </c>
      <c r="BK26" s="1">
        <f t="shared" si="191"/>
        <v>0</v>
      </c>
      <c r="BL26" s="1">
        <f t="shared" si="191"/>
        <v>0</v>
      </c>
      <c r="BM26" s="1">
        <f t="shared" si="191"/>
        <v>0</v>
      </c>
      <c r="BN26" s="1">
        <f t="shared" si="191"/>
        <v>0</v>
      </c>
      <c r="BO26" s="1">
        <f t="shared" si="191"/>
        <v>0</v>
      </c>
      <c r="BP26" s="1">
        <f t="shared" si="191"/>
        <v>0</v>
      </c>
      <c r="BQ26" s="1">
        <f t="shared" si="191"/>
        <v>0</v>
      </c>
      <c r="BR26" s="1">
        <f t="shared" si="191"/>
        <v>0</v>
      </c>
      <c r="BS26" s="1">
        <f t="shared" si="191"/>
        <v>0</v>
      </c>
      <c r="BT26" s="1">
        <f t="shared" si="191"/>
        <v>0</v>
      </c>
      <c r="BU26" s="1">
        <f t="shared" si="191"/>
        <v>0</v>
      </c>
      <c r="BV26" s="1">
        <f t="shared" si="191"/>
        <v>0</v>
      </c>
      <c r="BW26" s="1">
        <f t="shared" si="191"/>
        <v>0</v>
      </c>
      <c r="BX26" s="1">
        <f t="shared" si="191"/>
        <v>0</v>
      </c>
      <c r="BY26" s="1">
        <f t="shared" si="191"/>
        <v>0</v>
      </c>
      <c r="BZ26" s="1">
        <f t="shared" si="191"/>
        <v>0</v>
      </c>
      <c r="CA26" s="1">
        <f t="shared" si="191"/>
        <v>0</v>
      </c>
      <c r="CB26" s="1">
        <f t="shared" si="191"/>
        <v>0</v>
      </c>
      <c r="CC26" s="1">
        <f t="shared" si="192"/>
        <v>0</v>
      </c>
      <c r="CD26" s="1">
        <f t="shared" si="192"/>
        <v>0</v>
      </c>
      <c r="CE26" s="1">
        <f t="shared" si="192"/>
        <v>0</v>
      </c>
      <c r="CF26" s="1">
        <f t="shared" si="192"/>
        <v>0</v>
      </c>
      <c r="CG26" s="1">
        <f t="shared" si="192"/>
        <v>0</v>
      </c>
      <c r="CH26" s="1">
        <f t="shared" si="192"/>
        <v>0</v>
      </c>
      <c r="CI26" s="1">
        <f t="shared" si="192"/>
        <v>0</v>
      </c>
      <c r="CJ26" s="1">
        <f t="shared" si="192"/>
        <v>0</v>
      </c>
      <c r="CK26" s="1">
        <f t="shared" si="192"/>
        <v>0</v>
      </c>
      <c r="CL26" s="1">
        <f t="shared" si="192"/>
        <v>0</v>
      </c>
      <c r="CM26" s="1">
        <f t="shared" si="192"/>
        <v>0</v>
      </c>
      <c r="CN26" s="1">
        <f t="shared" si="192"/>
        <v>0</v>
      </c>
      <c r="CO26" s="1">
        <f t="shared" si="192"/>
        <v>0</v>
      </c>
      <c r="CP26" s="1">
        <f t="shared" si="192"/>
        <v>0</v>
      </c>
      <c r="CQ26" s="1">
        <f t="shared" si="192"/>
        <v>0</v>
      </c>
      <c r="CR26" s="1">
        <f t="shared" si="192"/>
        <v>0</v>
      </c>
      <c r="CS26" s="1">
        <f t="shared" si="192"/>
        <v>0</v>
      </c>
      <c r="CT26" s="1">
        <f t="shared" si="192"/>
        <v>0</v>
      </c>
      <c r="CU26" s="1">
        <f t="shared" si="192"/>
        <v>0</v>
      </c>
      <c r="CV26" s="1">
        <f t="shared" si="192"/>
        <v>0</v>
      </c>
      <c r="CW26" s="1">
        <f t="shared" si="192"/>
        <v>0</v>
      </c>
      <c r="CX26" s="1">
        <f t="shared" si="192"/>
        <v>0</v>
      </c>
      <c r="CY26" s="1">
        <f t="shared" si="192"/>
        <v>0</v>
      </c>
      <c r="CZ26" s="1">
        <f t="shared" si="192"/>
        <v>0</v>
      </c>
      <c r="DA26" s="1">
        <f t="shared" si="192"/>
        <v>0</v>
      </c>
      <c r="DB26" s="1">
        <f t="shared" si="192"/>
        <v>0</v>
      </c>
      <c r="DC26" s="1">
        <f t="shared" si="192"/>
        <v>0</v>
      </c>
      <c r="DD26" s="1">
        <f t="shared" si="192"/>
        <v>0</v>
      </c>
      <c r="DE26" s="1">
        <f t="shared" si="192"/>
        <v>0</v>
      </c>
      <c r="DF26" s="1">
        <f t="shared" si="192"/>
        <v>0</v>
      </c>
      <c r="DG26" s="1">
        <f t="shared" si="192"/>
        <v>0</v>
      </c>
      <c r="DH26" s="1">
        <f t="shared" si="192"/>
        <v>0</v>
      </c>
      <c r="DI26" s="1">
        <f t="shared" si="192"/>
        <v>0</v>
      </c>
      <c r="DJ26" s="1">
        <f t="shared" si="192"/>
        <v>0</v>
      </c>
      <c r="DK26" s="1">
        <f t="shared" si="192"/>
        <v>0</v>
      </c>
      <c r="DL26" s="1">
        <f t="shared" si="192"/>
        <v>0</v>
      </c>
      <c r="DM26" s="1">
        <f t="shared" si="192"/>
        <v>0</v>
      </c>
      <c r="DN26" s="1">
        <f t="shared" si="192"/>
        <v>0</v>
      </c>
      <c r="DO26" s="1">
        <f t="shared" si="192"/>
        <v>0</v>
      </c>
      <c r="DP26" s="1">
        <f t="shared" si="192"/>
        <v>0</v>
      </c>
      <c r="DQ26" s="1">
        <f t="shared" si="192"/>
        <v>0</v>
      </c>
      <c r="DR26" s="1">
        <f t="shared" si="192"/>
        <v>0</v>
      </c>
      <c r="DS26" s="1">
        <f t="shared" si="192"/>
        <v>0</v>
      </c>
      <c r="DT26" s="1">
        <f t="shared" si="192"/>
        <v>0</v>
      </c>
      <c r="DU26" s="1">
        <f t="shared" si="192"/>
        <v>0</v>
      </c>
      <c r="DV26" s="1">
        <f t="shared" si="192"/>
        <v>0</v>
      </c>
      <c r="DW26" s="1">
        <f t="shared" si="192"/>
        <v>0</v>
      </c>
      <c r="DX26" s="1">
        <f t="shared" si="192"/>
        <v>0</v>
      </c>
      <c r="DY26" s="1">
        <f t="shared" si="192"/>
        <v>0</v>
      </c>
      <c r="DZ26" s="1">
        <f t="shared" si="192"/>
        <v>0</v>
      </c>
      <c r="EA26" s="1">
        <f t="shared" si="192"/>
        <v>0</v>
      </c>
      <c r="EB26" s="1">
        <f t="shared" si="192"/>
        <v>0</v>
      </c>
      <c r="EC26" s="1">
        <f t="shared" si="192"/>
        <v>0</v>
      </c>
      <c r="ED26" s="1">
        <f t="shared" si="192"/>
        <v>0</v>
      </c>
      <c r="EE26" s="1">
        <f t="shared" si="192"/>
        <v>0</v>
      </c>
      <c r="EF26" s="1">
        <f t="shared" si="192"/>
        <v>0</v>
      </c>
      <c r="EG26" s="1">
        <f t="shared" si="192"/>
        <v>0</v>
      </c>
      <c r="EH26" s="1">
        <f t="shared" si="192"/>
        <v>0</v>
      </c>
      <c r="EI26" s="1">
        <f t="shared" si="192"/>
        <v>0</v>
      </c>
      <c r="EJ26" s="1">
        <f t="shared" si="192"/>
        <v>0</v>
      </c>
      <c r="EK26" s="1">
        <f t="shared" si="192"/>
        <v>0</v>
      </c>
      <c r="EL26" s="1">
        <f t="shared" si="192"/>
        <v>0</v>
      </c>
      <c r="EM26" s="1">
        <f t="shared" si="192"/>
        <v>0</v>
      </c>
      <c r="EN26" s="1">
        <f t="shared" si="192"/>
        <v>0</v>
      </c>
      <c r="EO26" s="1">
        <f t="shared" si="193"/>
        <v>0</v>
      </c>
      <c r="EP26" s="1">
        <f t="shared" si="193"/>
        <v>0</v>
      </c>
      <c r="EQ26" s="1">
        <f t="shared" si="193"/>
        <v>0</v>
      </c>
      <c r="ER26" s="1">
        <f t="shared" si="193"/>
        <v>0</v>
      </c>
      <c r="ES26" s="1">
        <f t="shared" si="193"/>
        <v>0</v>
      </c>
      <c r="ET26" s="1">
        <f t="shared" si="193"/>
        <v>0</v>
      </c>
      <c r="EU26" s="1">
        <f t="shared" si="193"/>
        <v>0</v>
      </c>
      <c r="EV26" s="1">
        <f t="shared" si="193"/>
        <v>0</v>
      </c>
      <c r="EW26" s="1">
        <f t="shared" si="193"/>
        <v>0</v>
      </c>
      <c r="EX26" s="1">
        <f t="shared" si="193"/>
        <v>0</v>
      </c>
      <c r="EY26" s="1">
        <f t="shared" si="193"/>
        <v>0</v>
      </c>
      <c r="EZ26" s="1">
        <f t="shared" si="193"/>
        <v>0</v>
      </c>
      <c r="FA26" s="1">
        <f t="shared" si="193"/>
        <v>0</v>
      </c>
      <c r="FB26" s="1">
        <f t="shared" si="193"/>
        <v>0</v>
      </c>
      <c r="FC26" s="1">
        <f t="shared" si="193"/>
        <v>0</v>
      </c>
      <c r="FD26" s="1">
        <f t="shared" si="193"/>
        <v>0</v>
      </c>
      <c r="FE26" s="1">
        <f t="shared" si="193"/>
        <v>0</v>
      </c>
      <c r="FF26" s="1">
        <f t="shared" si="193"/>
        <v>0</v>
      </c>
      <c r="FG26" s="1">
        <f t="shared" si="193"/>
        <v>0</v>
      </c>
      <c r="FH26" s="1">
        <f t="shared" si="193"/>
        <v>0</v>
      </c>
      <c r="FI26" s="1">
        <f t="shared" si="193"/>
        <v>0</v>
      </c>
      <c r="FJ26" s="1">
        <f t="shared" si="193"/>
        <v>0</v>
      </c>
      <c r="FK26" s="1">
        <f t="shared" si="193"/>
        <v>0</v>
      </c>
      <c r="FL26" s="1">
        <f t="shared" si="193"/>
        <v>0</v>
      </c>
      <c r="FM26" s="1">
        <f t="shared" si="193"/>
        <v>0</v>
      </c>
      <c r="FN26" s="1">
        <f t="shared" si="193"/>
        <v>0</v>
      </c>
      <c r="FO26" s="1">
        <f t="shared" si="193"/>
        <v>0</v>
      </c>
      <c r="FP26" s="1">
        <f t="shared" si="193"/>
        <v>0</v>
      </c>
      <c r="FQ26" s="1">
        <f t="shared" si="193"/>
        <v>0</v>
      </c>
      <c r="FR26" s="1">
        <f t="shared" si="193"/>
        <v>0</v>
      </c>
      <c r="FS26" s="1">
        <f t="shared" si="193"/>
        <v>0</v>
      </c>
      <c r="FT26" s="1">
        <f t="shared" si="193"/>
        <v>0</v>
      </c>
      <c r="FU26" s="1">
        <f t="shared" si="193"/>
        <v>0</v>
      </c>
      <c r="FV26" s="1">
        <f t="shared" si="193"/>
        <v>0</v>
      </c>
      <c r="FW26" s="1">
        <f t="shared" si="193"/>
        <v>0</v>
      </c>
      <c r="FX26" s="1">
        <f t="shared" si="193"/>
        <v>0</v>
      </c>
      <c r="FY26" s="1">
        <f t="shared" si="193"/>
        <v>0</v>
      </c>
      <c r="FZ26" s="1">
        <f t="shared" si="193"/>
        <v>0</v>
      </c>
      <c r="GA26" s="1">
        <f t="shared" si="193"/>
        <v>0</v>
      </c>
      <c r="GB26" s="1">
        <f t="shared" si="193"/>
        <v>0</v>
      </c>
      <c r="GC26" s="1">
        <f t="shared" si="193"/>
        <v>0</v>
      </c>
      <c r="GD26" s="1">
        <f t="shared" si="193"/>
        <v>0</v>
      </c>
      <c r="GE26" s="1">
        <f t="shared" si="193"/>
        <v>0</v>
      </c>
      <c r="GF26" s="1">
        <f t="shared" si="193"/>
        <v>0</v>
      </c>
      <c r="GG26" s="1">
        <f t="shared" si="193"/>
        <v>0</v>
      </c>
    </row>
    <row r="27" spans="3:189" x14ac:dyDescent="0.25">
      <c r="D27" s="49">
        <v>4</v>
      </c>
      <c r="G27" s="8">
        <f>(G26+'Project Inputs'!$E$185)*(D27&gt;0)</f>
        <v>25</v>
      </c>
      <c r="H27" s="3">
        <f>'Project Inputs'!$E$184*(D27&gt;0)</f>
        <v>3</v>
      </c>
      <c r="J27" s="1">
        <f t="shared" si="194"/>
        <v>0</v>
      </c>
      <c r="K27" s="1">
        <f t="shared" si="190"/>
        <v>0</v>
      </c>
      <c r="L27" s="1">
        <f t="shared" si="190"/>
        <v>0</v>
      </c>
      <c r="M27" s="1">
        <f t="shared" si="190"/>
        <v>0</v>
      </c>
      <c r="N27" s="1">
        <f t="shared" si="190"/>
        <v>0</v>
      </c>
      <c r="O27" s="1">
        <f t="shared" si="190"/>
        <v>0</v>
      </c>
      <c r="P27" s="1">
        <f t="shared" si="190"/>
        <v>0</v>
      </c>
      <c r="Q27" s="1">
        <f t="shared" si="191"/>
        <v>0</v>
      </c>
      <c r="R27" s="1">
        <f t="shared" si="191"/>
        <v>0</v>
      </c>
      <c r="S27" s="1">
        <f t="shared" si="191"/>
        <v>0</v>
      </c>
      <c r="T27" s="1">
        <f t="shared" si="191"/>
        <v>0</v>
      </c>
      <c r="U27" s="1">
        <f t="shared" si="191"/>
        <v>0</v>
      </c>
      <c r="V27" s="1">
        <f t="shared" si="191"/>
        <v>0</v>
      </c>
      <c r="W27" s="1">
        <f t="shared" si="191"/>
        <v>0</v>
      </c>
      <c r="X27" s="1">
        <f t="shared" si="191"/>
        <v>0</v>
      </c>
      <c r="Y27" s="1">
        <f t="shared" si="191"/>
        <v>0</v>
      </c>
      <c r="Z27" s="1">
        <f t="shared" si="191"/>
        <v>0</v>
      </c>
      <c r="AA27" s="1">
        <f t="shared" si="191"/>
        <v>0</v>
      </c>
      <c r="AB27" s="1">
        <f t="shared" si="191"/>
        <v>0</v>
      </c>
      <c r="AC27" s="1">
        <f t="shared" si="191"/>
        <v>0</v>
      </c>
      <c r="AD27" s="1">
        <f t="shared" si="191"/>
        <v>0</v>
      </c>
      <c r="AE27" s="1">
        <f t="shared" si="191"/>
        <v>0</v>
      </c>
      <c r="AF27" s="1">
        <f t="shared" si="191"/>
        <v>0</v>
      </c>
      <c r="AG27" s="1">
        <f t="shared" si="191"/>
        <v>0</v>
      </c>
      <c r="AH27" s="1">
        <f t="shared" si="191"/>
        <v>1</v>
      </c>
      <c r="AI27" s="1">
        <f t="shared" si="191"/>
        <v>1</v>
      </c>
      <c r="AJ27" s="1">
        <f t="shared" si="191"/>
        <v>1</v>
      </c>
      <c r="AK27" s="1">
        <f t="shared" si="191"/>
        <v>0</v>
      </c>
      <c r="AL27" s="1">
        <f t="shared" si="191"/>
        <v>0</v>
      </c>
      <c r="AM27" s="1">
        <f t="shared" si="191"/>
        <v>0</v>
      </c>
      <c r="AN27" s="1">
        <f t="shared" si="191"/>
        <v>0</v>
      </c>
      <c r="AO27" s="1">
        <f t="shared" si="191"/>
        <v>0</v>
      </c>
      <c r="AP27" s="1">
        <f t="shared" si="191"/>
        <v>0</v>
      </c>
      <c r="AQ27" s="1">
        <f t="shared" si="191"/>
        <v>0</v>
      </c>
      <c r="AR27" s="1">
        <f t="shared" si="191"/>
        <v>0</v>
      </c>
      <c r="AS27" s="1">
        <f t="shared" si="191"/>
        <v>0</v>
      </c>
      <c r="AT27" s="1">
        <f t="shared" si="191"/>
        <v>0</v>
      </c>
      <c r="AU27" s="1">
        <f t="shared" si="191"/>
        <v>0</v>
      </c>
      <c r="AV27" s="1">
        <f t="shared" si="191"/>
        <v>0</v>
      </c>
      <c r="AW27" s="1">
        <f t="shared" si="191"/>
        <v>0</v>
      </c>
      <c r="AX27" s="1">
        <f t="shared" si="191"/>
        <v>0</v>
      </c>
      <c r="AY27" s="1">
        <f t="shared" si="191"/>
        <v>0</v>
      </c>
      <c r="AZ27" s="1">
        <f t="shared" si="191"/>
        <v>0</v>
      </c>
      <c r="BA27" s="1">
        <f t="shared" si="191"/>
        <v>0</v>
      </c>
      <c r="BB27" s="1">
        <f t="shared" si="191"/>
        <v>0</v>
      </c>
      <c r="BC27" s="1">
        <f t="shared" si="191"/>
        <v>0</v>
      </c>
      <c r="BD27" s="1">
        <f t="shared" si="191"/>
        <v>0</v>
      </c>
      <c r="BE27" s="1">
        <f t="shared" si="191"/>
        <v>0</v>
      </c>
      <c r="BF27" s="1">
        <f t="shared" si="191"/>
        <v>0</v>
      </c>
      <c r="BG27" s="1">
        <f t="shared" si="191"/>
        <v>0</v>
      </c>
      <c r="BH27" s="1">
        <f t="shared" si="191"/>
        <v>0</v>
      </c>
      <c r="BI27" s="1">
        <f t="shared" si="191"/>
        <v>0</v>
      </c>
      <c r="BJ27" s="1">
        <f t="shared" si="191"/>
        <v>0</v>
      </c>
      <c r="BK27" s="1">
        <f t="shared" si="191"/>
        <v>0</v>
      </c>
      <c r="BL27" s="1">
        <f t="shared" si="191"/>
        <v>0</v>
      </c>
      <c r="BM27" s="1">
        <f t="shared" si="191"/>
        <v>0</v>
      </c>
      <c r="BN27" s="1">
        <f t="shared" si="191"/>
        <v>0</v>
      </c>
      <c r="BO27" s="1">
        <f t="shared" si="191"/>
        <v>0</v>
      </c>
      <c r="BP27" s="1">
        <f t="shared" si="191"/>
        <v>0</v>
      </c>
      <c r="BQ27" s="1">
        <f t="shared" si="191"/>
        <v>0</v>
      </c>
      <c r="BR27" s="1">
        <f t="shared" si="191"/>
        <v>0</v>
      </c>
      <c r="BS27" s="1">
        <f t="shared" si="191"/>
        <v>0</v>
      </c>
      <c r="BT27" s="1">
        <f t="shared" si="191"/>
        <v>0</v>
      </c>
      <c r="BU27" s="1">
        <f t="shared" si="191"/>
        <v>0</v>
      </c>
      <c r="BV27" s="1">
        <f t="shared" si="191"/>
        <v>0</v>
      </c>
      <c r="BW27" s="1">
        <f t="shared" si="191"/>
        <v>0</v>
      </c>
      <c r="BX27" s="1">
        <f t="shared" si="191"/>
        <v>0</v>
      </c>
      <c r="BY27" s="1">
        <f t="shared" si="191"/>
        <v>0</v>
      </c>
      <c r="BZ27" s="1">
        <f t="shared" si="191"/>
        <v>0</v>
      </c>
      <c r="CA27" s="1">
        <f t="shared" si="191"/>
        <v>0</v>
      </c>
      <c r="CB27" s="1">
        <f t="shared" ref="CB27:EM30" si="195">AND(CB$1&gt;=$G27,CB$1&lt;SUM($G27:$H27))*1</f>
        <v>0</v>
      </c>
      <c r="CC27" s="1">
        <f t="shared" si="195"/>
        <v>0</v>
      </c>
      <c r="CD27" s="1">
        <f t="shared" si="195"/>
        <v>0</v>
      </c>
      <c r="CE27" s="1">
        <f t="shared" si="195"/>
        <v>0</v>
      </c>
      <c r="CF27" s="1">
        <f t="shared" si="195"/>
        <v>0</v>
      </c>
      <c r="CG27" s="1">
        <f t="shared" si="195"/>
        <v>0</v>
      </c>
      <c r="CH27" s="1">
        <f t="shared" si="195"/>
        <v>0</v>
      </c>
      <c r="CI27" s="1">
        <f t="shared" si="195"/>
        <v>0</v>
      </c>
      <c r="CJ27" s="1">
        <f t="shared" si="195"/>
        <v>0</v>
      </c>
      <c r="CK27" s="1">
        <f t="shared" si="195"/>
        <v>0</v>
      </c>
      <c r="CL27" s="1">
        <f t="shared" si="195"/>
        <v>0</v>
      </c>
      <c r="CM27" s="1">
        <f t="shared" si="195"/>
        <v>0</v>
      </c>
      <c r="CN27" s="1">
        <f t="shared" si="195"/>
        <v>0</v>
      </c>
      <c r="CO27" s="1">
        <f t="shared" si="195"/>
        <v>0</v>
      </c>
      <c r="CP27" s="1">
        <f t="shared" si="195"/>
        <v>0</v>
      </c>
      <c r="CQ27" s="1">
        <f t="shared" si="195"/>
        <v>0</v>
      </c>
      <c r="CR27" s="1">
        <f t="shared" si="195"/>
        <v>0</v>
      </c>
      <c r="CS27" s="1">
        <f t="shared" si="195"/>
        <v>0</v>
      </c>
      <c r="CT27" s="1">
        <f t="shared" si="195"/>
        <v>0</v>
      </c>
      <c r="CU27" s="1">
        <f t="shared" si="195"/>
        <v>0</v>
      </c>
      <c r="CV27" s="1">
        <f t="shared" si="195"/>
        <v>0</v>
      </c>
      <c r="CW27" s="1">
        <f t="shared" si="195"/>
        <v>0</v>
      </c>
      <c r="CX27" s="1">
        <f t="shared" si="195"/>
        <v>0</v>
      </c>
      <c r="CY27" s="1">
        <f t="shared" si="195"/>
        <v>0</v>
      </c>
      <c r="CZ27" s="1">
        <f t="shared" si="195"/>
        <v>0</v>
      </c>
      <c r="DA27" s="1">
        <f t="shared" si="195"/>
        <v>0</v>
      </c>
      <c r="DB27" s="1">
        <f t="shared" si="195"/>
        <v>0</v>
      </c>
      <c r="DC27" s="1">
        <f t="shared" si="195"/>
        <v>0</v>
      </c>
      <c r="DD27" s="1">
        <f t="shared" si="195"/>
        <v>0</v>
      </c>
      <c r="DE27" s="1">
        <f t="shared" si="195"/>
        <v>0</v>
      </c>
      <c r="DF27" s="1">
        <f t="shared" si="195"/>
        <v>0</v>
      </c>
      <c r="DG27" s="1">
        <f t="shared" si="195"/>
        <v>0</v>
      </c>
      <c r="DH27" s="1">
        <f t="shared" si="195"/>
        <v>0</v>
      </c>
      <c r="DI27" s="1">
        <f t="shared" si="195"/>
        <v>0</v>
      </c>
      <c r="DJ27" s="1">
        <f t="shared" si="195"/>
        <v>0</v>
      </c>
      <c r="DK27" s="1">
        <f t="shared" si="195"/>
        <v>0</v>
      </c>
      <c r="DL27" s="1">
        <f t="shared" si="195"/>
        <v>0</v>
      </c>
      <c r="DM27" s="1">
        <f t="shared" si="195"/>
        <v>0</v>
      </c>
      <c r="DN27" s="1">
        <f t="shared" si="195"/>
        <v>0</v>
      </c>
      <c r="DO27" s="1">
        <f t="shared" si="195"/>
        <v>0</v>
      </c>
      <c r="DP27" s="1">
        <f t="shared" si="195"/>
        <v>0</v>
      </c>
      <c r="DQ27" s="1">
        <f t="shared" si="195"/>
        <v>0</v>
      </c>
      <c r="DR27" s="1">
        <f t="shared" si="195"/>
        <v>0</v>
      </c>
      <c r="DS27" s="1">
        <f t="shared" si="195"/>
        <v>0</v>
      </c>
      <c r="DT27" s="1">
        <f t="shared" si="195"/>
        <v>0</v>
      </c>
      <c r="DU27" s="1">
        <f t="shared" si="195"/>
        <v>0</v>
      </c>
      <c r="DV27" s="1">
        <f t="shared" si="195"/>
        <v>0</v>
      </c>
      <c r="DW27" s="1">
        <f t="shared" si="195"/>
        <v>0</v>
      </c>
      <c r="DX27" s="1">
        <f t="shared" si="195"/>
        <v>0</v>
      </c>
      <c r="DY27" s="1">
        <f t="shared" si="195"/>
        <v>0</v>
      </c>
      <c r="DZ27" s="1">
        <f t="shared" si="195"/>
        <v>0</v>
      </c>
      <c r="EA27" s="1">
        <f t="shared" si="195"/>
        <v>0</v>
      </c>
      <c r="EB27" s="1">
        <f t="shared" si="195"/>
        <v>0</v>
      </c>
      <c r="EC27" s="1">
        <f t="shared" si="195"/>
        <v>0</v>
      </c>
      <c r="ED27" s="1">
        <f t="shared" si="195"/>
        <v>0</v>
      </c>
      <c r="EE27" s="1">
        <f t="shared" si="195"/>
        <v>0</v>
      </c>
      <c r="EF27" s="1">
        <f t="shared" si="195"/>
        <v>0</v>
      </c>
      <c r="EG27" s="1">
        <f t="shared" si="195"/>
        <v>0</v>
      </c>
      <c r="EH27" s="1">
        <f t="shared" si="195"/>
        <v>0</v>
      </c>
      <c r="EI27" s="1">
        <f t="shared" si="195"/>
        <v>0</v>
      </c>
      <c r="EJ27" s="1">
        <f t="shared" si="195"/>
        <v>0</v>
      </c>
      <c r="EK27" s="1">
        <f t="shared" si="195"/>
        <v>0</v>
      </c>
      <c r="EL27" s="1">
        <f t="shared" si="195"/>
        <v>0</v>
      </c>
      <c r="EM27" s="1">
        <f t="shared" si="195"/>
        <v>0</v>
      </c>
      <c r="EN27" s="1">
        <f t="shared" si="192"/>
        <v>0</v>
      </c>
      <c r="EO27" s="1">
        <f t="shared" si="193"/>
        <v>0</v>
      </c>
      <c r="EP27" s="1">
        <f t="shared" si="193"/>
        <v>0</v>
      </c>
      <c r="EQ27" s="1">
        <f t="shared" si="193"/>
        <v>0</v>
      </c>
      <c r="ER27" s="1">
        <f t="shared" si="193"/>
        <v>0</v>
      </c>
      <c r="ES27" s="1">
        <f t="shared" si="193"/>
        <v>0</v>
      </c>
      <c r="ET27" s="1">
        <f t="shared" si="193"/>
        <v>0</v>
      </c>
      <c r="EU27" s="1">
        <f t="shared" si="193"/>
        <v>0</v>
      </c>
      <c r="EV27" s="1">
        <f t="shared" si="193"/>
        <v>0</v>
      </c>
      <c r="EW27" s="1">
        <f t="shared" si="193"/>
        <v>0</v>
      </c>
      <c r="EX27" s="1">
        <f t="shared" si="193"/>
        <v>0</v>
      </c>
      <c r="EY27" s="1">
        <f t="shared" si="193"/>
        <v>0</v>
      </c>
      <c r="EZ27" s="1">
        <f t="shared" si="193"/>
        <v>0</v>
      </c>
      <c r="FA27" s="1">
        <f t="shared" si="193"/>
        <v>0</v>
      </c>
      <c r="FB27" s="1">
        <f t="shared" si="193"/>
        <v>0</v>
      </c>
      <c r="FC27" s="1">
        <f t="shared" si="193"/>
        <v>0</v>
      </c>
      <c r="FD27" s="1">
        <f t="shared" si="193"/>
        <v>0</v>
      </c>
      <c r="FE27" s="1">
        <f t="shared" si="193"/>
        <v>0</v>
      </c>
      <c r="FF27" s="1">
        <f t="shared" si="193"/>
        <v>0</v>
      </c>
      <c r="FG27" s="1">
        <f t="shared" si="193"/>
        <v>0</v>
      </c>
      <c r="FH27" s="1">
        <f t="shared" si="193"/>
        <v>0</v>
      </c>
      <c r="FI27" s="1">
        <f t="shared" si="193"/>
        <v>0</v>
      </c>
      <c r="FJ27" s="1">
        <f t="shared" si="193"/>
        <v>0</v>
      </c>
      <c r="FK27" s="1">
        <f t="shared" si="193"/>
        <v>0</v>
      </c>
      <c r="FL27" s="1">
        <f t="shared" si="193"/>
        <v>0</v>
      </c>
      <c r="FM27" s="1">
        <f t="shared" si="193"/>
        <v>0</v>
      </c>
      <c r="FN27" s="1">
        <f t="shared" si="193"/>
        <v>0</v>
      </c>
      <c r="FO27" s="1">
        <f t="shared" si="193"/>
        <v>0</v>
      </c>
      <c r="FP27" s="1">
        <f t="shared" si="193"/>
        <v>0</v>
      </c>
      <c r="FQ27" s="1">
        <f t="shared" si="193"/>
        <v>0</v>
      </c>
      <c r="FR27" s="1">
        <f t="shared" si="193"/>
        <v>0</v>
      </c>
      <c r="FS27" s="1">
        <f t="shared" si="193"/>
        <v>0</v>
      </c>
      <c r="FT27" s="1">
        <f t="shared" si="193"/>
        <v>0</v>
      </c>
      <c r="FU27" s="1">
        <f t="shared" si="193"/>
        <v>0</v>
      </c>
      <c r="FV27" s="1">
        <f t="shared" si="193"/>
        <v>0</v>
      </c>
      <c r="FW27" s="1">
        <f t="shared" si="193"/>
        <v>0</v>
      </c>
      <c r="FX27" s="1">
        <f t="shared" si="193"/>
        <v>0</v>
      </c>
      <c r="FY27" s="1">
        <f t="shared" si="193"/>
        <v>0</v>
      </c>
      <c r="FZ27" s="1">
        <f t="shared" si="193"/>
        <v>0</v>
      </c>
      <c r="GA27" s="1">
        <f t="shared" si="193"/>
        <v>0</v>
      </c>
      <c r="GB27" s="1">
        <f t="shared" si="193"/>
        <v>0</v>
      </c>
      <c r="GC27" s="1">
        <f t="shared" si="193"/>
        <v>0</v>
      </c>
      <c r="GD27" s="1">
        <f t="shared" si="193"/>
        <v>0</v>
      </c>
      <c r="GE27" s="1">
        <f t="shared" si="193"/>
        <v>0</v>
      </c>
      <c r="GF27" s="1">
        <f t="shared" si="193"/>
        <v>0</v>
      </c>
      <c r="GG27" s="1">
        <f t="shared" si="193"/>
        <v>0</v>
      </c>
    </row>
    <row r="28" spans="3:189" x14ac:dyDescent="0.25">
      <c r="D28" s="49">
        <v>5</v>
      </c>
      <c r="G28" s="8">
        <f>(G27+'Project Inputs'!$E$185)*(D28&gt;0)</f>
        <v>28</v>
      </c>
      <c r="H28" s="3">
        <f>'Project Inputs'!$E$184*(D28&gt;0)</f>
        <v>3</v>
      </c>
      <c r="J28" s="1">
        <f t="shared" si="194"/>
        <v>0</v>
      </c>
      <c r="K28" s="1">
        <f t="shared" ref="K28:P31" si="196">AND(K$1&gt;=$G28,K$1&lt;SUM($G28:$H28))*1</f>
        <v>0</v>
      </c>
      <c r="L28" s="1">
        <f t="shared" si="196"/>
        <v>0</v>
      </c>
      <c r="M28" s="1">
        <f t="shared" si="196"/>
        <v>0</v>
      </c>
      <c r="N28" s="1">
        <f t="shared" si="196"/>
        <v>0</v>
      </c>
      <c r="O28" s="1">
        <f t="shared" si="196"/>
        <v>0</v>
      </c>
      <c r="P28" s="1">
        <f t="shared" si="196"/>
        <v>0</v>
      </c>
      <c r="Q28" s="1">
        <f t="shared" ref="Q28:CB31" si="197">AND(Q$1&gt;=$G28,Q$1&lt;SUM($G28:$H28))*1</f>
        <v>0</v>
      </c>
      <c r="R28" s="1">
        <f t="shared" si="197"/>
        <v>0</v>
      </c>
      <c r="S28" s="1">
        <f t="shared" si="197"/>
        <v>0</v>
      </c>
      <c r="T28" s="1">
        <f t="shared" si="197"/>
        <v>0</v>
      </c>
      <c r="U28" s="1">
        <f t="shared" si="197"/>
        <v>0</v>
      </c>
      <c r="V28" s="1">
        <f t="shared" si="197"/>
        <v>0</v>
      </c>
      <c r="W28" s="1">
        <f t="shared" si="197"/>
        <v>0</v>
      </c>
      <c r="X28" s="1">
        <f t="shared" si="197"/>
        <v>0</v>
      </c>
      <c r="Y28" s="1">
        <f t="shared" si="197"/>
        <v>0</v>
      </c>
      <c r="Z28" s="1">
        <f t="shared" si="197"/>
        <v>0</v>
      </c>
      <c r="AA28" s="1">
        <f t="shared" si="197"/>
        <v>0</v>
      </c>
      <c r="AB28" s="1">
        <f t="shared" si="197"/>
        <v>0</v>
      </c>
      <c r="AC28" s="1">
        <f t="shared" si="197"/>
        <v>0</v>
      </c>
      <c r="AD28" s="1">
        <f t="shared" si="197"/>
        <v>0</v>
      </c>
      <c r="AE28" s="1">
        <f t="shared" si="197"/>
        <v>0</v>
      </c>
      <c r="AF28" s="1">
        <f t="shared" si="197"/>
        <v>0</v>
      </c>
      <c r="AG28" s="1">
        <f t="shared" si="197"/>
        <v>0</v>
      </c>
      <c r="AH28" s="1">
        <f t="shared" si="197"/>
        <v>0</v>
      </c>
      <c r="AI28" s="1">
        <f t="shared" si="197"/>
        <v>0</v>
      </c>
      <c r="AJ28" s="1">
        <f t="shared" si="197"/>
        <v>0</v>
      </c>
      <c r="AK28" s="1">
        <f t="shared" si="197"/>
        <v>1</v>
      </c>
      <c r="AL28" s="1">
        <f t="shared" si="197"/>
        <v>1</v>
      </c>
      <c r="AM28" s="1">
        <f t="shared" si="197"/>
        <v>1</v>
      </c>
      <c r="AN28" s="1">
        <f t="shared" si="197"/>
        <v>0</v>
      </c>
      <c r="AO28" s="1">
        <f t="shared" si="197"/>
        <v>0</v>
      </c>
      <c r="AP28" s="1">
        <f t="shared" si="197"/>
        <v>0</v>
      </c>
      <c r="AQ28" s="1">
        <f t="shared" si="197"/>
        <v>0</v>
      </c>
      <c r="AR28" s="1">
        <f t="shared" si="197"/>
        <v>0</v>
      </c>
      <c r="AS28" s="1">
        <f t="shared" si="197"/>
        <v>0</v>
      </c>
      <c r="AT28" s="1">
        <f t="shared" si="197"/>
        <v>0</v>
      </c>
      <c r="AU28" s="1">
        <f t="shared" si="197"/>
        <v>0</v>
      </c>
      <c r="AV28" s="1">
        <f t="shared" si="197"/>
        <v>0</v>
      </c>
      <c r="AW28" s="1">
        <f t="shared" si="197"/>
        <v>0</v>
      </c>
      <c r="AX28" s="1">
        <f t="shared" si="197"/>
        <v>0</v>
      </c>
      <c r="AY28" s="1">
        <f t="shared" si="197"/>
        <v>0</v>
      </c>
      <c r="AZ28" s="1">
        <f t="shared" si="197"/>
        <v>0</v>
      </c>
      <c r="BA28" s="1">
        <f t="shared" si="197"/>
        <v>0</v>
      </c>
      <c r="BB28" s="1">
        <f t="shared" si="197"/>
        <v>0</v>
      </c>
      <c r="BC28" s="1">
        <f t="shared" si="197"/>
        <v>0</v>
      </c>
      <c r="BD28" s="1">
        <f t="shared" si="197"/>
        <v>0</v>
      </c>
      <c r="BE28" s="1">
        <f t="shared" si="197"/>
        <v>0</v>
      </c>
      <c r="BF28" s="1">
        <f t="shared" si="197"/>
        <v>0</v>
      </c>
      <c r="BG28" s="1">
        <f t="shared" si="197"/>
        <v>0</v>
      </c>
      <c r="BH28" s="1">
        <f t="shared" si="197"/>
        <v>0</v>
      </c>
      <c r="BI28" s="1">
        <f t="shared" si="197"/>
        <v>0</v>
      </c>
      <c r="BJ28" s="1">
        <f t="shared" si="197"/>
        <v>0</v>
      </c>
      <c r="BK28" s="1">
        <f t="shared" si="197"/>
        <v>0</v>
      </c>
      <c r="BL28" s="1">
        <f t="shared" si="197"/>
        <v>0</v>
      </c>
      <c r="BM28" s="1">
        <f t="shared" si="197"/>
        <v>0</v>
      </c>
      <c r="BN28" s="1">
        <f t="shared" si="197"/>
        <v>0</v>
      </c>
      <c r="BO28" s="1">
        <f t="shared" si="197"/>
        <v>0</v>
      </c>
      <c r="BP28" s="1">
        <f t="shared" si="197"/>
        <v>0</v>
      </c>
      <c r="BQ28" s="1">
        <f t="shared" si="197"/>
        <v>0</v>
      </c>
      <c r="BR28" s="1">
        <f t="shared" si="197"/>
        <v>0</v>
      </c>
      <c r="BS28" s="1">
        <f t="shared" si="197"/>
        <v>0</v>
      </c>
      <c r="BT28" s="1">
        <f t="shared" si="197"/>
        <v>0</v>
      </c>
      <c r="BU28" s="1">
        <f t="shared" si="197"/>
        <v>0</v>
      </c>
      <c r="BV28" s="1">
        <f t="shared" si="197"/>
        <v>0</v>
      </c>
      <c r="BW28" s="1">
        <f t="shared" si="197"/>
        <v>0</v>
      </c>
      <c r="BX28" s="1">
        <f t="shared" si="197"/>
        <v>0</v>
      </c>
      <c r="BY28" s="1">
        <f t="shared" si="197"/>
        <v>0</v>
      </c>
      <c r="BZ28" s="1">
        <f t="shared" si="197"/>
        <v>0</v>
      </c>
      <c r="CA28" s="1">
        <f t="shared" si="197"/>
        <v>0</v>
      </c>
      <c r="CB28" s="1">
        <f t="shared" si="197"/>
        <v>0</v>
      </c>
      <c r="CC28" s="1">
        <f t="shared" si="195"/>
        <v>0</v>
      </c>
      <c r="CD28" s="1">
        <f t="shared" si="195"/>
        <v>0</v>
      </c>
      <c r="CE28" s="1">
        <f t="shared" si="195"/>
        <v>0</v>
      </c>
      <c r="CF28" s="1">
        <f t="shared" si="195"/>
        <v>0</v>
      </c>
      <c r="CG28" s="1">
        <f t="shared" si="195"/>
        <v>0</v>
      </c>
      <c r="CH28" s="1">
        <f t="shared" si="195"/>
        <v>0</v>
      </c>
      <c r="CI28" s="1">
        <f t="shared" si="195"/>
        <v>0</v>
      </c>
      <c r="CJ28" s="1">
        <f t="shared" si="195"/>
        <v>0</v>
      </c>
      <c r="CK28" s="1">
        <f t="shared" si="195"/>
        <v>0</v>
      </c>
      <c r="CL28" s="1">
        <f t="shared" si="195"/>
        <v>0</v>
      </c>
      <c r="CM28" s="1">
        <f t="shared" si="195"/>
        <v>0</v>
      </c>
      <c r="CN28" s="1">
        <f t="shared" si="195"/>
        <v>0</v>
      </c>
      <c r="CO28" s="1">
        <f t="shared" si="195"/>
        <v>0</v>
      </c>
      <c r="CP28" s="1">
        <f t="shared" si="195"/>
        <v>0</v>
      </c>
      <c r="CQ28" s="1">
        <f t="shared" si="195"/>
        <v>0</v>
      </c>
      <c r="CR28" s="1">
        <f t="shared" si="195"/>
        <v>0</v>
      </c>
      <c r="CS28" s="1">
        <f t="shared" si="195"/>
        <v>0</v>
      </c>
      <c r="CT28" s="1">
        <f t="shared" si="195"/>
        <v>0</v>
      </c>
      <c r="CU28" s="1">
        <f t="shared" si="195"/>
        <v>0</v>
      </c>
      <c r="CV28" s="1">
        <f t="shared" si="195"/>
        <v>0</v>
      </c>
      <c r="CW28" s="1">
        <f t="shared" si="195"/>
        <v>0</v>
      </c>
      <c r="CX28" s="1">
        <f t="shared" si="195"/>
        <v>0</v>
      </c>
      <c r="CY28" s="1">
        <f t="shared" si="195"/>
        <v>0</v>
      </c>
      <c r="CZ28" s="1">
        <f t="shared" si="195"/>
        <v>0</v>
      </c>
      <c r="DA28" s="1">
        <f t="shared" si="195"/>
        <v>0</v>
      </c>
      <c r="DB28" s="1">
        <f t="shared" si="195"/>
        <v>0</v>
      </c>
      <c r="DC28" s="1">
        <f t="shared" si="195"/>
        <v>0</v>
      </c>
      <c r="DD28" s="1">
        <f t="shared" si="195"/>
        <v>0</v>
      </c>
      <c r="DE28" s="1">
        <f t="shared" si="195"/>
        <v>0</v>
      </c>
      <c r="DF28" s="1">
        <f t="shared" si="195"/>
        <v>0</v>
      </c>
      <c r="DG28" s="1">
        <f t="shared" si="195"/>
        <v>0</v>
      </c>
      <c r="DH28" s="1">
        <f t="shared" si="195"/>
        <v>0</v>
      </c>
      <c r="DI28" s="1">
        <f t="shared" si="195"/>
        <v>0</v>
      </c>
      <c r="DJ28" s="1">
        <f t="shared" si="195"/>
        <v>0</v>
      </c>
      <c r="DK28" s="1">
        <f t="shared" si="195"/>
        <v>0</v>
      </c>
      <c r="DL28" s="1">
        <f t="shared" si="195"/>
        <v>0</v>
      </c>
      <c r="DM28" s="1">
        <f t="shared" si="195"/>
        <v>0</v>
      </c>
      <c r="DN28" s="1">
        <f t="shared" si="195"/>
        <v>0</v>
      </c>
      <c r="DO28" s="1">
        <f t="shared" si="195"/>
        <v>0</v>
      </c>
      <c r="DP28" s="1">
        <f t="shared" si="195"/>
        <v>0</v>
      </c>
      <c r="DQ28" s="1">
        <f t="shared" si="195"/>
        <v>0</v>
      </c>
      <c r="DR28" s="1">
        <f t="shared" si="195"/>
        <v>0</v>
      </c>
      <c r="DS28" s="1">
        <f t="shared" si="195"/>
        <v>0</v>
      </c>
      <c r="DT28" s="1">
        <f t="shared" si="195"/>
        <v>0</v>
      </c>
      <c r="DU28" s="1">
        <f t="shared" si="195"/>
        <v>0</v>
      </c>
      <c r="DV28" s="1">
        <f t="shared" si="195"/>
        <v>0</v>
      </c>
      <c r="DW28" s="1">
        <f t="shared" si="195"/>
        <v>0</v>
      </c>
      <c r="DX28" s="1">
        <f t="shared" si="195"/>
        <v>0</v>
      </c>
      <c r="DY28" s="1">
        <f t="shared" si="195"/>
        <v>0</v>
      </c>
      <c r="DZ28" s="1">
        <f t="shared" si="195"/>
        <v>0</v>
      </c>
      <c r="EA28" s="1">
        <f t="shared" si="195"/>
        <v>0</v>
      </c>
      <c r="EB28" s="1">
        <f t="shared" si="195"/>
        <v>0</v>
      </c>
      <c r="EC28" s="1">
        <f t="shared" si="195"/>
        <v>0</v>
      </c>
      <c r="ED28" s="1">
        <f t="shared" si="195"/>
        <v>0</v>
      </c>
      <c r="EE28" s="1">
        <f t="shared" si="195"/>
        <v>0</v>
      </c>
      <c r="EF28" s="1">
        <f t="shared" si="195"/>
        <v>0</v>
      </c>
      <c r="EG28" s="1">
        <f t="shared" si="195"/>
        <v>0</v>
      </c>
      <c r="EH28" s="1">
        <f t="shared" si="195"/>
        <v>0</v>
      </c>
      <c r="EI28" s="1">
        <f t="shared" si="195"/>
        <v>0</v>
      </c>
      <c r="EJ28" s="1">
        <f t="shared" si="195"/>
        <v>0</v>
      </c>
      <c r="EK28" s="1">
        <f t="shared" si="195"/>
        <v>0</v>
      </c>
      <c r="EL28" s="1">
        <f t="shared" si="195"/>
        <v>0</v>
      </c>
      <c r="EM28" s="1">
        <f t="shared" si="195"/>
        <v>0</v>
      </c>
      <c r="EN28" s="1">
        <f t="shared" si="192"/>
        <v>0</v>
      </c>
      <c r="EO28" s="1">
        <f t="shared" si="193"/>
        <v>0</v>
      </c>
      <c r="EP28" s="1">
        <f t="shared" si="193"/>
        <v>0</v>
      </c>
      <c r="EQ28" s="1">
        <f t="shared" si="193"/>
        <v>0</v>
      </c>
      <c r="ER28" s="1">
        <f t="shared" si="193"/>
        <v>0</v>
      </c>
      <c r="ES28" s="1">
        <f t="shared" si="193"/>
        <v>0</v>
      </c>
      <c r="ET28" s="1">
        <f t="shared" si="193"/>
        <v>0</v>
      </c>
      <c r="EU28" s="1">
        <f t="shared" si="193"/>
        <v>0</v>
      </c>
      <c r="EV28" s="1">
        <f t="shared" si="193"/>
        <v>0</v>
      </c>
      <c r="EW28" s="1">
        <f t="shared" si="193"/>
        <v>0</v>
      </c>
      <c r="EX28" s="1">
        <f t="shared" si="193"/>
        <v>0</v>
      </c>
      <c r="EY28" s="1">
        <f t="shared" si="193"/>
        <v>0</v>
      </c>
      <c r="EZ28" s="1">
        <f t="shared" si="193"/>
        <v>0</v>
      </c>
      <c r="FA28" s="1">
        <f t="shared" si="193"/>
        <v>0</v>
      </c>
      <c r="FB28" s="1">
        <f t="shared" si="193"/>
        <v>0</v>
      </c>
      <c r="FC28" s="1">
        <f t="shared" si="193"/>
        <v>0</v>
      </c>
      <c r="FD28" s="1">
        <f t="shared" si="193"/>
        <v>0</v>
      </c>
      <c r="FE28" s="1">
        <f t="shared" si="193"/>
        <v>0</v>
      </c>
      <c r="FF28" s="1">
        <f t="shared" si="193"/>
        <v>0</v>
      </c>
      <c r="FG28" s="1">
        <f t="shared" si="193"/>
        <v>0</v>
      </c>
      <c r="FH28" s="1">
        <f t="shared" si="193"/>
        <v>0</v>
      </c>
      <c r="FI28" s="1">
        <f t="shared" si="193"/>
        <v>0</v>
      </c>
      <c r="FJ28" s="1">
        <f t="shared" si="193"/>
        <v>0</v>
      </c>
      <c r="FK28" s="1">
        <f t="shared" si="193"/>
        <v>0</v>
      </c>
      <c r="FL28" s="1">
        <f t="shared" si="193"/>
        <v>0</v>
      </c>
      <c r="FM28" s="1">
        <f t="shared" si="193"/>
        <v>0</v>
      </c>
      <c r="FN28" s="1">
        <f t="shared" si="193"/>
        <v>0</v>
      </c>
      <c r="FO28" s="1">
        <f t="shared" si="193"/>
        <v>0</v>
      </c>
      <c r="FP28" s="1">
        <f t="shared" si="193"/>
        <v>0</v>
      </c>
      <c r="FQ28" s="1">
        <f t="shared" si="193"/>
        <v>0</v>
      </c>
      <c r="FR28" s="1">
        <f t="shared" si="193"/>
        <v>0</v>
      </c>
      <c r="FS28" s="1">
        <f t="shared" si="193"/>
        <v>0</v>
      </c>
      <c r="FT28" s="1">
        <f t="shared" si="193"/>
        <v>0</v>
      </c>
      <c r="FU28" s="1">
        <f t="shared" si="193"/>
        <v>0</v>
      </c>
      <c r="FV28" s="1">
        <f t="shared" si="193"/>
        <v>0</v>
      </c>
      <c r="FW28" s="1">
        <f t="shared" si="193"/>
        <v>0</v>
      </c>
      <c r="FX28" s="1">
        <f t="shared" si="193"/>
        <v>0</v>
      </c>
      <c r="FY28" s="1">
        <f t="shared" si="193"/>
        <v>0</v>
      </c>
      <c r="FZ28" s="1">
        <f t="shared" si="193"/>
        <v>0</v>
      </c>
      <c r="GA28" s="1">
        <f t="shared" si="193"/>
        <v>0</v>
      </c>
      <c r="GB28" s="1">
        <f t="shared" si="193"/>
        <v>0</v>
      </c>
      <c r="GC28" s="1">
        <f t="shared" si="193"/>
        <v>0</v>
      </c>
      <c r="GD28" s="1">
        <f t="shared" si="193"/>
        <v>0</v>
      </c>
      <c r="GE28" s="1">
        <f t="shared" si="193"/>
        <v>0</v>
      </c>
      <c r="GF28" s="1">
        <f t="shared" si="193"/>
        <v>0</v>
      </c>
      <c r="GG28" s="1">
        <f t="shared" si="193"/>
        <v>0</v>
      </c>
    </row>
    <row r="29" spans="3:189" x14ac:dyDescent="0.25">
      <c r="D29" s="49">
        <v>6</v>
      </c>
      <c r="G29" s="8">
        <f>(G28+'Project Inputs'!$E$185)*(D29&gt;0)</f>
        <v>31</v>
      </c>
      <c r="H29" s="3">
        <f>'Project Inputs'!$E$184*(D29&gt;0)</f>
        <v>3</v>
      </c>
      <c r="J29" s="1">
        <f t="shared" si="194"/>
        <v>0</v>
      </c>
      <c r="K29" s="1">
        <f t="shared" si="196"/>
        <v>0</v>
      </c>
      <c r="L29" s="1">
        <f t="shared" si="196"/>
        <v>0</v>
      </c>
      <c r="M29" s="1">
        <f t="shared" si="196"/>
        <v>0</v>
      </c>
      <c r="N29" s="1">
        <f t="shared" si="196"/>
        <v>0</v>
      </c>
      <c r="O29" s="1">
        <f t="shared" si="196"/>
        <v>0</v>
      </c>
      <c r="P29" s="1">
        <f t="shared" si="196"/>
        <v>0</v>
      </c>
      <c r="Q29" s="1">
        <f t="shared" si="197"/>
        <v>0</v>
      </c>
      <c r="R29" s="1">
        <f t="shared" si="197"/>
        <v>0</v>
      </c>
      <c r="S29" s="1">
        <f t="shared" si="197"/>
        <v>0</v>
      </c>
      <c r="T29" s="1">
        <f t="shared" si="197"/>
        <v>0</v>
      </c>
      <c r="U29" s="1">
        <f t="shared" si="197"/>
        <v>0</v>
      </c>
      <c r="V29" s="1">
        <f t="shared" si="197"/>
        <v>0</v>
      </c>
      <c r="W29" s="1">
        <f t="shared" si="197"/>
        <v>0</v>
      </c>
      <c r="X29" s="1">
        <f t="shared" si="197"/>
        <v>0</v>
      </c>
      <c r="Y29" s="1">
        <f t="shared" si="197"/>
        <v>0</v>
      </c>
      <c r="Z29" s="1">
        <f t="shared" si="197"/>
        <v>0</v>
      </c>
      <c r="AA29" s="1">
        <f t="shared" si="197"/>
        <v>0</v>
      </c>
      <c r="AB29" s="1">
        <f t="shared" si="197"/>
        <v>0</v>
      </c>
      <c r="AC29" s="1">
        <f t="shared" si="197"/>
        <v>0</v>
      </c>
      <c r="AD29" s="1">
        <f t="shared" si="197"/>
        <v>0</v>
      </c>
      <c r="AE29" s="1">
        <f t="shared" si="197"/>
        <v>0</v>
      </c>
      <c r="AF29" s="1">
        <f t="shared" si="197"/>
        <v>0</v>
      </c>
      <c r="AG29" s="1">
        <f t="shared" si="197"/>
        <v>0</v>
      </c>
      <c r="AH29" s="1">
        <f t="shared" si="197"/>
        <v>0</v>
      </c>
      <c r="AI29" s="1">
        <f t="shared" si="197"/>
        <v>0</v>
      </c>
      <c r="AJ29" s="1">
        <f t="shared" si="197"/>
        <v>0</v>
      </c>
      <c r="AK29" s="1">
        <f t="shared" si="197"/>
        <v>0</v>
      </c>
      <c r="AL29" s="1">
        <f t="shared" si="197"/>
        <v>0</v>
      </c>
      <c r="AM29" s="1">
        <f t="shared" si="197"/>
        <v>0</v>
      </c>
      <c r="AN29" s="1">
        <f t="shared" si="197"/>
        <v>1</v>
      </c>
      <c r="AO29" s="1">
        <f t="shared" si="197"/>
        <v>1</v>
      </c>
      <c r="AP29" s="1">
        <f t="shared" si="197"/>
        <v>1</v>
      </c>
      <c r="AQ29" s="1">
        <f t="shared" si="197"/>
        <v>0</v>
      </c>
      <c r="AR29" s="1">
        <f t="shared" si="197"/>
        <v>0</v>
      </c>
      <c r="AS29" s="1">
        <f t="shared" si="197"/>
        <v>0</v>
      </c>
      <c r="AT29" s="1">
        <f t="shared" si="197"/>
        <v>0</v>
      </c>
      <c r="AU29" s="1">
        <f t="shared" si="197"/>
        <v>0</v>
      </c>
      <c r="AV29" s="1">
        <f t="shared" si="197"/>
        <v>0</v>
      </c>
      <c r="AW29" s="1">
        <f t="shared" si="197"/>
        <v>0</v>
      </c>
      <c r="AX29" s="1">
        <f t="shared" si="197"/>
        <v>0</v>
      </c>
      <c r="AY29" s="1">
        <f t="shared" si="197"/>
        <v>0</v>
      </c>
      <c r="AZ29" s="1">
        <f t="shared" si="197"/>
        <v>0</v>
      </c>
      <c r="BA29" s="1">
        <f t="shared" si="197"/>
        <v>0</v>
      </c>
      <c r="BB29" s="1">
        <f t="shared" si="197"/>
        <v>0</v>
      </c>
      <c r="BC29" s="1">
        <f t="shared" si="197"/>
        <v>0</v>
      </c>
      <c r="BD29" s="1">
        <f t="shared" si="197"/>
        <v>0</v>
      </c>
      <c r="BE29" s="1">
        <f t="shared" si="197"/>
        <v>0</v>
      </c>
      <c r="BF29" s="1">
        <f t="shared" si="197"/>
        <v>0</v>
      </c>
      <c r="BG29" s="1">
        <f t="shared" si="197"/>
        <v>0</v>
      </c>
      <c r="BH29" s="1">
        <f t="shared" si="197"/>
        <v>0</v>
      </c>
      <c r="BI29" s="1">
        <f t="shared" si="197"/>
        <v>0</v>
      </c>
      <c r="BJ29" s="1">
        <f t="shared" si="197"/>
        <v>0</v>
      </c>
      <c r="BK29" s="1">
        <f t="shared" si="197"/>
        <v>0</v>
      </c>
      <c r="BL29" s="1">
        <f t="shared" si="197"/>
        <v>0</v>
      </c>
      <c r="BM29" s="1">
        <f t="shared" si="197"/>
        <v>0</v>
      </c>
      <c r="BN29" s="1">
        <f t="shared" si="197"/>
        <v>0</v>
      </c>
      <c r="BO29" s="1">
        <f t="shared" si="197"/>
        <v>0</v>
      </c>
      <c r="BP29" s="1">
        <f t="shared" si="197"/>
        <v>0</v>
      </c>
      <c r="BQ29" s="1">
        <f t="shared" si="197"/>
        <v>0</v>
      </c>
      <c r="BR29" s="1">
        <f t="shared" si="197"/>
        <v>0</v>
      </c>
      <c r="BS29" s="1">
        <f t="shared" si="197"/>
        <v>0</v>
      </c>
      <c r="BT29" s="1">
        <f t="shared" si="197"/>
        <v>0</v>
      </c>
      <c r="BU29" s="1">
        <f t="shared" si="197"/>
        <v>0</v>
      </c>
      <c r="BV29" s="1">
        <f t="shared" si="197"/>
        <v>0</v>
      </c>
      <c r="BW29" s="1">
        <f t="shared" si="197"/>
        <v>0</v>
      </c>
      <c r="BX29" s="1">
        <f t="shared" si="197"/>
        <v>0</v>
      </c>
      <c r="BY29" s="1">
        <f t="shared" si="197"/>
        <v>0</v>
      </c>
      <c r="BZ29" s="1">
        <f t="shared" si="197"/>
        <v>0</v>
      </c>
      <c r="CA29" s="1">
        <f t="shared" si="197"/>
        <v>0</v>
      </c>
      <c r="CB29" s="1">
        <f t="shared" si="197"/>
        <v>0</v>
      </c>
      <c r="CC29" s="1">
        <f t="shared" si="195"/>
        <v>0</v>
      </c>
      <c r="CD29" s="1">
        <f t="shared" si="195"/>
        <v>0</v>
      </c>
      <c r="CE29" s="1">
        <f t="shared" si="195"/>
        <v>0</v>
      </c>
      <c r="CF29" s="1">
        <f t="shared" si="195"/>
        <v>0</v>
      </c>
      <c r="CG29" s="1">
        <f t="shared" si="195"/>
        <v>0</v>
      </c>
      <c r="CH29" s="1">
        <f t="shared" si="195"/>
        <v>0</v>
      </c>
      <c r="CI29" s="1">
        <f t="shared" si="195"/>
        <v>0</v>
      </c>
      <c r="CJ29" s="1">
        <f t="shared" si="195"/>
        <v>0</v>
      </c>
      <c r="CK29" s="1">
        <f t="shared" si="195"/>
        <v>0</v>
      </c>
      <c r="CL29" s="1">
        <f t="shared" si="195"/>
        <v>0</v>
      </c>
      <c r="CM29" s="1">
        <f t="shared" si="195"/>
        <v>0</v>
      </c>
      <c r="CN29" s="1">
        <f t="shared" si="195"/>
        <v>0</v>
      </c>
      <c r="CO29" s="1">
        <f t="shared" si="195"/>
        <v>0</v>
      </c>
      <c r="CP29" s="1">
        <f t="shared" si="195"/>
        <v>0</v>
      </c>
      <c r="CQ29" s="1">
        <f t="shared" si="195"/>
        <v>0</v>
      </c>
      <c r="CR29" s="1">
        <f t="shared" si="195"/>
        <v>0</v>
      </c>
      <c r="CS29" s="1">
        <f t="shared" si="195"/>
        <v>0</v>
      </c>
      <c r="CT29" s="1">
        <f t="shared" si="195"/>
        <v>0</v>
      </c>
      <c r="CU29" s="1">
        <f t="shared" si="195"/>
        <v>0</v>
      </c>
      <c r="CV29" s="1">
        <f t="shared" si="195"/>
        <v>0</v>
      </c>
      <c r="CW29" s="1">
        <f t="shared" si="195"/>
        <v>0</v>
      </c>
      <c r="CX29" s="1">
        <f t="shared" si="195"/>
        <v>0</v>
      </c>
      <c r="CY29" s="1">
        <f t="shared" si="195"/>
        <v>0</v>
      </c>
      <c r="CZ29" s="1">
        <f t="shared" si="195"/>
        <v>0</v>
      </c>
      <c r="DA29" s="1">
        <f t="shared" si="195"/>
        <v>0</v>
      </c>
      <c r="DB29" s="1">
        <f t="shared" si="195"/>
        <v>0</v>
      </c>
      <c r="DC29" s="1">
        <f t="shared" si="195"/>
        <v>0</v>
      </c>
      <c r="DD29" s="1">
        <f t="shared" si="195"/>
        <v>0</v>
      </c>
      <c r="DE29" s="1">
        <f t="shared" si="195"/>
        <v>0</v>
      </c>
      <c r="DF29" s="1">
        <f t="shared" si="195"/>
        <v>0</v>
      </c>
      <c r="DG29" s="1">
        <f t="shared" si="195"/>
        <v>0</v>
      </c>
      <c r="DH29" s="1">
        <f t="shared" si="195"/>
        <v>0</v>
      </c>
      <c r="DI29" s="1">
        <f t="shared" si="195"/>
        <v>0</v>
      </c>
      <c r="DJ29" s="1">
        <f t="shared" si="195"/>
        <v>0</v>
      </c>
      <c r="DK29" s="1">
        <f t="shared" si="195"/>
        <v>0</v>
      </c>
      <c r="DL29" s="1">
        <f t="shared" si="195"/>
        <v>0</v>
      </c>
      <c r="DM29" s="1">
        <f t="shared" si="195"/>
        <v>0</v>
      </c>
      <c r="DN29" s="1">
        <f t="shared" si="195"/>
        <v>0</v>
      </c>
      <c r="DO29" s="1">
        <f t="shared" si="195"/>
        <v>0</v>
      </c>
      <c r="DP29" s="1">
        <f t="shared" si="195"/>
        <v>0</v>
      </c>
      <c r="DQ29" s="1">
        <f t="shared" si="195"/>
        <v>0</v>
      </c>
      <c r="DR29" s="1">
        <f t="shared" si="195"/>
        <v>0</v>
      </c>
      <c r="DS29" s="1">
        <f t="shared" si="195"/>
        <v>0</v>
      </c>
      <c r="DT29" s="1">
        <f t="shared" si="195"/>
        <v>0</v>
      </c>
      <c r="DU29" s="1">
        <f t="shared" si="195"/>
        <v>0</v>
      </c>
      <c r="DV29" s="1">
        <f t="shared" si="195"/>
        <v>0</v>
      </c>
      <c r="DW29" s="1">
        <f t="shared" si="195"/>
        <v>0</v>
      </c>
      <c r="DX29" s="1">
        <f t="shared" si="195"/>
        <v>0</v>
      </c>
      <c r="DY29" s="1">
        <f t="shared" si="195"/>
        <v>0</v>
      </c>
      <c r="DZ29" s="1">
        <f t="shared" si="195"/>
        <v>0</v>
      </c>
      <c r="EA29" s="1">
        <f t="shared" si="195"/>
        <v>0</v>
      </c>
      <c r="EB29" s="1">
        <f t="shared" si="195"/>
        <v>0</v>
      </c>
      <c r="EC29" s="1">
        <f t="shared" si="195"/>
        <v>0</v>
      </c>
      <c r="ED29" s="1">
        <f t="shared" si="195"/>
        <v>0</v>
      </c>
      <c r="EE29" s="1">
        <f t="shared" si="195"/>
        <v>0</v>
      </c>
      <c r="EF29" s="1">
        <f t="shared" si="195"/>
        <v>0</v>
      </c>
      <c r="EG29" s="1">
        <f t="shared" si="195"/>
        <v>0</v>
      </c>
      <c r="EH29" s="1">
        <f t="shared" si="195"/>
        <v>0</v>
      </c>
      <c r="EI29" s="1">
        <f t="shared" si="195"/>
        <v>0</v>
      </c>
      <c r="EJ29" s="1">
        <f t="shared" si="195"/>
        <v>0</v>
      </c>
      <c r="EK29" s="1">
        <f t="shared" si="195"/>
        <v>0</v>
      </c>
      <c r="EL29" s="1">
        <f t="shared" si="195"/>
        <v>0</v>
      </c>
      <c r="EM29" s="1">
        <f t="shared" si="195"/>
        <v>0</v>
      </c>
      <c r="EN29" s="1">
        <f t="shared" si="192"/>
        <v>0</v>
      </c>
      <c r="EO29" s="1">
        <f t="shared" si="193"/>
        <v>0</v>
      </c>
      <c r="EP29" s="1">
        <f t="shared" si="193"/>
        <v>0</v>
      </c>
      <c r="EQ29" s="1">
        <f t="shared" si="193"/>
        <v>0</v>
      </c>
      <c r="ER29" s="1">
        <f t="shared" si="193"/>
        <v>0</v>
      </c>
      <c r="ES29" s="1">
        <f t="shared" si="193"/>
        <v>0</v>
      </c>
      <c r="ET29" s="1">
        <f t="shared" si="193"/>
        <v>0</v>
      </c>
      <c r="EU29" s="1">
        <f t="shared" si="193"/>
        <v>0</v>
      </c>
      <c r="EV29" s="1">
        <f t="shared" si="193"/>
        <v>0</v>
      </c>
      <c r="EW29" s="1">
        <f t="shared" si="193"/>
        <v>0</v>
      </c>
      <c r="EX29" s="1">
        <f t="shared" si="193"/>
        <v>0</v>
      </c>
      <c r="EY29" s="1">
        <f t="shared" si="193"/>
        <v>0</v>
      </c>
      <c r="EZ29" s="1">
        <f t="shared" si="193"/>
        <v>0</v>
      </c>
      <c r="FA29" s="1">
        <f t="shared" si="193"/>
        <v>0</v>
      </c>
      <c r="FB29" s="1">
        <f t="shared" si="193"/>
        <v>0</v>
      </c>
      <c r="FC29" s="1">
        <f t="shared" si="193"/>
        <v>0</v>
      </c>
      <c r="FD29" s="1">
        <f t="shared" si="193"/>
        <v>0</v>
      </c>
      <c r="FE29" s="1">
        <f t="shared" si="193"/>
        <v>0</v>
      </c>
      <c r="FF29" s="1">
        <f t="shared" si="193"/>
        <v>0</v>
      </c>
      <c r="FG29" s="1">
        <f t="shared" si="193"/>
        <v>0</v>
      </c>
      <c r="FH29" s="1">
        <f t="shared" si="193"/>
        <v>0</v>
      </c>
      <c r="FI29" s="1">
        <f t="shared" si="193"/>
        <v>0</v>
      </c>
      <c r="FJ29" s="1">
        <f t="shared" si="193"/>
        <v>0</v>
      </c>
      <c r="FK29" s="1">
        <f t="shared" si="193"/>
        <v>0</v>
      </c>
      <c r="FL29" s="1">
        <f t="shared" si="193"/>
        <v>0</v>
      </c>
      <c r="FM29" s="1">
        <f t="shared" si="193"/>
        <v>0</v>
      </c>
      <c r="FN29" s="1">
        <f t="shared" si="193"/>
        <v>0</v>
      </c>
      <c r="FO29" s="1">
        <f t="shared" si="193"/>
        <v>0</v>
      </c>
      <c r="FP29" s="1">
        <f t="shared" si="193"/>
        <v>0</v>
      </c>
      <c r="FQ29" s="1">
        <f t="shared" si="193"/>
        <v>0</v>
      </c>
      <c r="FR29" s="1">
        <f t="shared" si="193"/>
        <v>0</v>
      </c>
      <c r="FS29" s="1">
        <f t="shared" ref="FS29:GG29" si="198">AND(FS$1&gt;=$G29,FS$1&lt;SUM($G29:$H29))*1</f>
        <v>0</v>
      </c>
      <c r="FT29" s="1">
        <f t="shared" si="198"/>
        <v>0</v>
      </c>
      <c r="FU29" s="1">
        <f t="shared" si="198"/>
        <v>0</v>
      </c>
      <c r="FV29" s="1">
        <f t="shared" si="198"/>
        <v>0</v>
      </c>
      <c r="FW29" s="1">
        <f t="shared" si="198"/>
        <v>0</v>
      </c>
      <c r="FX29" s="1">
        <f t="shared" si="198"/>
        <v>0</v>
      </c>
      <c r="FY29" s="1">
        <f t="shared" si="198"/>
        <v>0</v>
      </c>
      <c r="FZ29" s="1">
        <f t="shared" si="198"/>
        <v>0</v>
      </c>
      <c r="GA29" s="1">
        <f t="shared" si="198"/>
        <v>0</v>
      </c>
      <c r="GB29" s="1">
        <f t="shared" si="198"/>
        <v>0</v>
      </c>
      <c r="GC29" s="1">
        <f t="shared" si="198"/>
        <v>0</v>
      </c>
      <c r="GD29" s="1">
        <f t="shared" si="198"/>
        <v>0</v>
      </c>
      <c r="GE29" s="1">
        <f t="shared" si="198"/>
        <v>0</v>
      </c>
      <c r="GF29" s="1">
        <f t="shared" si="198"/>
        <v>0</v>
      </c>
      <c r="GG29" s="1">
        <f t="shared" si="198"/>
        <v>0</v>
      </c>
    </row>
    <row r="30" spans="3:189" x14ac:dyDescent="0.25">
      <c r="D30" s="49">
        <v>7</v>
      </c>
      <c r="G30" s="8">
        <f>(G29+'Project Inputs'!$E$185)*(D30&gt;0)</f>
        <v>34</v>
      </c>
      <c r="H30" s="3">
        <f>'Project Inputs'!$E$184*(D30&gt;0)</f>
        <v>3</v>
      </c>
      <c r="J30" s="1">
        <f t="shared" si="194"/>
        <v>0</v>
      </c>
      <c r="K30" s="1">
        <f t="shared" si="196"/>
        <v>0</v>
      </c>
      <c r="L30" s="1">
        <f t="shared" si="196"/>
        <v>0</v>
      </c>
      <c r="M30" s="1">
        <f t="shared" si="196"/>
        <v>0</v>
      </c>
      <c r="N30" s="1">
        <f t="shared" si="196"/>
        <v>0</v>
      </c>
      <c r="O30" s="1">
        <f t="shared" si="196"/>
        <v>0</v>
      </c>
      <c r="P30" s="1">
        <f t="shared" si="196"/>
        <v>0</v>
      </c>
      <c r="Q30" s="1">
        <f t="shared" si="197"/>
        <v>0</v>
      </c>
      <c r="R30" s="1">
        <f t="shared" si="197"/>
        <v>0</v>
      </c>
      <c r="S30" s="1">
        <f t="shared" si="197"/>
        <v>0</v>
      </c>
      <c r="T30" s="1">
        <f t="shared" si="197"/>
        <v>0</v>
      </c>
      <c r="U30" s="1">
        <f t="shared" si="197"/>
        <v>0</v>
      </c>
      <c r="V30" s="1">
        <f t="shared" si="197"/>
        <v>0</v>
      </c>
      <c r="W30" s="1">
        <f t="shared" si="197"/>
        <v>0</v>
      </c>
      <c r="X30" s="1">
        <f t="shared" si="197"/>
        <v>0</v>
      </c>
      <c r="Y30" s="1">
        <f t="shared" si="197"/>
        <v>0</v>
      </c>
      <c r="Z30" s="1">
        <f t="shared" si="197"/>
        <v>0</v>
      </c>
      <c r="AA30" s="1">
        <f t="shared" si="197"/>
        <v>0</v>
      </c>
      <c r="AB30" s="1">
        <f t="shared" si="197"/>
        <v>0</v>
      </c>
      <c r="AC30" s="1">
        <f t="shared" si="197"/>
        <v>0</v>
      </c>
      <c r="AD30" s="1">
        <f t="shared" si="197"/>
        <v>0</v>
      </c>
      <c r="AE30" s="1">
        <f t="shared" si="197"/>
        <v>0</v>
      </c>
      <c r="AF30" s="1">
        <f t="shared" si="197"/>
        <v>0</v>
      </c>
      <c r="AG30" s="1">
        <f t="shared" si="197"/>
        <v>0</v>
      </c>
      <c r="AH30" s="1">
        <f t="shared" si="197"/>
        <v>0</v>
      </c>
      <c r="AI30" s="1">
        <f t="shared" si="197"/>
        <v>0</v>
      </c>
      <c r="AJ30" s="1">
        <f t="shared" si="197"/>
        <v>0</v>
      </c>
      <c r="AK30" s="1">
        <f t="shared" si="197"/>
        <v>0</v>
      </c>
      <c r="AL30" s="1">
        <f t="shared" si="197"/>
        <v>0</v>
      </c>
      <c r="AM30" s="1">
        <f t="shared" si="197"/>
        <v>0</v>
      </c>
      <c r="AN30" s="1">
        <f t="shared" si="197"/>
        <v>0</v>
      </c>
      <c r="AO30" s="1">
        <f t="shared" si="197"/>
        <v>0</v>
      </c>
      <c r="AP30" s="1">
        <f t="shared" si="197"/>
        <v>0</v>
      </c>
      <c r="AQ30" s="1">
        <f t="shared" si="197"/>
        <v>1</v>
      </c>
      <c r="AR30" s="1">
        <f t="shared" si="197"/>
        <v>1</v>
      </c>
      <c r="AS30" s="1">
        <f t="shared" si="197"/>
        <v>1</v>
      </c>
      <c r="AT30" s="1">
        <f t="shared" si="197"/>
        <v>0</v>
      </c>
      <c r="AU30" s="1">
        <f t="shared" si="197"/>
        <v>0</v>
      </c>
      <c r="AV30" s="1">
        <f t="shared" si="197"/>
        <v>0</v>
      </c>
      <c r="AW30" s="1">
        <f t="shared" si="197"/>
        <v>0</v>
      </c>
      <c r="AX30" s="1">
        <f t="shared" si="197"/>
        <v>0</v>
      </c>
      <c r="AY30" s="1">
        <f t="shared" si="197"/>
        <v>0</v>
      </c>
      <c r="AZ30" s="1">
        <f t="shared" si="197"/>
        <v>0</v>
      </c>
      <c r="BA30" s="1">
        <f t="shared" si="197"/>
        <v>0</v>
      </c>
      <c r="BB30" s="1">
        <f t="shared" si="197"/>
        <v>0</v>
      </c>
      <c r="BC30" s="1">
        <f t="shared" si="197"/>
        <v>0</v>
      </c>
      <c r="BD30" s="1">
        <f t="shared" si="197"/>
        <v>0</v>
      </c>
      <c r="BE30" s="1">
        <f t="shared" si="197"/>
        <v>0</v>
      </c>
      <c r="BF30" s="1">
        <f t="shared" si="197"/>
        <v>0</v>
      </c>
      <c r="BG30" s="1">
        <f t="shared" si="197"/>
        <v>0</v>
      </c>
      <c r="BH30" s="1">
        <f t="shared" si="197"/>
        <v>0</v>
      </c>
      <c r="BI30" s="1">
        <f t="shared" si="197"/>
        <v>0</v>
      </c>
      <c r="BJ30" s="1">
        <f t="shared" si="197"/>
        <v>0</v>
      </c>
      <c r="BK30" s="1">
        <f t="shared" si="197"/>
        <v>0</v>
      </c>
      <c r="BL30" s="1">
        <f t="shared" si="197"/>
        <v>0</v>
      </c>
      <c r="BM30" s="1">
        <f t="shared" si="197"/>
        <v>0</v>
      </c>
      <c r="BN30" s="1">
        <f t="shared" si="197"/>
        <v>0</v>
      </c>
      <c r="BO30" s="1">
        <f t="shared" si="197"/>
        <v>0</v>
      </c>
      <c r="BP30" s="1">
        <f t="shared" si="197"/>
        <v>0</v>
      </c>
      <c r="BQ30" s="1">
        <f t="shared" si="197"/>
        <v>0</v>
      </c>
      <c r="BR30" s="1">
        <f t="shared" si="197"/>
        <v>0</v>
      </c>
      <c r="BS30" s="1">
        <f t="shared" si="197"/>
        <v>0</v>
      </c>
      <c r="BT30" s="1">
        <f t="shared" si="197"/>
        <v>0</v>
      </c>
      <c r="BU30" s="1">
        <f t="shared" si="197"/>
        <v>0</v>
      </c>
      <c r="BV30" s="1">
        <f t="shared" si="197"/>
        <v>0</v>
      </c>
      <c r="BW30" s="1">
        <f t="shared" si="197"/>
        <v>0</v>
      </c>
      <c r="BX30" s="1">
        <f t="shared" si="197"/>
        <v>0</v>
      </c>
      <c r="BY30" s="1">
        <f t="shared" si="197"/>
        <v>0</v>
      </c>
      <c r="BZ30" s="1">
        <f t="shared" si="197"/>
        <v>0</v>
      </c>
      <c r="CA30" s="1">
        <f t="shared" si="197"/>
        <v>0</v>
      </c>
      <c r="CB30" s="1">
        <f t="shared" si="197"/>
        <v>0</v>
      </c>
      <c r="CC30" s="1">
        <f t="shared" si="195"/>
        <v>0</v>
      </c>
      <c r="CD30" s="1">
        <f t="shared" si="195"/>
        <v>0</v>
      </c>
      <c r="CE30" s="1">
        <f t="shared" si="195"/>
        <v>0</v>
      </c>
      <c r="CF30" s="1">
        <f t="shared" si="195"/>
        <v>0</v>
      </c>
      <c r="CG30" s="1">
        <f t="shared" si="195"/>
        <v>0</v>
      </c>
      <c r="CH30" s="1">
        <f t="shared" si="195"/>
        <v>0</v>
      </c>
      <c r="CI30" s="1">
        <f t="shared" si="195"/>
        <v>0</v>
      </c>
      <c r="CJ30" s="1">
        <f t="shared" si="195"/>
        <v>0</v>
      </c>
      <c r="CK30" s="1">
        <f t="shared" si="195"/>
        <v>0</v>
      </c>
      <c r="CL30" s="1">
        <f t="shared" si="195"/>
        <v>0</v>
      </c>
      <c r="CM30" s="1">
        <f t="shared" si="195"/>
        <v>0</v>
      </c>
      <c r="CN30" s="1">
        <f t="shared" si="195"/>
        <v>0</v>
      </c>
      <c r="CO30" s="1">
        <f t="shared" si="195"/>
        <v>0</v>
      </c>
      <c r="CP30" s="1">
        <f t="shared" si="195"/>
        <v>0</v>
      </c>
      <c r="CQ30" s="1">
        <f t="shared" si="195"/>
        <v>0</v>
      </c>
      <c r="CR30" s="1">
        <f t="shared" si="195"/>
        <v>0</v>
      </c>
      <c r="CS30" s="1">
        <f t="shared" si="195"/>
        <v>0</v>
      </c>
      <c r="CT30" s="1">
        <f t="shared" si="195"/>
        <v>0</v>
      </c>
      <c r="CU30" s="1">
        <f t="shared" si="195"/>
        <v>0</v>
      </c>
      <c r="CV30" s="1">
        <f t="shared" si="195"/>
        <v>0</v>
      </c>
      <c r="CW30" s="1">
        <f t="shared" si="195"/>
        <v>0</v>
      </c>
      <c r="CX30" s="1">
        <f t="shared" si="195"/>
        <v>0</v>
      </c>
      <c r="CY30" s="1">
        <f t="shared" si="195"/>
        <v>0</v>
      </c>
      <c r="CZ30" s="1">
        <f t="shared" si="195"/>
        <v>0</v>
      </c>
      <c r="DA30" s="1">
        <f t="shared" si="195"/>
        <v>0</v>
      </c>
      <c r="DB30" s="1">
        <f t="shared" si="195"/>
        <v>0</v>
      </c>
      <c r="DC30" s="1">
        <f t="shared" si="195"/>
        <v>0</v>
      </c>
      <c r="DD30" s="1">
        <f t="shared" si="195"/>
        <v>0</v>
      </c>
      <c r="DE30" s="1">
        <f t="shared" si="195"/>
        <v>0</v>
      </c>
      <c r="DF30" s="1">
        <f t="shared" si="195"/>
        <v>0</v>
      </c>
      <c r="DG30" s="1">
        <f t="shared" si="195"/>
        <v>0</v>
      </c>
      <c r="DH30" s="1">
        <f t="shared" si="195"/>
        <v>0</v>
      </c>
      <c r="DI30" s="1">
        <f t="shared" si="195"/>
        <v>0</v>
      </c>
      <c r="DJ30" s="1">
        <f t="shared" si="195"/>
        <v>0</v>
      </c>
      <c r="DK30" s="1">
        <f t="shared" si="195"/>
        <v>0</v>
      </c>
      <c r="DL30" s="1">
        <f t="shared" si="195"/>
        <v>0</v>
      </c>
      <c r="DM30" s="1">
        <f t="shared" si="195"/>
        <v>0</v>
      </c>
      <c r="DN30" s="1">
        <f t="shared" si="195"/>
        <v>0</v>
      </c>
      <c r="DO30" s="1">
        <f t="shared" si="195"/>
        <v>0</v>
      </c>
      <c r="DP30" s="1">
        <f t="shared" si="195"/>
        <v>0</v>
      </c>
      <c r="DQ30" s="1">
        <f t="shared" si="195"/>
        <v>0</v>
      </c>
      <c r="DR30" s="1">
        <f t="shared" si="195"/>
        <v>0</v>
      </c>
      <c r="DS30" s="1">
        <f t="shared" si="195"/>
        <v>0</v>
      </c>
      <c r="DT30" s="1">
        <f t="shared" si="195"/>
        <v>0</v>
      </c>
      <c r="DU30" s="1">
        <f t="shared" si="195"/>
        <v>0</v>
      </c>
      <c r="DV30" s="1">
        <f t="shared" si="195"/>
        <v>0</v>
      </c>
      <c r="DW30" s="1">
        <f t="shared" si="195"/>
        <v>0</v>
      </c>
      <c r="DX30" s="1">
        <f t="shared" si="195"/>
        <v>0</v>
      </c>
      <c r="DY30" s="1">
        <f t="shared" si="195"/>
        <v>0</v>
      </c>
      <c r="DZ30" s="1">
        <f t="shared" si="195"/>
        <v>0</v>
      </c>
      <c r="EA30" s="1">
        <f t="shared" si="195"/>
        <v>0</v>
      </c>
      <c r="EB30" s="1">
        <f t="shared" si="195"/>
        <v>0</v>
      </c>
      <c r="EC30" s="1">
        <f t="shared" si="195"/>
        <v>0</v>
      </c>
      <c r="ED30" s="1">
        <f t="shared" si="195"/>
        <v>0</v>
      </c>
      <c r="EE30" s="1">
        <f t="shared" si="195"/>
        <v>0</v>
      </c>
      <c r="EF30" s="1">
        <f t="shared" si="195"/>
        <v>0</v>
      </c>
      <c r="EG30" s="1">
        <f t="shared" si="195"/>
        <v>0</v>
      </c>
      <c r="EH30" s="1">
        <f t="shared" si="195"/>
        <v>0</v>
      </c>
      <c r="EI30" s="1">
        <f t="shared" si="195"/>
        <v>0</v>
      </c>
      <c r="EJ30" s="1">
        <f t="shared" si="195"/>
        <v>0</v>
      </c>
      <c r="EK30" s="1">
        <f t="shared" si="195"/>
        <v>0</v>
      </c>
      <c r="EL30" s="1">
        <f t="shared" si="195"/>
        <v>0</v>
      </c>
      <c r="EM30" s="1">
        <f t="shared" si="195"/>
        <v>0</v>
      </c>
      <c r="EN30" s="1">
        <f t="shared" si="192"/>
        <v>0</v>
      </c>
      <c r="EO30" s="1">
        <f t="shared" ref="EO30:GG35" si="199">AND(EO$1&gt;=$G30,EO$1&lt;SUM($G30:$H30))*1</f>
        <v>0</v>
      </c>
      <c r="EP30" s="1">
        <f t="shared" si="199"/>
        <v>0</v>
      </c>
      <c r="EQ30" s="1">
        <f t="shared" si="199"/>
        <v>0</v>
      </c>
      <c r="ER30" s="1">
        <f t="shared" si="199"/>
        <v>0</v>
      </c>
      <c r="ES30" s="1">
        <f t="shared" si="199"/>
        <v>0</v>
      </c>
      <c r="ET30" s="1">
        <f t="shared" si="199"/>
        <v>0</v>
      </c>
      <c r="EU30" s="1">
        <f t="shared" si="199"/>
        <v>0</v>
      </c>
      <c r="EV30" s="1">
        <f t="shared" si="199"/>
        <v>0</v>
      </c>
      <c r="EW30" s="1">
        <f t="shared" si="199"/>
        <v>0</v>
      </c>
      <c r="EX30" s="1">
        <f t="shared" si="199"/>
        <v>0</v>
      </c>
      <c r="EY30" s="1">
        <f t="shared" si="199"/>
        <v>0</v>
      </c>
      <c r="EZ30" s="1">
        <f t="shared" si="199"/>
        <v>0</v>
      </c>
      <c r="FA30" s="1">
        <f t="shared" si="199"/>
        <v>0</v>
      </c>
      <c r="FB30" s="1">
        <f t="shared" si="199"/>
        <v>0</v>
      </c>
      <c r="FC30" s="1">
        <f t="shared" si="199"/>
        <v>0</v>
      </c>
      <c r="FD30" s="1">
        <f t="shared" si="199"/>
        <v>0</v>
      </c>
      <c r="FE30" s="1">
        <f t="shared" si="199"/>
        <v>0</v>
      </c>
      <c r="FF30" s="1">
        <f t="shared" si="199"/>
        <v>0</v>
      </c>
      <c r="FG30" s="1">
        <f t="shared" si="199"/>
        <v>0</v>
      </c>
      <c r="FH30" s="1">
        <f t="shared" si="199"/>
        <v>0</v>
      </c>
      <c r="FI30" s="1">
        <f t="shared" si="199"/>
        <v>0</v>
      </c>
      <c r="FJ30" s="1">
        <f t="shared" si="199"/>
        <v>0</v>
      </c>
      <c r="FK30" s="1">
        <f t="shared" si="199"/>
        <v>0</v>
      </c>
      <c r="FL30" s="1">
        <f t="shared" si="199"/>
        <v>0</v>
      </c>
      <c r="FM30" s="1">
        <f t="shared" si="199"/>
        <v>0</v>
      </c>
      <c r="FN30" s="1">
        <f t="shared" si="199"/>
        <v>0</v>
      </c>
      <c r="FO30" s="1">
        <f t="shared" si="199"/>
        <v>0</v>
      </c>
      <c r="FP30" s="1">
        <f t="shared" si="199"/>
        <v>0</v>
      </c>
      <c r="FQ30" s="1">
        <f t="shared" si="199"/>
        <v>0</v>
      </c>
      <c r="FR30" s="1">
        <f t="shared" si="199"/>
        <v>0</v>
      </c>
      <c r="FS30" s="1">
        <f t="shared" si="199"/>
        <v>0</v>
      </c>
      <c r="FT30" s="1">
        <f t="shared" si="199"/>
        <v>0</v>
      </c>
      <c r="FU30" s="1">
        <f t="shared" si="199"/>
        <v>0</v>
      </c>
      <c r="FV30" s="1">
        <f t="shared" si="199"/>
        <v>0</v>
      </c>
      <c r="FW30" s="1">
        <f t="shared" si="199"/>
        <v>0</v>
      </c>
      <c r="FX30" s="1">
        <f t="shared" si="199"/>
        <v>0</v>
      </c>
      <c r="FY30" s="1">
        <f t="shared" si="199"/>
        <v>0</v>
      </c>
      <c r="FZ30" s="1">
        <f t="shared" si="199"/>
        <v>0</v>
      </c>
      <c r="GA30" s="1">
        <f t="shared" si="199"/>
        <v>0</v>
      </c>
      <c r="GB30" s="1">
        <f t="shared" si="199"/>
        <v>0</v>
      </c>
      <c r="GC30" s="1">
        <f t="shared" si="199"/>
        <v>0</v>
      </c>
      <c r="GD30" s="1">
        <f t="shared" si="199"/>
        <v>0</v>
      </c>
      <c r="GE30" s="1">
        <f t="shared" si="199"/>
        <v>0</v>
      </c>
      <c r="GF30" s="1">
        <f t="shared" si="199"/>
        <v>0</v>
      </c>
      <c r="GG30" s="1">
        <f t="shared" si="199"/>
        <v>0</v>
      </c>
    </row>
    <row r="31" spans="3:189" x14ac:dyDescent="0.25">
      <c r="D31" s="49">
        <v>8</v>
      </c>
      <c r="G31" s="8">
        <f>(G30+'Project Inputs'!$E$185)*(D31&gt;0)</f>
        <v>37</v>
      </c>
      <c r="H31" s="3">
        <f>'Project Inputs'!$E$184*(D31&gt;0)</f>
        <v>3</v>
      </c>
      <c r="J31" s="1">
        <f t="shared" si="194"/>
        <v>0</v>
      </c>
      <c r="K31" s="1">
        <f t="shared" si="196"/>
        <v>0</v>
      </c>
      <c r="L31" s="1">
        <f t="shared" si="196"/>
        <v>0</v>
      </c>
      <c r="M31" s="1">
        <f t="shared" si="196"/>
        <v>0</v>
      </c>
      <c r="N31" s="1">
        <f t="shared" si="196"/>
        <v>0</v>
      </c>
      <c r="O31" s="1">
        <f t="shared" si="196"/>
        <v>0</v>
      </c>
      <c r="P31" s="1">
        <f t="shared" si="196"/>
        <v>0</v>
      </c>
      <c r="Q31" s="1">
        <f t="shared" si="197"/>
        <v>0</v>
      </c>
      <c r="R31" s="1">
        <f t="shared" si="197"/>
        <v>0</v>
      </c>
      <c r="S31" s="1">
        <f t="shared" si="197"/>
        <v>0</v>
      </c>
      <c r="T31" s="1">
        <f t="shared" si="197"/>
        <v>0</v>
      </c>
      <c r="U31" s="1">
        <f t="shared" si="197"/>
        <v>0</v>
      </c>
      <c r="V31" s="1">
        <f t="shared" si="197"/>
        <v>0</v>
      </c>
      <c r="W31" s="1">
        <f t="shared" si="197"/>
        <v>0</v>
      </c>
      <c r="X31" s="1">
        <f t="shared" si="197"/>
        <v>0</v>
      </c>
      <c r="Y31" s="1">
        <f t="shared" si="197"/>
        <v>0</v>
      </c>
      <c r="Z31" s="1">
        <f t="shared" si="197"/>
        <v>0</v>
      </c>
      <c r="AA31" s="1">
        <f t="shared" si="197"/>
        <v>0</v>
      </c>
      <c r="AB31" s="1">
        <f t="shared" si="197"/>
        <v>0</v>
      </c>
      <c r="AC31" s="1">
        <f t="shared" si="197"/>
        <v>0</v>
      </c>
      <c r="AD31" s="1">
        <f t="shared" si="197"/>
        <v>0</v>
      </c>
      <c r="AE31" s="1">
        <f t="shared" si="197"/>
        <v>0</v>
      </c>
      <c r="AF31" s="1">
        <f t="shared" si="197"/>
        <v>0</v>
      </c>
      <c r="AG31" s="1">
        <f t="shared" si="197"/>
        <v>0</v>
      </c>
      <c r="AH31" s="1">
        <f t="shared" si="197"/>
        <v>0</v>
      </c>
      <c r="AI31" s="1">
        <f t="shared" si="197"/>
        <v>0</v>
      </c>
      <c r="AJ31" s="1">
        <f t="shared" si="197"/>
        <v>0</v>
      </c>
      <c r="AK31" s="1">
        <f t="shared" si="197"/>
        <v>0</v>
      </c>
      <c r="AL31" s="1">
        <f t="shared" si="197"/>
        <v>0</v>
      </c>
      <c r="AM31" s="1">
        <f t="shared" si="197"/>
        <v>0</v>
      </c>
      <c r="AN31" s="1">
        <f t="shared" si="197"/>
        <v>0</v>
      </c>
      <c r="AO31" s="1">
        <f t="shared" si="197"/>
        <v>0</v>
      </c>
      <c r="AP31" s="1">
        <f t="shared" si="197"/>
        <v>0</v>
      </c>
      <c r="AQ31" s="1">
        <f t="shared" si="197"/>
        <v>0</v>
      </c>
      <c r="AR31" s="1">
        <f t="shared" si="197"/>
        <v>0</v>
      </c>
      <c r="AS31" s="1">
        <f t="shared" si="197"/>
        <v>0</v>
      </c>
      <c r="AT31" s="1">
        <f t="shared" si="197"/>
        <v>1</v>
      </c>
      <c r="AU31" s="1">
        <f t="shared" si="197"/>
        <v>1</v>
      </c>
      <c r="AV31" s="1">
        <f t="shared" si="197"/>
        <v>1</v>
      </c>
      <c r="AW31" s="1">
        <f t="shared" si="197"/>
        <v>0</v>
      </c>
      <c r="AX31" s="1">
        <f t="shared" si="197"/>
        <v>0</v>
      </c>
      <c r="AY31" s="1">
        <f t="shared" si="197"/>
        <v>0</v>
      </c>
      <c r="AZ31" s="1">
        <f t="shared" si="197"/>
        <v>0</v>
      </c>
      <c r="BA31" s="1">
        <f t="shared" si="197"/>
        <v>0</v>
      </c>
      <c r="BB31" s="1">
        <f t="shared" si="197"/>
        <v>0</v>
      </c>
      <c r="BC31" s="1">
        <f t="shared" si="197"/>
        <v>0</v>
      </c>
      <c r="BD31" s="1">
        <f t="shared" si="197"/>
        <v>0</v>
      </c>
      <c r="BE31" s="1">
        <f t="shared" si="197"/>
        <v>0</v>
      </c>
      <c r="BF31" s="1">
        <f t="shared" si="197"/>
        <v>0</v>
      </c>
      <c r="BG31" s="1">
        <f t="shared" si="197"/>
        <v>0</v>
      </c>
      <c r="BH31" s="1">
        <f t="shared" si="197"/>
        <v>0</v>
      </c>
      <c r="BI31" s="1">
        <f t="shared" si="197"/>
        <v>0</v>
      </c>
      <c r="BJ31" s="1">
        <f t="shared" si="197"/>
        <v>0</v>
      </c>
      <c r="BK31" s="1">
        <f t="shared" si="197"/>
        <v>0</v>
      </c>
      <c r="BL31" s="1">
        <f t="shared" si="197"/>
        <v>0</v>
      </c>
      <c r="BM31" s="1">
        <f t="shared" si="197"/>
        <v>0</v>
      </c>
      <c r="BN31" s="1">
        <f t="shared" si="197"/>
        <v>0</v>
      </c>
      <c r="BO31" s="1">
        <f t="shared" si="197"/>
        <v>0</v>
      </c>
      <c r="BP31" s="1">
        <f t="shared" si="197"/>
        <v>0</v>
      </c>
      <c r="BQ31" s="1">
        <f t="shared" si="197"/>
        <v>0</v>
      </c>
      <c r="BR31" s="1">
        <f t="shared" si="197"/>
        <v>0</v>
      </c>
      <c r="BS31" s="1">
        <f t="shared" si="197"/>
        <v>0</v>
      </c>
      <c r="BT31" s="1">
        <f t="shared" si="197"/>
        <v>0</v>
      </c>
      <c r="BU31" s="1">
        <f t="shared" si="197"/>
        <v>0</v>
      </c>
      <c r="BV31" s="1">
        <f t="shared" si="197"/>
        <v>0</v>
      </c>
      <c r="BW31" s="1">
        <f t="shared" si="197"/>
        <v>0</v>
      </c>
      <c r="BX31" s="1">
        <f t="shared" si="197"/>
        <v>0</v>
      </c>
      <c r="BY31" s="1">
        <f t="shared" si="197"/>
        <v>0</v>
      </c>
      <c r="BZ31" s="1">
        <f t="shared" si="197"/>
        <v>0</v>
      </c>
      <c r="CA31" s="1">
        <f t="shared" si="197"/>
        <v>0</v>
      </c>
      <c r="CB31" s="1">
        <f t="shared" ref="CB31:EM34" si="200">AND(CB$1&gt;=$G31,CB$1&lt;SUM($G31:$H31))*1</f>
        <v>0</v>
      </c>
      <c r="CC31" s="1">
        <f t="shared" si="200"/>
        <v>0</v>
      </c>
      <c r="CD31" s="1">
        <f t="shared" si="200"/>
        <v>0</v>
      </c>
      <c r="CE31" s="1">
        <f t="shared" si="200"/>
        <v>0</v>
      </c>
      <c r="CF31" s="1">
        <f t="shared" si="200"/>
        <v>0</v>
      </c>
      <c r="CG31" s="1">
        <f t="shared" si="200"/>
        <v>0</v>
      </c>
      <c r="CH31" s="1">
        <f t="shared" si="200"/>
        <v>0</v>
      </c>
      <c r="CI31" s="1">
        <f t="shared" si="200"/>
        <v>0</v>
      </c>
      <c r="CJ31" s="1">
        <f t="shared" si="200"/>
        <v>0</v>
      </c>
      <c r="CK31" s="1">
        <f t="shared" si="200"/>
        <v>0</v>
      </c>
      <c r="CL31" s="1">
        <f t="shared" si="200"/>
        <v>0</v>
      </c>
      <c r="CM31" s="1">
        <f t="shared" si="200"/>
        <v>0</v>
      </c>
      <c r="CN31" s="1">
        <f t="shared" si="200"/>
        <v>0</v>
      </c>
      <c r="CO31" s="1">
        <f t="shared" si="200"/>
        <v>0</v>
      </c>
      <c r="CP31" s="1">
        <f t="shared" si="200"/>
        <v>0</v>
      </c>
      <c r="CQ31" s="1">
        <f t="shared" si="200"/>
        <v>0</v>
      </c>
      <c r="CR31" s="1">
        <f t="shared" si="200"/>
        <v>0</v>
      </c>
      <c r="CS31" s="1">
        <f t="shared" si="200"/>
        <v>0</v>
      </c>
      <c r="CT31" s="1">
        <f t="shared" si="200"/>
        <v>0</v>
      </c>
      <c r="CU31" s="1">
        <f t="shared" si="200"/>
        <v>0</v>
      </c>
      <c r="CV31" s="1">
        <f t="shared" si="200"/>
        <v>0</v>
      </c>
      <c r="CW31" s="1">
        <f t="shared" si="200"/>
        <v>0</v>
      </c>
      <c r="CX31" s="1">
        <f t="shared" si="200"/>
        <v>0</v>
      </c>
      <c r="CY31" s="1">
        <f t="shared" si="200"/>
        <v>0</v>
      </c>
      <c r="CZ31" s="1">
        <f t="shared" si="200"/>
        <v>0</v>
      </c>
      <c r="DA31" s="1">
        <f t="shared" si="200"/>
        <v>0</v>
      </c>
      <c r="DB31" s="1">
        <f t="shared" si="200"/>
        <v>0</v>
      </c>
      <c r="DC31" s="1">
        <f t="shared" si="200"/>
        <v>0</v>
      </c>
      <c r="DD31" s="1">
        <f t="shared" si="200"/>
        <v>0</v>
      </c>
      <c r="DE31" s="1">
        <f t="shared" si="200"/>
        <v>0</v>
      </c>
      <c r="DF31" s="1">
        <f t="shared" si="200"/>
        <v>0</v>
      </c>
      <c r="DG31" s="1">
        <f t="shared" si="200"/>
        <v>0</v>
      </c>
      <c r="DH31" s="1">
        <f t="shared" si="200"/>
        <v>0</v>
      </c>
      <c r="DI31" s="1">
        <f t="shared" si="200"/>
        <v>0</v>
      </c>
      <c r="DJ31" s="1">
        <f t="shared" si="200"/>
        <v>0</v>
      </c>
      <c r="DK31" s="1">
        <f t="shared" si="200"/>
        <v>0</v>
      </c>
      <c r="DL31" s="1">
        <f t="shared" si="200"/>
        <v>0</v>
      </c>
      <c r="DM31" s="1">
        <f t="shared" si="200"/>
        <v>0</v>
      </c>
      <c r="DN31" s="1">
        <f t="shared" si="200"/>
        <v>0</v>
      </c>
      <c r="DO31" s="1">
        <f t="shared" si="200"/>
        <v>0</v>
      </c>
      <c r="DP31" s="1">
        <f t="shared" si="200"/>
        <v>0</v>
      </c>
      <c r="DQ31" s="1">
        <f t="shared" si="200"/>
        <v>0</v>
      </c>
      <c r="DR31" s="1">
        <f t="shared" si="200"/>
        <v>0</v>
      </c>
      <c r="DS31" s="1">
        <f t="shared" si="200"/>
        <v>0</v>
      </c>
      <c r="DT31" s="1">
        <f t="shared" si="200"/>
        <v>0</v>
      </c>
      <c r="DU31" s="1">
        <f t="shared" si="200"/>
        <v>0</v>
      </c>
      <c r="DV31" s="1">
        <f t="shared" si="200"/>
        <v>0</v>
      </c>
      <c r="DW31" s="1">
        <f t="shared" si="200"/>
        <v>0</v>
      </c>
      <c r="DX31" s="1">
        <f t="shared" si="200"/>
        <v>0</v>
      </c>
      <c r="DY31" s="1">
        <f t="shared" si="200"/>
        <v>0</v>
      </c>
      <c r="DZ31" s="1">
        <f t="shared" si="200"/>
        <v>0</v>
      </c>
      <c r="EA31" s="1">
        <f t="shared" si="200"/>
        <v>0</v>
      </c>
      <c r="EB31" s="1">
        <f t="shared" si="200"/>
        <v>0</v>
      </c>
      <c r="EC31" s="1">
        <f t="shared" si="200"/>
        <v>0</v>
      </c>
      <c r="ED31" s="1">
        <f t="shared" si="200"/>
        <v>0</v>
      </c>
      <c r="EE31" s="1">
        <f t="shared" si="200"/>
        <v>0</v>
      </c>
      <c r="EF31" s="1">
        <f t="shared" si="200"/>
        <v>0</v>
      </c>
      <c r="EG31" s="1">
        <f t="shared" si="200"/>
        <v>0</v>
      </c>
      <c r="EH31" s="1">
        <f t="shared" si="200"/>
        <v>0</v>
      </c>
      <c r="EI31" s="1">
        <f t="shared" si="200"/>
        <v>0</v>
      </c>
      <c r="EJ31" s="1">
        <f t="shared" si="200"/>
        <v>0</v>
      </c>
      <c r="EK31" s="1">
        <f t="shared" si="200"/>
        <v>0</v>
      </c>
      <c r="EL31" s="1">
        <f t="shared" si="200"/>
        <v>0</v>
      </c>
      <c r="EM31" s="1">
        <f t="shared" si="200"/>
        <v>0</v>
      </c>
      <c r="EN31" s="1">
        <f t="shared" si="192"/>
        <v>0</v>
      </c>
      <c r="EO31" s="1">
        <f t="shared" si="199"/>
        <v>0</v>
      </c>
      <c r="EP31" s="1">
        <f t="shared" si="199"/>
        <v>0</v>
      </c>
      <c r="EQ31" s="1">
        <f t="shared" si="199"/>
        <v>0</v>
      </c>
      <c r="ER31" s="1">
        <f t="shared" si="199"/>
        <v>0</v>
      </c>
      <c r="ES31" s="1">
        <f t="shared" si="199"/>
        <v>0</v>
      </c>
      <c r="ET31" s="1">
        <f t="shared" si="199"/>
        <v>0</v>
      </c>
      <c r="EU31" s="1">
        <f t="shared" si="199"/>
        <v>0</v>
      </c>
      <c r="EV31" s="1">
        <f t="shared" si="199"/>
        <v>0</v>
      </c>
      <c r="EW31" s="1">
        <f t="shared" si="199"/>
        <v>0</v>
      </c>
      <c r="EX31" s="1">
        <f t="shared" si="199"/>
        <v>0</v>
      </c>
      <c r="EY31" s="1">
        <f t="shared" si="199"/>
        <v>0</v>
      </c>
      <c r="EZ31" s="1">
        <f t="shared" si="199"/>
        <v>0</v>
      </c>
      <c r="FA31" s="1">
        <f t="shared" si="199"/>
        <v>0</v>
      </c>
      <c r="FB31" s="1">
        <f t="shared" si="199"/>
        <v>0</v>
      </c>
      <c r="FC31" s="1">
        <f t="shared" si="199"/>
        <v>0</v>
      </c>
      <c r="FD31" s="1">
        <f t="shared" si="199"/>
        <v>0</v>
      </c>
      <c r="FE31" s="1">
        <f t="shared" si="199"/>
        <v>0</v>
      </c>
      <c r="FF31" s="1">
        <f t="shared" si="199"/>
        <v>0</v>
      </c>
      <c r="FG31" s="1">
        <f t="shared" si="199"/>
        <v>0</v>
      </c>
      <c r="FH31" s="1">
        <f t="shared" si="199"/>
        <v>0</v>
      </c>
      <c r="FI31" s="1">
        <f t="shared" si="199"/>
        <v>0</v>
      </c>
      <c r="FJ31" s="1">
        <f t="shared" si="199"/>
        <v>0</v>
      </c>
      <c r="FK31" s="1">
        <f t="shared" si="199"/>
        <v>0</v>
      </c>
      <c r="FL31" s="1">
        <f t="shared" si="199"/>
        <v>0</v>
      </c>
      <c r="FM31" s="1">
        <f t="shared" si="199"/>
        <v>0</v>
      </c>
      <c r="FN31" s="1">
        <f t="shared" si="199"/>
        <v>0</v>
      </c>
      <c r="FO31" s="1">
        <f t="shared" si="199"/>
        <v>0</v>
      </c>
      <c r="FP31" s="1">
        <f t="shared" si="199"/>
        <v>0</v>
      </c>
      <c r="FQ31" s="1">
        <f t="shared" si="199"/>
        <v>0</v>
      </c>
      <c r="FR31" s="1">
        <f t="shared" si="199"/>
        <v>0</v>
      </c>
      <c r="FS31" s="1">
        <f t="shared" si="199"/>
        <v>0</v>
      </c>
      <c r="FT31" s="1">
        <f t="shared" si="199"/>
        <v>0</v>
      </c>
      <c r="FU31" s="1">
        <f t="shared" si="199"/>
        <v>0</v>
      </c>
      <c r="FV31" s="1">
        <f t="shared" si="199"/>
        <v>0</v>
      </c>
      <c r="FW31" s="1">
        <f t="shared" si="199"/>
        <v>0</v>
      </c>
      <c r="FX31" s="1">
        <f t="shared" si="199"/>
        <v>0</v>
      </c>
      <c r="FY31" s="1">
        <f t="shared" si="199"/>
        <v>0</v>
      </c>
      <c r="FZ31" s="1">
        <f t="shared" si="199"/>
        <v>0</v>
      </c>
      <c r="GA31" s="1">
        <f t="shared" si="199"/>
        <v>0</v>
      </c>
      <c r="GB31" s="1">
        <f t="shared" si="199"/>
        <v>0</v>
      </c>
      <c r="GC31" s="1">
        <f t="shared" si="199"/>
        <v>0</v>
      </c>
      <c r="GD31" s="1">
        <f t="shared" si="199"/>
        <v>0</v>
      </c>
      <c r="GE31" s="1">
        <f t="shared" si="199"/>
        <v>0</v>
      </c>
      <c r="GF31" s="1">
        <f t="shared" si="199"/>
        <v>0</v>
      </c>
      <c r="GG31" s="1">
        <f t="shared" si="199"/>
        <v>0</v>
      </c>
    </row>
    <row r="32" spans="3:189" x14ac:dyDescent="0.25">
      <c r="D32" s="49">
        <v>9</v>
      </c>
      <c r="G32" s="8">
        <f>(G31+'Project Inputs'!$E$185)*(D32&gt;0)</f>
        <v>40</v>
      </c>
      <c r="H32" s="3">
        <f>'Project Inputs'!$E$184*(D32&gt;0)</f>
        <v>3</v>
      </c>
      <c r="J32" s="1">
        <f t="shared" si="194"/>
        <v>0</v>
      </c>
      <c r="K32" s="1">
        <f t="shared" si="194"/>
        <v>0</v>
      </c>
      <c r="L32" s="1">
        <f t="shared" si="194"/>
        <v>0</v>
      </c>
      <c r="M32" s="1">
        <f t="shared" si="194"/>
        <v>0</v>
      </c>
      <c r="N32" s="1">
        <f t="shared" si="194"/>
        <v>0</v>
      </c>
      <c r="O32" s="1">
        <f t="shared" si="194"/>
        <v>0</v>
      </c>
      <c r="P32" s="1">
        <f t="shared" si="194"/>
        <v>0</v>
      </c>
      <c r="Q32" s="1">
        <f t="shared" ref="Q32:CB35" si="201">AND(Q$1&gt;=$G32,Q$1&lt;SUM($G32:$H32))*1</f>
        <v>0</v>
      </c>
      <c r="R32" s="1">
        <f t="shared" si="201"/>
        <v>0</v>
      </c>
      <c r="S32" s="1">
        <f t="shared" si="201"/>
        <v>0</v>
      </c>
      <c r="T32" s="1">
        <f t="shared" si="201"/>
        <v>0</v>
      </c>
      <c r="U32" s="1">
        <f t="shared" si="201"/>
        <v>0</v>
      </c>
      <c r="V32" s="1">
        <f t="shared" si="201"/>
        <v>0</v>
      </c>
      <c r="W32" s="1">
        <f t="shared" si="201"/>
        <v>0</v>
      </c>
      <c r="X32" s="1">
        <f t="shared" si="201"/>
        <v>0</v>
      </c>
      <c r="Y32" s="1">
        <f t="shared" si="201"/>
        <v>0</v>
      </c>
      <c r="Z32" s="1">
        <f t="shared" si="201"/>
        <v>0</v>
      </c>
      <c r="AA32" s="1">
        <f t="shared" si="201"/>
        <v>0</v>
      </c>
      <c r="AB32" s="1">
        <f t="shared" si="201"/>
        <v>0</v>
      </c>
      <c r="AC32" s="1">
        <f t="shared" si="201"/>
        <v>0</v>
      </c>
      <c r="AD32" s="1">
        <f t="shared" si="201"/>
        <v>0</v>
      </c>
      <c r="AE32" s="1">
        <f t="shared" si="201"/>
        <v>0</v>
      </c>
      <c r="AF32" s="1">
        <f t="shared" si="201"/>
        <v>0</v>
      </c>
      <c r="AG32" s="1">
        <f t="shared" si="201"/>
        <v>0</v>
      </c>
      <c r="AH32" s="1">
        <f t="shared" si="201"/>
        <v>0</v>
      </c>
      <c r="AI32" s="1">
        <f t="shared" si="201"/>
        <v>0</v>
      </c>
      <c r="AJ32" s="1">
        <f t="shared" si="201"/>
        <v>0</v>
      </c>
      <c r="AK32" s="1">
        <f t="shared" si="201"/>
        <v>0</v>
      </c>
      <c r="AL32" s="1">
        <f t="shared" si="201"/>
        <v>0</v>
      </c>
      <c r="AM32" s="1">
        <f t="shared" si="201"/>
        <v>0</v>
      </c>
      <c r="AN32" s="1">
        <f t="shared" si="201"/>
        <v>0</v>
      </c>
      <c r="AO32" s="1">
        <f t="shared" si="201"/>
        <v>0</v>
      </c>
      <c r="AP32" s="1">
        <f t="shared" si="201"/>
        <v>0</v>
      </c>
      <c r="AQ32" s="1">
        <f t="shared" si="201"/>
        <v>0</v>
      </c>
      <c r="AR32" s="1">
        <f t="shared" si="201"/>
        <v>0</v>
      </c>
      <c r="AS32" s="1">
        <f t="shared" si="201"/>
        <v>0</v>
      </c>
      <c r="AT32" s="1">
        <f t="shared" si="201"/>
        <v>0</v>
      </c>
      <c r="AU32" s="1">
        <f t="shared" si="201"/>
        <v>0</v>
      </c>
      <c r="AV32" s="1">
        <f t="shared" si="201"/>
        <v>0</v>
      </c>
      <c r="AW32" s="1">
        <f t="shared" si="201"/>
        <v>1</v>
      </c>
      <c r="AX32" s="1">
        <f t="shared" si="201"/>
        <v>1</v>
      </c>
      <c r="AY32" s="1">
        <f t="shared" si="201"/>
        <v>1</v>
      </c>
      <c r="AZ32" s="1">
        <f t="shared" si="201"/>
        <v>0</v>
      </c>
      <c r="BA32" s="1">
        <f t="shared" si="201"/>
        <v>0</v>
      </c>
      <c r="BB32" s="1">
        <f t="shared" si="201"/>
        <v>0</v>
      </c>
      <c r="BC32" s="1">
        <f t="shared" si="201"/>
        <v>0</v>
      </c>
      <c r="BD32" s="1">
        <f t="shared" si="201"/>
        <v>0</v>
      </c>
      <c r="BE32" s="1">
        <f t="shared" si="201"/>
        <v>0</v>
      </c>
      <c r="BF32" s="1">
        <f t="shared" si="201"/>
        <v>0</v>
      </c>
      <c r="BG32" s="1">
        <f t="shared" si="201"/>
        <v>0</v>
      </c>
      <c r="BH32" s="1">
        <f t="shared" si="201"/>
        <v>0</v>
      </c>
      <c r="BI32" s="1">
        <f t="shared" si="201"/>
        <v>0</v>
      </c>
      <c r="BJ32" s="1">
        <f t="shared" si="201"/>
        <v>0</v>
      </c>
      <c r="BK32" s="1">
        <f t="shared" si="201"/>
        <v>0</v>
      </c>
      <c r="BL32" s="1">
        <f t="shared" si="201"/>
        <v>0</v>
      </c>
      <c r="BM32" s="1">
        <f t="shared" si="201"/>
        <v>0</v>
      </c>
      <c r="BN32" s="1">
        <f t="shared" si="201"/>
        <v>0</v>
      </c>
      <c r="BO32" s="1">
        <f t="shared" si="201"/>
        <v>0</v>
      </c>
      <c r="BP32" s="1">
        <f t="shared" si="201"/>
        <v>0</v>
      </c>
      <c r="BQ32" s="1">
        <f t="shared" si="201"/>
        <v>0</v>
      </c>
      <c r="BR32" s="1">
        <f t="shared" si="201"/>
        <v>0</v>
      </c>
      <c r="BS32" s="1">
        <f t="shared" si="201"/>
        <v>0</v>
      </c>
      <c r="BT32" s="1">
        <f t="shared" si="201"/>
        <v>0</v>
      </c>
      <c r="BU32" s="1">
        <f t="shared" si="201"/>
        <v>0</v>
      </c>
      <c r="BV32" s="1">
        <f t="shared" si="201"/>
        <v>0</v>
      </c>
      <c r="BW32" s="1">
        <f t="shared" si="201"/>
        <v>0</v>
      </c>
      <c r="BX32" s="1">
        <f t="shared" si="201"/>
        <v>0</v>
      </c>
      <c r="BY32" s="1">
        <f t="shared" si="201"/>
        <v>0</v>
      </c>
      <c r="BZ32" s="1">
        <f t="shared" si="201"/>
        <v>0</v>
      </c>
      <c r="CA32" s="1">
        <f t="shared" si="201"/>
        <v>0</v>
      </c>
      <c r="CB32" s="1">
        <f t="shared" si="201"/>
        <v>0</v>
      </c>
      <c r="CC32" s="1">
        <f t="shared" si="200"/>
        <v>0</v>
      </c>
      <c r="CD32" s="1">
        <f t="shared" si="200"/>
        <v>0</v>
      </c>
      <c r="CE32" s="1">
        <f t="shared" si="200"/>
        <v>0</v>
      </c>
      <c r="CF32" s="1">
        <f t="shared" si="200"/>
        <v>0</v>
      </c>
      <c r="CG32" s="1">
        <f t="shared" si="200"/>
        <v>0</v>
      </c>
      <c r="CH32" s="1">
        <f t="shared" si="200"/>
        <v>0</v>
      </c>
      <c r="CI32" s="1">
        <f t="shared" si="200"/>
        <v>0</v>
      </c>
      <c r="CJ32" s="1">
        <f t="shared" si="200"/>
        <v>0</v>
      </c>
      <c r="CK32" s="1">
        <f t="shared" si="200"/>
        <v>0</v>
      </c>
      <c r="CL32" s="1">
        <f t="shared" si="200"/>
        <v>0</v>
      </c>
      <c r="CM32" s="1">
        <f t="shared" si="200"/>
        <v>0</v>
      </c>
      <c r="CN32" s="1">
        <f t="shared" si="200"/>
        <v>0</v>
      </c>
      <c r="CO32" s="1">
        <f t="shared" si="200"/>
        <v>0</v>
      </c>
      <c r="CP32" s="1">
        <f t="shared" si="200"/>
        <v>0</v>
      </c>
      <c r="CQ32" s="1">
        <f t="shared" si="200"/>
        <v>0</v>
      </c>
      <c r="CR32" s="1">
        <f t="shared" si="200"/>
        <v>0</v>
      </c>
      <c r="CS32" s="1">
        <f t="shared" si="200"/>
        <v>0</v>
      </c>
      <c r="CT32" s="1">
        <f t="shared" si="200"/>
        <v>0</v>
      </c>
      <c r="CU32" s="1">
        <f t="shared" si="200"/>
        <v>0</v>
      </c>
      <c r="CV32" s="1">
        <f t="shared" si="200"/>
        <v>0</v>
      </c>
      <c r="CW32" s="1">
        <f t="shared" si="200"/>
        <v>0</v>
      </c>
      <c r="CX32" s="1">
        <f t="shared" si="200"/>
        <v>0</v>
      </c>
      <c r="CY32" s="1">
        <f t="shared" si="200"/>
        <v>0</v>
      </c>
      <c r="CZ32" s="1">
        <f t="shared" si="200"/>
        <v>0</v>
      </c>
      <c r="DA32" s="1">
        <f t="shared" si="200"/>
        <v>0</v>
      </c>
      <c r="DB32" s="1">
        <f t="shared" si="200"/>
        <v>0</v>
      </c>
      <c r="DC32" s="1">
        <f t="shared" si="200"/>
        <v>0</v>
      </c>
      <c r="DD32" s="1">
        <f t="shared" si="200"/>
        <v>0</v>
      </c>
      <c r="DE32" s="1">
        <f t="shared" si="200"/>
        <v>0</v>
      </c>
      <c r="DF32" s="1">
        <f t="shared" si="200"/>
        <v>0</v>
      </c>
      <c r="DG32" s="1">
        <f t="shared" si="200"/>
        <v>0</v>
      </c>
      <c r="DH32" s="1">
        <f t="shared" si="200"/>
        <v>0</v>
      </c>
      <c r="DI32" s="1">
        <f t="shared" si="200"/>
        <v>0</v>
      </c>
      <c r="DJ32" s="1">
        <f t="shared" si="200"/>
        <v>0</v>
      </c>
      <c r="DK32" s="1">
        <f t="shared" si="200"/>
        <v>0</v>
      </c>
      <c r="DL32" s="1">
        <f t="shared" si="200"/>
        <v>0</v>
      </c>
      <c r="DM32" s="1">
        <f t="shared" si="200"/>
        <v>0</v>
      </c>
      <c r="DN32" s="1">
        <f t="shared" si="200"/>
        <v>0</v>
      </c>
      <c r="DO32" s="1">
        <f t="shared" si="200"/>
        <v>0</v>
      </c>
      <c r="DP32" s="1">
        <f t="shared" si="200"/>
        <v>0</v>
      </c>
      <c r="DQ32" s="1">
        <f t="shared" si="200"/>
        <v>0</v>
      </c>
      <c r="DR32" s="1">
        <f t="shared" si="200"/>
        <v>0</v>
      </c>
      <c r="DS32" s="1">
        <f t="shared" si="200"/>
        <v>0</v>
      </c>
      <c r="DT32" s="1">
        <f t="shared" si="200"/>
        <v>0</v>
      </c>
      <c r="DU32" s="1">
        <f t="shared" si="200"/>
        <v>0</v>
      </c>
      <c r="DV32" s="1">
        <f t="shared" si="200"/>
        <v>0</v>
      </c>
      <c r="DW32" s="1">
        <f t="shared" si="200"/>
        <v>0</v>
      </c>
      <c r="DX32" s="1">
        <f t="shared" si="200"/>
        <v>0</v>
      </c>
      <c r="DY32" s="1">
        <f t="shared" si="200"/>
        <v>0</v>
      </c>
      <c r="DZ32" s="1">
        <f t="shared" si="200"/>
        <v>0</v>
      </c>
      <c r="EA32" s="1">
        <f t="shared" si="200"/>
        <v>0</v>
      </c>
      <c r="EB32" s="1">
        <f t="shared" si="200"/>
        <v>0</v>
      </c>
      <c r="EC32" s="1">
        <f t="shared" si="200"/>
        <v>0</v>
      </c>
      <c r="ED32" s="1">
        <f t="shared" si="200"/>
        <v>0</v>
      </c>
      <c r="EE32" s="1">
        <f t="shared" si="200"/>
        <v>0</v>
      </c>
      <c r="EF32" s="1">
        <f t="shared" si="200"/>
        <v>0</v>
      </c>
      <c r="EG32" s="1">
        <f t="shared" si="200"/>
        <v>0</v>
      </c>
      <c r="EH32" s="1">
        <f t="shared" si="200"/>
        <v>0</v>
      </c>
      <c r="EI32" s="1">
        <f t="shared" si="200"/>
        <v>0</v>
      </c>
      <c r="EJ32" s="1">
        <f t="shared" si="200"/>
        <v>0</v>
      </c>
      <c r="EK32" s="1">
        <f t="shared" si="200"/>
        <v>0</v>
      </c>
      <c r="EL32" s="1">
        <f t="shared" si="200"/>
        <v>0</v>
      </c>
      <c r="EM32" s="1">
        <f t="shared" si="200"/>
        <v>0</v>
      </c>
      <c r="EN32" s="1">
        <f t="shared" si="192"/>
        <v>0</v>
      </c>
      <c r="EO32" s="1">
        <f t="shared" si="199"/>
        <v>0</v>
      </c>
      <c r="EP32" s="1">
        <f t="shared" si="199"/>
        <v>0</v>
      </c>
      <c r="EQ32" s="1">
        <f t="shared" si="199"/>
        <v>0</v>
      </c>
      <c r="ER32" s="1">
        <f t="shared" si="199"/>
        <v>0</v>
      </c>
      <c r="ES32" s="1">
        <f t="shared" si="199"/>
        <v>0</v>
      </c>
      <c r="ET32" s="1">
        <f t="shared" si="199"/>
        <v>0</v>
      </c>
      <c r="EU32" s="1">
        <f t="shared" si="199"/>
        <v>0</v>
      </c>
      <c r="EV32" s="1">
        <f t="shared" si="199"/>
        <v>0</v>
      </c>
      <c r="EW32" s="1">
        <f t="shared" si="199"/>
        <v>0</v>
      </c>
      <c r="EX32" s="1">
        <f t="shared" si="199"/>
        <v>0</v>
      </c>
      <c r="EY32" s="1">
        <f t="shared" si="199"/>
        <v>0</v>
      </c>
      <c r="EZ32" s="1">
        <f t="shared" si="199"/>
        <v>0</v>
      </c>
      <c r="FA32" s="1">
        <f t="shared" si="199"/>
        <v>0</v>
      </c>
      <c r="FB32" s="1">
        <f t="shared" si="199"/>
        <v>0</v>
      </c>
      <c r="FC32" s="1">
        <f t="shared" si="199"/>
        <v>0</v>
      </c>
      <c r="FD32" s="1">
        <f t="shared" si="199"/>
        <v>0</v>
      </c>
      <c r="FE32" s="1">
        <f t="shared" si="199"/>
        <v>0</v>
      </c>
      <c r="FF32" s="1">
        <f t="shared" si="199"/>
        <v>0</v>
      </c>
      <c r="FG32" s="1">
        <f t="shared" si="199"/>
        <v>0</v>
      </c>
      <c r="FH32" s="1">
        <f t="shared" si="199"/>
        <v>0</v>
      </c>
      <c r="FI32" s="1">
        <f t="shared" si="199"/>
        <v>0</v>
      </c>
      <c r="FJ32" s="1">
        <f t="shared" si="199"/>
        <v>0</v>
      </c>
      <c r="FK32" s="1">
        <f t="shared" si="199"/>
        <v>0</v>
      </c>
      <c r="FL32" s="1">
        <f t="shared" si="199"/>
        <v>0</v>
      </c>
      <c r="FM32" s="1">
        <f t="shared" si="199"/>
        <v>0</v>
      </c>
      <c r="FN32" s="1">
        <f t="shared" si="199"/>
        <v>0</v>
      </c>
      <c r="FO32" s="1">
        <f t="shared" si="199"/>
        <v>0</v>
      </c>
      <c r="FP32" s="1">
        <f t="shared" si="199"/>
        <v>0</v>
      </c>
      <c r="FQ32" s="1">
        <f t="shared" si="199"/>
        <v>0</v>
      </c>
      <c r="FR32" s="1">
        <f t="shared" si="199"/>
        <v>0</v>
      </c>
      <c r="FS32" s="1">
        <f t="shared" si="199"/>
        <v>0</v>
      </c>
      <c r="FT32" s="1">
        <f t="shared" si="199"/>
        <v>0</v>
      </c>
      <c r="FU32" s="1">
        <f t="shared" si="199"/>
        <v>0</v>
      </c>
      <c r="FV32" s="1">
        <f t="shared" si="199"/>
        <v>0</v>
      </c>
      <c r="FW32" s="1">
        <f t="shared" si="199"/>
        <v>0</v>
      </c>
      <c r="FX32" s="1">
        <f t="shared" si="199"/>
        <v>0</v>
      </c>
      <c r="FY32" s="1">
        <f t="shared" si="199"/>
        <v>0</v>
      </c>
      <c r="FZ32" s="1">
        <f t="shared" si="199"/>
        <v>0</v>
      </c>
      <c r="GA32" s="1">
        <f t="shared" si="199"/>
        <v>0</v>
      </c>
      <c r="GB32" s="1">
        <f t="shared" si="199"/>
        <v>0</v>
      </c>
      <c r="GC32" s="1">
        <f t="shared" si="199"/>
        <v>0</v>
      </c>
      <c r="GD32" s="1">
        <f t="shared" si="199"/>
        <v>0</v>
      </c>
      <c r="GE32" s="1">
        <f t="shared" si="199"/>
        <v>0</v>
      </c>
      <c r="GF32" s="1">
        <f t="shared" si="199"/>
        <v>0</v>
      </c>
      <c r="GG32" s="1">
        <f t="shared" si="199"/>
        <v>0</v>
      </c>
    </row>
    <row r="33" spans="4:189" x14ac:dyDescent="0.25">
      <c r="D33" s="49">
        <v>10</v>
      </c>
      <c r="G33" s="8">
        <f>(G32+'Project Inputs'!$E$185)*(D33&gt;0)</f>
        <v>43</v>
      </c>
      <c r="H33" s="3">
        <f>'Project Inputs'!$E$184*(D33&gt;0)</f>
        <v>3</v>
      </c>
      <c r="J33" s="1">
        <f t="shared" si="194"/>
        <v>0</v>
      </c>
      <c r="K33" s="1">
        <f t="shared" si="194"/>
        <v>0</v>
      </c>
      <c r="L33" s="1">
        <f t="shared" si="194"/>
        <v>0</v>
      </c>
      <c r="M33" s="1">
        <f t="shared" si="194"/>
        <v>0</v>
      </c>
      <c r="N33" s="1">
        <f t="shared" si="194"/>
        <v>0</v>
      </c>
      <c r="O33" s="1">
        <f t="shared" si="194"/>
        <v>0</v>
      </c>
      <c r="P33" s="1">
        <f t="shared" si="194"/>
        <v>0</v>
      </c>
      <c r="Q33" s="1">
        <f t="shared" si="201"/>
        <v>0</v>
      </c>
      <c r="R33" s="1">
        <f t="shared" si="201"/>
        <v>0</v>
      </c>
      <c r="S33" s="1">
        <f t="shared" si="201"/>
        <v>0</v>
      </c>
      <c r="T33" s="1">
        <f t="shared" si="201"/>
        <v>0</v>
      </c>
      <c r="U33" s="1">
        <f t="shared" si="201"/>
        <v>0</v>
      </c>
      <c r="V33" s="1">
        <f t="shared" si="201"/>
        <v>0</v>
      </c>
      <c r="W33" s="1">
        <f t="shared" si="201"/>
        <v>0</v>
      </c>
      <c r="X33" s="1">
        <f t="shared" si="201"/>
        <v>0</v>
      </c>
      <c r="Y33" s="1">
        <f t="shared" si="201"/>
        <v>0</v>
      </c>
      <c r="Z33" s="1">
        <f t="shared" si="201"/>
        <v>0</v>
      </c>
      <c r="AA33" s="1">
        <f t="shared" si="201"/>
        <v>0</v>
      </c>
      <c r="AB33" s="1">
        <f t="shared" si="201"/>
        <v>0</v>
      </c>
      <c r="AC33" s="1">
        <f t="shared" si="201"/>
        <v>0</v>
      </c>
      <c r="AD33" s="1">
        <f t="shared" si="201"/>
        <v>0</v>
      </c>
      <c r="AE33" s="1">
        <f t="shared" si="201"/>
        <v>0</v>
      </c>
      <c r="AF33" s="1">
        <f t="shared" si="201"/>
        <v>0</v>
      </c>
      <c r="AG33" s="1">
        <f t="shared" si="201"/>
        <v>0</v>
      </c>
      <c r="AH33" s="1">
        <f t="shared" si="201"/>
        <v>0</v>
      </c>
      <c r="AI33" s="1">
        <f t="shared" si="201"/>
        <v>0</v>
      </c>
      <c r="AJ33" s="1">
        <f t="shared" si="201"/>
        <v>0</v>
      </c>
      <c r="AK33" s="1">
        <f t="shared" si="201"/>
        <v>0</v>
      </c>
      <c r="AL33" s="1">
        <f t="shared" si="201"/>
        <v>0</v>
      </c>
      <c r="AM33" s="1">
        <f t="shared" si="201"/>
        <v>0</v>
      </c>
      <c r="AN33" s="1">
        <f t="shared" si="201"/>
        <v>0</v>
      </c>
      <c r="AO33" s="1">
        <f t="shared" si="201"/>
        <v>0</v>
      </c>
      <c r="AP33" s="1">
        <f t="shared" si="201"/>
        <v>0</v>
      </c>
      <c r="AQ33" s="1">
        <f t="shared" si="201"/>
        <v>0</v>
      </c>
      <c r="AR33" s="1">
        <f t="shared" si="201"/>
        <v>0</v>
      </c>
      <c r="AS33" s="1">
        <f t="shared" si="201"/>
        <v>0</v>
      </c>
      <c r="AT33" s="1">
        <f t="shared" si="201"/>
        <v>0</v>
      </c>
      <c r="AU33" s="1">
        <f t="shared" si="201"/>
        <v>0</v>
      </c>
      <c r="AV33" s="1">
        <f t="shared" si="201"/>
        <v>0</v>
      </c>
      <c r="AW33" s="1">
        <f t="shared" si="201"/>
        <v>0</v>
      </c>
      <c r="AX33" s="1">
        <f t="shared" si="201"/>
        <v>0</v>
      </c>
      <c r="AY33" s="1">
        <f t="shared" si="201"/>
        <v>0</v>
      </c>
      <c r="AZ33" s="1">
        <f t="shared" si="201"/>
        <v>1</v>
      </c>
      <c r="BA33" s="1">
        <f t="shared" si="201"/>
        <v>1</v>
      </c>
      <c r="BB33" s="1">
        <f t="shared" si="201"/>
        <v>1</v>
      </c>
      <c r="BC33" s="1">
        <f t="shared" si="201"/>
        <v>0</v>
      </c>
      <c r="BD33" s="1">
        <f t="shared" si="201"/>
        <v>0</v>
      </c>
      <c r="BE33" s="1">
        <f t="shared" si="201"/>
        <v>0</v>
      </c>
      <c r="BF33" s="1">
        <f t="shared" si="201"/>
        <v>0</v>
      </c>
      <c r="BG33" s="1">
        <f t="shared" si="201"/>
        <v>0</v>
      </c>
      <c r="BH33" s="1">
        <f t="shared" si="201"/>
        <v>0</v>
      </c>
      <c r="BI33" s="1">
        <f t="shared" si="201"/>
        <v>0</v>
      </c>
      <c r="BJ33" s="1">
        <f t="shared" si="201"/>
        <v>0</v>
      </c>
      <c r="BK33" s="1">
        <f t="shared" si="201"/>
        <v>0</v>
      </c>
      <c r="BL33" s="1">
        <f t="shared" si="201"/>
        <v>0</v>
      </c>
      <c r="BM33" s="1">
        <f t="shared" si="201"/>
        <v>0</v>
      </c>
      <c r="BN33" s="1">
        <f t="shared" si="201"/>
        <v>0</v>
      </c>
      <c r="BO33" s="1">
        <f t="shared" si="201"/>
        <v>0</v>
      </c>
      <c r="BP33" s="1">
        <f t="shared" si="201"/>
        <v>0</v>
      </c>
      <c r="BQ33" s="1">
        <f t="shared" si="201"/>
        <v>0</v>
      </c>
      <c r="BR33" s="1">
        <f t="shared" si="201"/>
        <v>0</v>
      </c>
      <c r="BS33" s="1">
        <f t="shared" si="201"/>
        <v>0</v>
      </c>
      <c r="BT33" s="1">
        <f t="shared" si="201"/>
        <v>0</v>
      </c>
      <c r="BU33" s="1">
        <f t="shared" si="201"/>
        <v>0</v>
      </c>
      <c r="BV33" s="1">
        <f t="shared" si="201"/>
        <v>0</v>
      </c>
      <c r="BW33" s="1">
        <f t="shared" si="201"/>
        <v>0</v>
      </c>
      <c r="BX33" s="1">
        <f t="shared" si="201"/>
        <v>0</v>
      </c>
      <c r="BY33" s="1">
        <f t="shared" si="201"/>
        <v>0</v>
      </c>
      <c r="BZ33" s="1">
        <f t="shared" si="201"/>
        <v>0</v>
      </c>
      <c r="CA33" s="1">
        <f t="shared" si="201"/>
        <v>0</v>
      </c>
      <c r="CB33" s="1">
        <f t="shared" si="201"/>
        <v>0</v>
      </c>
      <c r="CC33" s="1">
        <f t="shared" si="200"/>
        <v>0</v>
      </c>
      <c r="CD33" s="1">
        <f t="shared" si="200"/>
        <v>0</v>
      </c>
      <c r="CE33" s="1">
        <f t="shared" si="200"/>
        <v>0</v>
      </c>
      <c r="CF33" s="1">
        <f t="shared" si="200"/>
        <v>0</v>
      </c>
      <c r="CG33" s="1">
        <f t="shared" si="200"/>
        <v>0</v>
      </c>
      <c r="CH33" s="1">
        <f t="shared" si="200"/>
        <v>0</v>
      </c>
      <c r="CI33" s="1">
        <f t="shared" si="200"/>
        <v>0</v>
      </c>
      <c r="CJ33" s="1">
        <f t="shared" si="200"/>
        <v>0</v>
      </c>
      <c r="CK33" s="1">
        <f t="shared" si="200"/>
        <v>0</v>
      </c>
      <c r="CL33" s="1">
        <f t="shared" si="200"/>
        <v>0</v>
      </c>
      <c r="CM33" s="1">
        <f t="shared" si="200"/>
        <v>0</v>
      </c>
      <c r="CN33" s="1">
        <f t="shared" si="200"/>
        <v>0</v>
      </c>
      <c r="CO33" s="1">
        <f t="shared" si="200"/>
        <v>0</v>
      </c>
      <c r="CP33" s="1">
        <f t="shared" si="200"/>
        <v>0</v>
      </c>
      <c r="CQ33" s="1">
        <f t="shared" si="200"/>
        <v>0</v>
      </c>
      <c r="CR33" s="1">
        <f t="shared" si="200"/>
        <v>0</v>
      </c>
      <c r="CS33" s="1">
        <f t="shared" si="200"/>
        <v>0</v>
      </c>
      <c r="CT33" s="1">
        <f t="shared" si="200"/>
        <v>0</v>
      </c>
      <c r="CU33" s="1">
        <f t="shared" si="200"/>
        <v>0</v>
      </c>
      <c r="CV33" s="1">
        <f t="shared" si="200"/>
        <v>0</v>
      </c>
      <c r="CW33" s="1">
        <f t="shared" si="200"/>
        <v>0</v>
      </c>
      <c r="CX33" s="1">
        <f t="shared" si="200"/>
        <v>0</v>
      </c>
      <c r="CY33" s="1">
        <f t="shared" si="200"/>
        <v>0</v>
      </c>
      <c r="CZ33" s="1">
        <f t="shared" si="200"/>
        <v>0</v>
      </c>
      <c r="DA33" s="1">
        <f t="shared" si="200"/>
        <v>0</v>
      </c>
      <c r="DB33" s="1">
        <f t="shared" si="200"/>
        <v>0</v>
      </c>
      <c r="DC33" s="1">
        <f t="shared" si="200"/>
        <v>0</v>
      </c>
      <c r="DD33" s="1">
        <f t="shared" si="200"/>
        <v>0</v>
      </c>
      <c r="DE33" s="1">
        <f t="shared" si="200"/>
        <v>0</v>
      </c>
      <c r="DF33" s="1">
        <f t="shared" si="200"/>
        <v>0</v>
      </c>
      <c r="DG33" s="1">
        <f t="shared" si="200"/>
        <v>0</v>
      </c>
      <c r="DH33" s="1">
        <f t="shared" si="200"/>
        <v>0</v>
      </c>
      <c r="DI33" s="1">
        <f t="shared" si="200"/>
        <v>0</v>
      </c>
      <c r="DJ33" s="1">
        <f t="shared" si="200"/>
        <v>0</v>
      </c>
      <c r="DK33" s="1">
        <f t="shared" si="200"/>
        <v>0</v>
      </c>
      <c r="DL33" s="1">
        <f t="shared" si="200"/>
        <v>0</v>
      </c>
      <c r="DM33" s="1">
        <f t="shared" si="200"/>
        <v>0</v>
      </c>
      <c r="DN33" s="1">
        <f t="shared" si="200"/>
        <v>0</v>
      </c>
      <c r="DO33" s="1">
        <f t="shared" si="200"/>
        <v>0</v>
      </c>
      <c r="DP33" s="1">
        <f t="shared" si="200"/>
        <v>0</v>
      </c>
      <c r="DQ33" s="1">
        <f t="shared" si="200"/>
        <v>0</v>
      </c>
      <c r="DR33" s="1">
        <f t="shared" si="200"/>
        <v>0</v>
      </c>
      <c r="DS33" s="1">
        <f t="shared" si="200"/>
        <v>0</v>
      </c>
      <c r="DT33" s="1">
        <f t="shared" si="200"/>
        <v>0</v>
      </c>
      <c r="DU33" s="1">
        <f t="shared" si="200"/>
        <v>0</v>
      </c>
      <c r="DV33" s="1">
        <f t="shared" si="200"/>
        <v>0</v>
      </c>
      <c r="DW33" s="1">
        <f t="shared" si="200"/>
        <v>0</v>
      </c>
      <c r="DX33" s="1">
        <f t="shared" si="200"/>
        <v>0</v>
      </c>
      <c r="DY33" s="1">
        <f t="shared" si="200"/>
        <v>0</v>
      </c>
      <c r="DZ33" s="1">
        <f t="shared" si="200"/>
        <v>0</v>
      </c>
      <c r="EA33" s="1">
        <f t="shared" si="200"/>
        <v>0</v>
      </c>
      <c r="EB33" s="1">
        <f t="shared" si="200"/>
        <v>0</v>
      </c>
      <c r="EC33" s="1">
        <f t="shared" si="200"/>
        <v>0</v>
      </c>
      <c r="ED33" s="1">
        <f t="shared" si="200"/>
        <v>0</v>
      </c>
      <c r="EE33" s="1">
        <f t="shared" si="200"/>
        <v>0</v>
      </c>
      <c r="EF33" s="1">
        <f t="shared" si="200"/>
        <v>0</v>
      </c>
      <c r="EG33" s="1">
        <f t="shared" si="200"/>
        <v>0</v>
      </c>
      <c r="EH33" s="1">
        <f t="shared" si="200"/>
        <v>0</v>
      </c>
      <c r="EI33" s="1">
        <f t="shared" si="200"/>
        <v>0</v>
      </c>
      <c r="EJ33" s="1">
        <f t="shared" si="200"/>
        <v>0</v>
      </c>
      <c r="EK33" s="1">
        <f t="shared" si="200"/>
        <v>0</v>
      </c>
      <c r="EL33" s="1">
        <f t="shared" si="200"/>
        <v>0</v>
      </c>
      <c r="EM33" s="1">
        <f t="shared" si="200"/>
        <v>0</v>
      </c>
      <c r="EN33" s="1">
        <f t="shared" si="192"/>
        <v>0</v>
      </c>
      <c r="EO33" s="1">
        <f t="shared" si="199"/>
        <v>0</v>
      </c>
      <c r="EP33" s="1">
        <f t="shared" si="199"/>
        <v>0</v>
      </c>
      <c r="EQ33" s="1">
        <f t="shared" si="199"/>
        <v>0</v>
      </c>
      <c r="ER33" s="1">
        <f t="shared" si="199"/>
        <v>0</v>
      </c>
      <c r="ES33" s="1">
        <f t="shared" si="199"/>
        <v>0</v>
      </c>
      <c r="ET33" s="1">
        <f t="shared" si="199"/>
        <v>0</v>
      </c>
      <c r="EU33" s="1">
        <f t="shared" si="199"/>
        <v>0</v>
      </c>
      <c r="EV33" s="1">
        <f t="shared" si="199"/>
        <v>0</v>
      </c>
      <c r="EW33" s="1">
        <f t="shared" si="199"/>
        <v>0</v>
      </c>
      <c r="EX33" s="1">
        <f t="shared" si="199"/>
        <v>0</v>
      </c>
      <c r="EY33" s="1">
        <f t="shared" si="199"/>
        <v>0</v>
      </c>
      <c r="EZ33" s="1">
        <f t="shared" si="199"/>
        <v>0</v>
      </c>
      <c r="FA33" s="1">
        <f t="shared" si="199"/>
        <v>0</v>
      </c>
      <c r="FB33" s="1">
        <f t="shared" si="199"/>
        <v>0</v>
      </c>
      <c r="FC33" s="1">
        <f t="shared" si="199"/>
        <v>0</v>
      </c>
      <c r="FD33" s="1">
        <f t="shared" si="199"/>
        <v>0</v>
      </c>
      <c r="FE33" s="1">
        <f t="shared" si="199"/>
        <v>0</v>
      </c>
      <c r="FF33" s="1">
        <f t="shared" si="199"/>
        <v>0</v>
      </c>
      <c r="FG33" s="1">
        <f t="shared" si="199"/>
        <v>0</v>
      </c>
      <c r="FH33" s="1">
        <f t="shared" si="199"/>
        <v>0</v>
      </c>
      <c r="FI33" s="1">
        <f t="shared" si="199"/>
        <v>0</v>
      </c>
      <c r="FJ33" s="1">
        <f t="shared" si="199"/>
        <v>0</v>
      </c>
      <c r="FK33" s="1">
        <f t="shared" si="199"/>
        <v>0</v>
      </c>
      <c r="FL33" s="1">
        <f t="shared" si="199"/>
        <v>0</v>
      </c>
      <c r="FM33" s="1">
        <f t="shared" si="199"/>
        <v>0</v>
      </c>
      <c r="FN33" s="1">
        <f t="shared" si="199"/>
        <v>0</v>
      </c>
      <c r="FO33" s="1">
        <f t="shared" si="199"/>
        <v>0</v>
      </c>
      <c r="FP33" s="1">
        <f t="shared" si="199"/>
        <v>0</v>
      </c>
      <c r="FQ33" s="1">
        <f t="shared" si="199"/>
        <v>0</v>
      </c>
      <c r="FR33" s="1">
        <f t="shared" si="199"/>
        <v>0</v>
      </c>
      <c r="FS33" s="1">
        <f t="shared" si="199"/>
        <v>0</v>
      </c>
      <c r="FT33" s="1">
        <f t="shared" si="199"/>
        <v>0</v>
      </c>
      <c r="FU33" s="1">
        <f t="shared" si="199"/>
        <v>0</v>
      </c>
      <c r="FV33" s="1">
        <f t="shared" si="199"/>
        <v>0</v>
      </c>
      <c r="FW33" s="1">
        <f t="shared" si="199"/>
        <v>0</v>
      </c>
      <c r="FX33" s="1">
        <f t="shared" si="199"/>
        <v>0</v>
      </c>
      <c r="FY33" s="1">
        <f t="shared" si="199"/>
        <v>0</v>
      </c>
      <c r="FZ33" s="1">
        <f t="shared" si="199"/>
        <v>0</v>
      </c>
      <c r="GA33" s="1">
        <f t="shared" si="199"/>
        <v>0</v>
      </c>
      <c r="GB33" s="1">
        <f t="shared" si="199"/>
        <v>0</v>
      </c>
      <c r="GC33" s="1">
        <f t="shared" si="199"/>
        <v>0</v>
      </c>
      <c r="GD33" s="1">
        <f t="shared" si="199"/>
        <v>0</v>
      </c>
      <c r="GE33" s="1">
        <f t="shared" si="199"/>
        <v>0</v>
      </c>
      <c r="GF33" s="1">
        <f t="shared" si="199"/>
        <v>0</v>
      </c>
      <c r="GG33" s="1">
        <f t="shared" si="199"/>
        <v>0</v>
      </c>
    </row>
    <row r="34" spans="4:189" x14ac:dyDescent="0.25">
      <c r="D34" s="49">
        <v>11</v>
      </c>
      <c r="G34" s="8">
        <f>(G33+'Project Inputs'!$E$185)*(D34&gt;0)</f>
        <v>46</v>
      </c>
      <c r="H34" s="3">
        <f>'Project Inputs'!$E$184*(D34&gt;0)</f>
        <v>3</v>
      </c>
      <c r="J34" s="1">
        <f t="shared" si="194"/>
        <v>0</v>
      </c>
      <c r="K34" s="1">
        <f t="shared" si="194"/>
        <v>0</v>
      </c>
      <c r="L34" s="1">
        <f t="shared" si="194"/>
        <v>0</v>
      </c>
      <c r="M34" s="1">
        <f t="shared" si="194"/>
        <v>0</v>
      </c>
      <c r="N34" s="1">
        <f t="shared" si="194"/>
        <v>0</v>
      </c>
      <c r="O34" s="1">
        <f t="shared" si="194"/>
        <v>0</v>
      </c>
      <c r="P34" s="1">
        <f t="shared" si="194"/>
        <v>0</v>
      </c>
      <c r="Q34" s="1">
        <f t="shared" si="201"/>
        <v>0</v>
      </c>
      <c r="R34" s="1">
        <f t="shared" si="201"/>
        <v>0</v>
      </c>
      <c r="S34" s="1">
        <f t="shared" si="201"/>
        <v>0</v>
      </c>
      <c r="T34" s="1">
        <f t="shared" si="201"/>
        <v>0</v>
      </c>
      <c r="U34" s="1">
        <f t="shared" si="201"/>
        <v>0</v>
      </c>
      <c r="V34" s="1">
        <f t="shared" si="201"/>
        <v>0</v>
      </c>
      <c r="W34" s="1">
        <f t="shared" si="201"/>
        <v>0</v>
      </c>
      <c r="X34" s="1">
        <f t="shared" si="201"/>
        <v>0</v>
      </c>
      <c r="Y34" s="1">
        <f t="shared" si="201"/>
        <v>0</v>
      </c>
      <c r="Z34" s="1">
        <f t="shared" si="201"/>
        <v>0</v>
      </c>
      <c r="AA34" s="1">
        <f t="shared" si="201"/>
        <v>0</v>
      </c>
      <c r="AB34" s="1">
        <f t="shared" si="201"/>
        <v>0</v>
      </c>
      <c r="AC34" s="1">
        <f t="shared" si="201"/>
        <v>0</v>
      </c>
      <c r="AD34" s="1">
        <f t="shared" si="201"/>
        <v>0</v>
      </c>
      <c r="AE34" s="1">
        <f t="shared" si="201"/>
        <v>0</v>
      </c>
      <c r="AF34" s="1">
        <f t="shared" si="201"/>
        <v>0</v>
      </c>
      <c r="AG34" s="1">
        <f t="shared" si="201"/>
        <v>0</v>
      </c>
      <c r="AH34" s="1">
        <f t="shared" si="201"/>
        <v>0</v>
      </c>
      <c r="AI34" s="1">
        <f t="shared" si="201"/>
        <v>0</v>
      </c>
      <c r="AJ34" s="1">
        <f t="shared" si="201"/>
        <v>0</v>
      </c>
      <c r="AK34" s="1">
        <f t="shared" si="201"/>
        <v>0</v>
      </c>
      <c r="AL34" s="1">
        <f t="shared" si="201"/>
        <v>0</v>
      </c>
      <c r="AM34" s="1">
        <f t="shared" si="201"/>
        <v>0</v>
      </c>
      <c r="AN34" s="1">
        <f t="shared" si="201"/>
        <v>0</v>
      </c>
      <c r="AO34" s="1">
        <f t="shared" si="201"/>
        <v>0</v>
      </c>
      <c r="AP34" s="1">
        <f t="shared" si="201"/>
        <v>0</v>
      </c>
      <c r="AQ34" s="1">
        <f t="shared" si="201"/>
        <v>0</v>
      </c>
      <c r="AR34" s="1">
        <f t="shared" si="201"/>
        <v>0</v>
      </c>
      <c r="AS34" s="1">
        <f t="shared" si="201"/>
        <v>0</v>
      </c>
      <c r="AT34" s="1">
        <f t="shared" si="201"/>
        <v>0</v>
      </c>
      <c r="AU34" s="1">
        <f t="shared" si="201"/>
        <v>0</v>
      </c>
      <c r="AV34" s="1">
        <f t="shared" si="201"/>
        <v>0</v>
      </c>
      <c r="AW34" s="1">
        <f t="shared" si="201"/>
        <v>0</v>
      </c>
      <c r="AX34" s="1">
        <f t="shared" si="201"/>
        <v>0</v>
      </c>
      <c r="AY34" s="1">
        <f t="shared" si="201"/>
        <v>0</v>
      </c>
      <c r="AZ34" s="1">
        <f t="shared" si="201"/>
        <v>0</v>
      </c>
      <c r="BA34" s="1">
        <f t="shared" si="201"/>
        <v>0</v>
      </c>
      <c r="BB34" s="1">
        <f t="shared" si="201"/>
        <v>0</v>
      </c>
      <c r="BC34" s="1">
        <f t="shared" si="201"/>
        <v>1</v>
      </c>
      <c r="BD34" s="1">
        <f t="shared" si="201"/>
        <v>1</v>
      </c>
      <c r="BE34" s="1">
        <f t="shared" si="201"/>
        <v>1</v>
      </c>
      <c r="BF34" s="1">
        <f t="shared" si="201"/>
        <v>0</v>
      </c>
      <c r="BG34" s="1">
        <f t="shared" si="201"/>
        <v>0</v>
      </c>
      <c r="BH34" s="1">
        <f t="shared" si="201"/>
        <v>0</v>
      </c>
      <c r="BI34" s="1">
        <f t="shared" si="201"/>
        <v>0</v>
      </c>
      <c r="BJ34" s="1">
        <f t="shared" si="201"/>
        <v>0</v>
      </c>
      <c r="BK34" s="1">
        <f t="shared" si="201"/>
        <v>0</v>
      </c>
      <c r="BL34" s="1">
        <f t="shared" si="201"/>
        <v>0</v>
      </c>
      <c r="BM34" s="1">
        <f t="shared" si="201"/>
        <v>0</v>
      </c>
      <c r="BN34" s="1">
        <f t="shared" si="201"/>
        <v>0</v>
      </c>
      <c r="BO34" s="1">
        <f t="shared" si="201"/>
        <v>0</v>
      </c>
      <c r="BP34" s="1">
        <f t="shared" si="201"/>
        <v>0</v>
      </c>
      <c r="BQ34" s="1">
        <f t="shared" si="201"/>
        <v>0</v>
      </c>
      <c r="BR34" s="1">
        <f t="shared" si="201"/>
        <v>0</v>
      </c>
      <c r="BS34" s="1">
        <f t="shared" si="201"/>
        <v>0</v>
      </c>
      <c r="BT34" s="1">
        <f t="shared" si="201"/>
        <v>0</v>
      </c>
      <c r="BU34" s="1">
        <f t="shared" si="201"/>
        <v>0</v>
      </c>
      <c r="BV34" s="1">
        <f t="shared" si="201"/>
        <v>0</v>
      </c>
      <c r="BW34" s="1">
        <f t="shared" si="201"/>
        <v>0</v>
      </c>
      <c r="BX34" s="1">
        <f t="shared" si="201"/>
        <v>0</v>
      </c>
      <c r="BY34" s="1">
        <f t="shared" si="201"/>
        <v>0</v>
      </c>
      <c r="BZ34" s="1">
        <f t="shared" si="201"/>
        <v>0</v>
      </c>
      <c r="CA34" s="1">
        <f t="shared" si="201"/>
        <v>0</v>
      </c>
      <c r="CB34" s="1">
        <f t="shared" si="201"/>
        <v>0</v>
      </c>
      <c r="CC34" s="1">
        <f t="shared" si="200"/>
        <v>0</v>
      </c>
      <c r="CD34" s="1">
        <f t="shared" si="200"/>
        <v>0</v>
      </c>
      <c r="CE34" s="1">
        <f t="shared" si="200"/>
        <v>0</v>
      </c>
      <c r="CF34" s="1">
        <f t="shared" si="200"/>
        <v>0</v>
      </c>
      <c r="CG34" s="1">
        <f t="shared" si="200"/>
        <v>0</v>
      </c>
      <c r="CH34" s="1">
        <f t="shared" si="200"/>
        <v>0</v>
      </c>
      <c r="CI34" s="1">
        <f t="shared" si="200"/>
        <v>0</v>
      </c>
      <c r="CJ34" s="1">
        <f t="shared" si="200"/>
        <v>0</v>
      </c>
      <c r="CK34" s="1">
        <f t="shared" si="200"/>
        <v>0</v>
      </c>
      <c r="CL34" s="1">
        <f t="shared" si="200"/>
        <v>0</v>
      </c>
      <c r="CM34" s="1">
        <f t="shared" si="200"/>
        <v>0</v>
      </c>
      <c r="CN34" s="1">
        <f t="shared" si="200"/>
        <v>0</v>
      </c>
      <c r="CO34" s="1">
        <f t="shared" si="200"/>
        <v>0</v>
      </c>
      <c r="CP34" s="1">
        <f t="shared" si="200"/>
        <v>0</v>
      </c>
      <c r="CQ34" s="1">
        <f t="shared" si="200"/>
        <v>0</v>
      </c>
      <c r="CR34" s="1">
        <f t="shared" si="200"/>
        <v>0</v>
      </c>
      <c r="CS34" s="1">
        <f t="shared" si="200"/>
        <v>0</v>
      </c>
      <c r="CT34" s="1">
        <f t="shared" si="200"/>
        <v>0</v>
      </c>
      <c r="CU34" s="1">
        <f t="shared" si="200"/>
        <v>0</v>
      </c>
      <c r="CV34" s="1">
        <f t="shared" si="200"/>
        <v>0</v>
      </c>
      <c r="CW34" s="1">
        <f t="shared" si="200"/>
        <v>0</v>
      </c>
      <c r="CX34" s="1">
        <f t="shared" si="200"/>
        <v>0</v>
      </c>
      <c r="CY34" s="1">
        <f t="shared" si="200"/>
        <v>0</v>
      </c>
      <c r="CZ34" s="1">
        <f t="shared" si="200"/>
        <v>0</v>
      </c>
      <c r="DA34" s="1">
        <f t="shared" si="200"/>
        <v>0</v>
      </c>
      <c r="DB34" s="1">
        <f t="shared" si="200"/>
        <v>0</v>
      </c>
      <c r="DC34" s="1">
        <f t="shared" si="200"/>
        <v>0</v>
      </c>
      <c r="DD34" s="1">
        <f t="shared" si="200"/>
        <v>0</v>
      </c>
      <c r="DE34" s="1">
        <f t="shared" si="200"/>
        <v>0</v>
      </c>
      <c r="DF34" s="1">
        <f t="shared" si="200"/>
        <v>0</v>
      </c>
      <c r="DG34" s="1">
        <f t="shared" si="200"/>
        <v>0</v>
      </c>
      <c r="DH34" s="1">
        <f t="shared" si="200"/>
        <v>0</v>
      </c>
      <c r="DI34" s="1">
        <f t="shared" si="200"/>
        <v>0</v>
      </c>
      <c r="DJ34" s="1">
        <f t="shared" si="200"/>
        <v>0</v>
      </c>
      <c r="DK34" s="1">
        <f t="shared" si="200"/>
        <v>0</v>
      </c>
      <c r="DL34" s="1">
        <f t="shared" si="200"/>
        <v>0</v>
      </c>
      <c r="DM34" s="1">
        <f t="shared" si="200"/>
        <v>0</v>
      </c>
      <c r="DN34" s="1">
        <f t="shared" si="200"/>
        <v>0</v>
      </c>
      <c r="DO34" s="1">
        <f t="shared" si="200"/>
        <v>0</v>
      </c>
      <c r="DP34" s="1">
        <f t="shared" si="200"/>
        <v>0</v>
      </c>
      <c r="DQ34" s="1">
        <f t="shared" si="200"/>
        <v>0</v>
      </c>
      <c r="DR34" s="1">
        <f t="shared" si="200"/>
        <v>0</v>
      </c>
      <c r="DS34" s="1">
        <f t="shared" si="200"/>
        <v>0</v>
      </c>
      <c r="DT34" s="1">
        <f t="shared" si="200"/>
        <v>0</v>
      </c>
      <c r="DU34" s="1">
        <f t="shared" si="200"/>
        <v>0</v>
      </c>
      <c r="DV34" s="1">
        <f t="shared" si="200"/>
        <v>0</v>
      </c>
      <c r="DW34" s="1">
        <f t="shared" si="200"/>
        <v>0</v>
      </c>
      <c r="DX34" s="1">
        <f t="shared" si="200"/>
        <v>0</v>
      </c>
      <c r="DY34" s="1">
        <f t="shared" si="200"/>
        <v>0</v>
      </c>
      <c r="DZ34" s="1">
        <f t="shared" si="200"/>
        <v>0</v>
      </c>
      <c r="EA34" s="1">
        <f t="shared" si="200"/>
        <v>0</v>
      </c>
      <c r="EB34" s="1">
        <f t="shared" si="200"/>
        <v>0</v>
      </c>
      <c r="EC34" s="1">
        <f t="shared" si="200"/>
        <v>0</v>
      </c>
      <c r="ED34" s="1">
        <f t="shared" si="200"/>
        <v>0</v>
      </c>
      <c r="EE34" s="1">
        <f t="shared" si="200"/>
        <v>0</v>
      </c>
      <c r="EF34" s="1">
        <f t="shared" si="200"/>
        <v>0</v>
      </c>
      <c r="EG34" s="1">
        <f t="shared" si="200"/>
        <v>0</v>
      </c>
      <c r="EH34" s="1">
        <f t="shared" si="200"/>
        <v>0</v>
      </c>
      <c r="EI34" s="1">
        <f t="shared" si="200"/>
        <v>0</v>
      </c>
      <c r="EJ34" s="1">
        <f t="shared" si="200"/>
        <v>0</v>
      </c>
      <c r="EK34" s="1">
        <f t="shared" si="200"/>
        <v>0</v>
      </c>
      <c r="EL34" s="1">
        <f t="shared" si="200"/>
        <v>0</v>
      </c>
      <c r="EM34" s="1">
        <f t="shared" si="200"/>
        <v>0</v>
      </c>
      <c r="EN34" s="1">
        <f t="shared" si="192"/>
        <v>0</v>
      </c>
      <c r="EO34" s="1">
        <f t="shared" si="199"/>
        <v>0</v>
      </c>
      <c r="EP34" s="1">
        <f t="shared" si="199"/>
        <v>0</v>
      </c>
      <c r="EQ34" s="1">
        <f t="shared" si="199"/>
        <v>0</v>
      </c>
      <c r="ER34" s="1">
        <f t="shared" si="199"/>
        <v>0</v>
      </c>
      <c r="ES34" s="1">
        <f t="shared" si="199"/>
        <v>0</v>
      </c>
      <c r="ET34" s="1">
        <f t="shared" si="199"/>
        <v>0</v>
      </c>
      <c r="EU34" s="1">
        <f t="shared" si="199"/>
        <v>0</v>
      </c>
      <c r="EV34" s="1">
        <f t="shared" si="199"/>
        <v>0</v>
      </c>
      <c r="EW34" s="1">
        <f t="shared" si="199"/>
        <v>0</v>
      </c>
      <c r="EX34" s="1">
        <f t="shared" si="199"/>
        <v>0</v>
      </c>
      <c r="EY34" s="1">
        <f t="shared" si="199"/>
        <v>0</v>
      </c>
      <c r="EZ34" s="1">
        <f t="shared" si="199"/>
        <v>0</v>
      </c>
      <c r="FA34" s="1">
        <f t="shared" si="199"/>
        <v>0</v>
      </c>
      <c r="FB34" s="1">
        <f t="shared" si="199"/>
        <v>0</v>
      </c>
      <c r="FC34" s="1">
        <f t="shared" si="199"/>
        <v>0</v>
      </c>
      <c r="FD34" s="1">
        <f t="shared" si="199"/>
        <v>0</v>
      </c>
      <c r="FE34" s="1">
        <f t="shared" si="199"/>
        <v>0</v>
      </c>
      <c r="FF34" s="1">
        <f t="shared" si="199"/>
        <v>0</v>
      </c>
      <c r="FG34" s="1">
        <f t="shared" si="199"/>
        <v>0</v>
      </c>
      <c r="FH34" s="1">
        <f t="shared" si="199"/>
        <v>0</v>
      </c>
      <c r="FI34" s="1">
        <f t="shared" si="199"/>
        <v>0</v>
      </c>
      <c r="FJ34" s="1">
        <f t="shared" si="199"/>
        <v>0</v>
      </c>
      <c r="FK34" s="1">
        <f t="shared" si="199"/>
        <v>0</v>
      </c>
      <c r="FL34" s="1">
        <f t="shared" si="199"/>
        <v>0</v>
      </c>
      <c r="FM34" s="1">
        <f t="shared" si="199"/>
        <v>0</v>
      </c>
      <c r="FN34" s="1">
        <f t="shared" si="199"/>
        <v>0</v>
      </c>
      <c r="FO34" s="1">
        <f t="shared" si="199"/>
        <v>0</v>
      </c>
      <c r="FP34" s="1">
        <f t="shared" si="199"/>
        <v>0</v>
      </c>
      <c r="FQ34" s="1">
        <f t="shared" si="199"/>
        <v>0</v>
      </c>
      <c r="FR34" s="1">
        <f t="shared" si="199"/>
        <v>0</v>
      </c>
      <c r="FS34" s="1">
        <f t="shared" si="199"/>
        <v>0</v>
      </c>
      <c r="FT34" s="1">
        <f t="shared" si="199"/>
        <v>0</v>
      </c>
      <c r="FU34" s="1">
        <f t="shared" si="199"/>
        <v>0</v>
      </c>
      <c r="FV34" s="1">
        <f t="shared" si="199"/>
        <v>0</v>
      </c>
      <c r="FW34" s="1">
        <f t="shared" si="199"/>
        <v>0</v>
      </c>
      <c r="FX34" s="1">
        <f t="shared" si="199"/>
        <v>0</v>
      </c>
      <c r="FY34" s="1">
        <f t="shared" si="199"/>
        <v>0</v>
      </c>
      <c r="FZ34" s="1">
        <f t="shared" si="199"/>
        <v>0</v>
      </c>
      <c r="GA34" s="1">
        <f t="shared" si="199"/>
        <v>0</v>
      </c>
      <c r="GB34" s="1">
        <f t="shared" si="199"/>
        <v>0</v>
      </c>
      <c r="GC34" s="1">
        <f t="shared" si="199"/>
        <v>0</v>
      </c>
      <c r="GD34" s="1">
        <f t="shared" si="199"/>
        <v>0</v>
      </c>
      <c r="GE34" s="1">
        <f t="shared" si="199"/>
        <v>0</v>
      </c>
      <c r="GF34" s="1">
        <f t="shared" si="199"/>
        <v>0</v>
      </c>
      <c r="GG34" s="1">
        <f t="shared" si="199"/>
        <v>0</v>
      </c>
    </row>
    <row r="35" spans="4:189" x14ac:dyDescent="0.25">
      <c r="D35" s="49">
        <v>12</v>
      </c>
      <c r="G35" s="8">
        <f>(G34+'Project Inputs'!$E$185)*(D35&gt;0)</f>
        <v>49</v>
      </c>
      <c r="H35" s="3">
        <f>'Project Inputs'!$E$184*(D35&gt;0)</f>
        <v>3</v>
      </c>
      <c r="J35" s="1">
        <f t="shared" si="194"/>
        <v>0</v>
      </c>
      <c r="K35" s="1">
        <f t="shared" si="194"/>
        <v>0</v>
      </c>
      <c r="L35" s="1">
        <f t="shared" si="194"/>
        <v>0</v>
      </c>
      <c r="M35" s="1">
        <f t="shared" si="194"/>
        <v>0</v>
      </c>
      <c r="N35" s="1">
        <f t="shared" si="194"/>
        <v>0</v>
      </c>
      <c r="O35" s="1">
        <f t="shared" si="194"/>
        <v>0</v>
      </c>
      <c r="P35" s="1">
        <f t="shared" si="194"/>
        <v>0</v>
      </c>
      <c r="Q35" s="1">
        <f t="shared" si="201"/>
        <v>0</v>
      </c>
      <c r="R35" s="1">
        <f t="shared" si="201"/>
        <v>0</v>
      </c>
      <c r="S35" s="1">
        <f t="shared" si="201"/>
        <v>0</v>
      </c>
      <c r="T35" s="1">
        <f t="shared" si="201"/>
        <v>0</v>
      </c>
      <c r="U35" s="1">
        <f t="shared" si="201"/>
        <v>0</v>
      </c>
      <c r="V35" s="1">
        <f t="shared" si="201"/>
        <v>0</v>
      </c>
      <c r="W35" s="1">
        <f t="shared" si="201"/>
        <v>0</v>
      </c>
      <c r="X35" s="1">
        <f t="shared" si="201"/>
        <v>0</v>
      </c>
      <c r="Y35" s="1">
        <f t="shared" si="201"/>
        <v>0</v>
      </c>
      <c r="Z35" s="1">
        <f t="shared" si="201"/>
        <v>0</v>
      </c>
      <c r="AA35" s="1">
        <f t="shared" si="201"/>
        <v>0</v>
      </c>
      <c r="AB35" s="1">
        <f t="shared" si="201"/>
        <v>0</v>
      </c>
      <c r="AC35" s="1">
        <f t="shared" si="201"/>
        <v>0</v>
      </c>
      <c r="AD35" s="1">
        <f t="shared" si="201"/>
        <v>0</v>
      </c>
      <c r="AE35" s="1">
        <f t="shared" si="201"/>
        <v>0</v>
      </c>
      <c r="AF35" s="1">
        <f t="shared" si="201"/>
        <v>0</v>
      </c>
      <c r="AG35" s="1">
        <f t="shared" si="201"/>
        <v>0</v>
      </c>
      <c r="AH35" s="1">
        <f t="shared" si="201"/>
        <v>0</v>
      </c>
      <c r="AI35" s="1">
        <f t="shared" si="201"/>
        <v>0</v>
      </c>
      <c r="AJ35" s="1">
        <f t="shared" si="201"/>
        <v>0</v>
      </c>
      <c r="AK35" s="1">
        <f t="shared" si="201"/>
        <v>0</v>
      </c>
      <c r="AL35" s="1">
        <f t="shared" si="201"/>
        <v>0</v>
      </c>
      <c r="AM35" s="1">
        <f t="shared" si="201"/>
        <v>0</v>
      </c>
      <c r="AN35" s="1">
        <f t="shared" si="201"/>
        <v>0</v>
      </c>
      <c r="AO35" s="1">
        <f t="shared" si="201"/>
        <v>0</v>
      </c>
      <c r="AP35" s="1">
        <f t="shared" si="201"/>
        <v>0</v>
      </c>
      <c r="AQ35" s="1">
        <f t="shared" si="201"/>
        <v>0</v>
      </c>
      <c r="AR35" s="1">
        <f t="shared" si="201"/>
        <v>0</v>
      </c>
      <c r="AS35" s="1">
        <f t="shared" si="201"/>
        <v>0</v>
      </c>
      <c r="AT35" s="1">
        <f t="shared" si="201"/>
        <v>0</v>
      </c>
      <c r="AU35" s="1">
        <f t="shared" si="201"/>
        <v>0</v>
      </c>
      <c r="AV35" s="1">
        <f t="shared" si="201"/>
        <v>0</v>
      </c>
      <c r="AW35" s="1">
        <f t="shared" si="201"/>
        <v>0</v>
      </c>
      <c r="AX35" s="1">
        <f t="shared" si="201"/>
        <v>0</v>
      </c>
      <c r="AY35" s="1">
        <f t="shared" si="201"/>
        <v>0</v>
      </c>
      <c r="AZ35" s="1">
        <f t="shared" si="201"/>
        <v>0</v>
      </c>
      <c r="BA35" s="1">
        <f t="shared" si="201"/>
        <v>0</v>
      </c>
      <c r="BB35" s="1">
        <f t="shared" si="201"/>
        <v>0</v>
      </c>
      <c r="BC35" s="1">
        <f t="shared" si="201"/>
        <v>0</v>
      </c>
      <c r="BD35" s="1">
        <f t="shared" si="201"/>
        <v>0</v>
      </c>
      <c r="BE35" s="1">
        <f t="shared" si="201"/>
        <v>0</v>
      </c>
      <c r="BF35" s="1">
        <f t="shared" si="201"/>
        <v>1</v>
      </c>
      <c r="BG35" s="1">
        <f t="shared" si="201"/>
        <v>1</v>
      </c>
      <c r="BH35" s="1">
        <f t="shared" si="201"/>
        <v>1</v>
      </c>
      <c r="BI35" s="1">
        <f t="shared" si="201"/>
        <v>0</v>
      </c>
      <c r="BJ35" s="1">
        <f t="shared" si="201"/>
        <v>0</v>
      </c>
      <c r="BK35" s="1">
        <f t="shared" si="201"/>
        <v>0</v>
      </c>
      <c r="BL35" s="1">
        <f t="shared" si="201"/>
        <v>0</v>
      </c>
      <c r="BM35" s="1">
        <f t="shared" si="201"/>
        <v>0</v>
      </c>
      <c r="BN35" s="1">
        <f t="shared" si="201"/>
        <v>0</v>
      </c>
      <c r="BO35" s="1">
        <f t="shared" si="201"/>
        <v>0</v>
      </c>
      <c r="BP35" s="1">
        <f t="shared" si="201"/>
        <v>0</v>
      </c>
      <c r="BQ35" s="1">
        <f t="shared" si="201"/>
        <v>0</v>
      </c>
      <c r="BR35" s="1">
        <f t="shared" si="201"/>
        <v>0</v>
      </c>
      <c r="BS35" s="1">
        <f t="shared" si="201"/>
        <v>0</v>
      </c>
      <c r="BT35" s="1">
        <f t="shared" si="201"/>
        <v>0</v>
      </c>
      <c r="BU35" s="1">
        <f t="shared" si="201"/>
        <v>0</v>
      </c>
      <c r="BV35" s="1">
        <f t="shared" si="201"/>
        <v>0</v>
      </c>
      <c r="BW35" s="1">
        <f t="shared" si="201"/>
        <v>0</v>
      </c>
      <c r="BX35" s="1">
        <f t="shared" si="201"/>
        <v>0</v>
      </c>
      <c r="BY35" s="1">
        <f t="shared" si="201"/>
        <v>0</v>
      </c>
      <c r="BZ35" s="1">
        <f t="shared" si="201"/>
        <v>0</v>
      </c>
      <c r="CA35" s="1">
        <f t="shared" si="201"/>
        <v>0</v>
      </c>
      <c r="CB35" s="1">
        <f t="shared" ref="CB35:EM38" si="202">AND(CB$1&gt;=$G35,CB$1&lt;SUM($G35:$H35))*1</f>
        <v>0</v>
      </c>
      <c r="CC35" s="1">
        <f t="shared" si="202"/>
        <v>0</v>
      </c>
      <c r="CD35" s="1">
        <f t="shared" si="202"/>
        <v>0</v>
      </c>
      <c r="CE35" s="1">
        <f t="shared" si="202"/>
        <v>0</v>
      </c>
      <c r="CF35" s="1">
        <f t="shared" si="202"/>
        <v>0</v>
      </c>
      <c r="CG35" s="1">
        <f t="shared" si="202"/>
        <v>0</v>
      </c>
      <c r="CH35" s="1">
        <f t="shared" si="202"/>
        <v>0</v>
      </c>
      <c r="CI35" s="1">
        <f t="shared" si="202"/>
        <v>0</v>
      </c>
      <c r="CJ35" s="1">
        <f t="shared" si="202"/>
        <v>0</v>
      </c>
      <c r="CK35" s="1">
        <f t="shared" si="202"/>
        <v>0</v>
      </c>
      <c r="CL35" s="1">
        <f t="shared" si="202"/>
        <v>0</v>
      </c>
      <c r="CM35" s="1">
        <f t="shared" si="202"/>
        <v>0</v>
      </c>
      <c r="CN35" s="1">
        <f t="shared" si="202"/>
        <v>0</v>
      </c>
      <c r="CO35" s="1">
        <f t="shared" si="202"/>
        <v>0</v>
      </c>
      <c r="CP35" s="1">
        <f t="shared" si="202"/>
        <v>0</v>
      </c>
      <c r="CQ35" s="1">
        <f t="shared" si="202"/>
        <v>0</v>
      </c>
      <c r="CR35" s="1">
        <f t="shared" si="202"/>
        <v>0</v>
      </c>
      <c r="CS35" s="1">
        <f t="shared" si="202"/>
        <v>0</v>
      </c>
      <c r="CT35" s="1">
        <f t="shared" si="202"/>
        <v>0</v>
      </c>
      <c r="CU35" s="1">
        <f t="shared" si="202"/>
        <v>0</v>
      </c>
      <c r="CV35" s="1">
        <f t="shared" si="202"/>
        <v>0</v>
      </c>
      <c r="CW35" s="1">
        <f t="shared" si="202"/>
        <v>0</v>
      </c>
      <c r="CX35" s="1">
        <f t="shared" si="202"/>
        <v>0</v>
      </c>
      <c r="CY35" s="1">
        <f t="shared" si="202"/>
        <v>0</v>
      </c>
      <c r="CZ35" s="1">
        <f t="shared" si="202"/>
        <v>0</v>
      </c>
      <c r="DA35" s="1">
        <f t="shared" si="202"/>
        <v>0</v>
      </c>
      <c r="DB35" s="1">
        <f t="shared" si="202"/>
        <v>0</v>
      </c>
      <c r="DC35" s="1">
        <f t="shared" si="202"/>
        <v>0</v>
      </c>
      <c r="DD35" s="1">
        <f t="shared" si="202"/>
        <v>0</v>
      </c>
      <c r="DE35" s="1">
        <f t="shared" si="202"/>
        <v>0</v>
      </c>
      <c r="DF35" s="1">
        <f t="shared" si="202"/>
        <v>0</v>
      </c>
      <c r="DG35" s="1">
        <f t="shared" si="202"/>
        <v>0</v>
      </c>
      <c r="DH35" s="1">
        <f t="shared" si="202"/>
        <v>0</v>
      </c>
      <c r="DI35" s="1">
        <f t="shared" si="202"/>
        <v>0</v>
      </c>
      <c r="DJ35" s="1">
        <f t="shared" si="202"/>
        <v>0</v>
      </c>
      <c r="DK35" s="1">
        <f t="shared" si="202"/>
        <v>0</v>
      </c>
      <c r="DL35" s="1">
        <f t="shared" si="202"/>
        <v>0</v>
      </c>
      <c r="DM35" s="1">
        <f t="shared" si="202"/>
        <v>0</v>
      </c>
      <c r="DN35" s="1">
        <f t="shared" si="202"/>
        <v>0</v>
      </c>
      <c r="DO35" s="1">
        <f t="shared" si="202"/>
        <v>0</v>
      </c>
      <c r="DP35" s="1">
        <f t="shared" si="202"/>
        <v>0</v>
      </c>
      <c r="DQ35" s="1">
        <f t="shared" si="202"/>
        <v>0</v>
      </c>
      <c r="DR35" s="1">
        <f t="shared" si="202"/>
        <v>0</v>
      </c>
      <c r="DS35" s="1">
        <f t="shared" si="202"/>
        <v>0</v>
      </c>
      <c r="DT35" s="1">
        <f t="shared" si="202"/>
        <v>0</v>
      </c>
      <c r="DU35" s="1">
        <f t="shared" si="202"/>
        <v>0</v>
      </c>
      <c r="DV35" s="1">
        <f t="shared" si="202"/>
        <v>0</v>
      </c>
      <c r="DW35" s="1">
        <f t="shared" si="202"/>
        <v>0</v>
      </c>
      <c r="DX35" s="1">
        <f t="shared" si="202"/>
        <v>0</v>
      </c>
      <c r="DY35" s="1">
        <f t="shared" si="202"/>
        <v>0</v>
      </c>
      <c r="DZ35" s="1">
        <f t="shared" si="202"/>
        <v>0</v>
      </c>
      <c r="EA35" s="1">
        <f t="shared" si="202"/>
        <v>0</v>
      </c>
      <c r="EB35" s="1">
        <f t="shared" si="202"/>
        <v>0</v>
      </c>
      <c r="EC35" s="1">
        <f t="shared" si="202"/>
        <v>0</v>
      </c>
      <c r="ED35" s="1">
        <f t="shared" si="202"/>
        <v>0</v>
      </c>
      <c r="EE35" s="1">
        <f t="shared" si="202"/>
        <v>0</v>
      </c>
      <c r="EF35" s="1">
        <f t="shared" si="202"/>
        <v>0</v>
      </c>
      <c r="EG35" s="1">
        <f t="shared" si="202"/>
        <v>0</v>
      </c>
      <c r="EH35" s="1">
        <f t="shared" si="202"/>
        <v>0</v>
      </c>
      <c r="EI35" s="1">
        <f t="shared" si="202"/>
        <v>0</v>
      </c>
      <c r="EJ35" s="1">
        <f t="shared" si="202"/>
        <v>0</v>
      </c>
      <c r="EK35" s="1">
        <f t="shared" si="202"/>
        <v>0</v>
      </c>
      <c r="EL35" s="1">
        <f t="shared" si="202"/>
        <v>0</v>
      </c>
      <c r="EM35" s="1">
        <f t="shared" si="202"/>
        <v>0</v>
      </c>
      <c r="EN35" s="1">
        <f t="shared" si="192"/>
        <v>0</v>
      </c>
      <c r="EO35" s="1">
        <f t="shared" si="199"/>
        <v>0</v>
      </c>
      <c r="EP35" s="1">
        <f t="shared" si="199"/>
        <v>0</v>
      </c>
      <c r="EQ35" s="1">
        <f t="shared" si="199"/>
        <v>0</v>
      </c>
      <c r="ER35" s="1">
        <f t="shared" si="199"/>
        <v>0</v>
      </c>
      <c r="ES35" s="1">
        <f t="shared" si="199"/>
        <v>0</v>
      </c>
      <c r="ET35" s="1">
        <f t="shared" si="199"/>
        <v>0</v>
      </c>
      <c r="EU35" s="1">
        <f t="shared" si="199"/>
        <v>0</v>
      </c>
      <c r="EV35" s="1">
        <f t="shared" si="199"/>
        <v>0</v>
      </c>
      <c r="EW35" s="1">
        <f t="shared" si="199"/>
        <v>0</v>
      </c>
      <c r="EX35" s="1">
        <f t="shared" si="199"/>
        <v>0</v>
      </c>
      <c r="EY35" s="1">
        <f t="shared" si="199"/>
        <v>0</v>
      </c>
      <c r="EZ35" s="1">
        <f t="shared" si="199"/>
        <v>0</v>
      </c>
      <c r="FA35" s="1">
        <f t="shared" si="199"/>
        <v>0</v>
      </c>
      <c r="FB35" s="1">
        <f t="shared" si="199"/>
        <v>0</v>
      </c>
      <c r="FC35" s="1">
        <f t="shared" si="199"/>
        <v>0</v>
      </c>
      <c r="FD35" s="1">
        <f t="shared" si="199"/>
        <v>0</v>
      </c>
      <c r="FE35" s="1">
        <f t="shared" si="199"/>
        <v>0</v>
      </c>
      <c r="FF35" s="1">
        <f t="shared" si="199"/>
        <v>0</v>
      </c>
      <c r="FG35" s="1">
        <f t="shared" si="199"/>
        <v>0</v>
      </c>
      <c r="FH35" s="1">
        <f t="shared" si="199"/>
        <v>0</v>
      </c>
      <c r="FI35" s="1">
        <f t="shared" si="199"/>
        <v>0</v>
      </c>
      <c r="FJ35" s="1">
        <f t="shared" si="199"/>
        <v>0</v>
      </c>
      <c r="FK35" s="1">
        <f t="shared" si="199"/>
        <v>0</v>
      </c>
      <c r="FL35" s="1">
        <f t="shared" si="199"/>
        <v>0</v>
      </c>
      <c r="FM35" s="1">
        <f t="shared" si="199"/>
        <v>0</v>
      </c>
      <c r="FN35" s="1">
        <f t="shared" si="199"/>
        <v>0</v>
      </c>
      <c r="FO35" s="1">
        <f t="shared" si="199"/>
        <v>0</v>
      </c>
      <c r="FP35" s="1">
        <f t="shared" si="199"/>
        <v>0</v>
      </c>
      <c r="FQ35" s="1">
        <f t="shared" si="199"/>
        <v>0</v>
      </c>
      <c r="FR35" s="1">
        <f t="shared" si="199"/>
        <v>0</v>
      </c>
      <c r="FS35" s="1">
        <f t="shared" ref="FS35:GG35" si="203">AND(FS$1&gt;=$G35,FS$1&lt;SUM($G35:$H35))*1</f>
        <v>0</v>
      </c>
      <c r="FT35" s="1">
        <f t="shared" si="203"/>
        <v>0</v>
      </c>
      <c r="FU35" s="1">
        <f t="shared" si="203"/>
        <v>0</v>
      </c>
      <c r="FV35" s="1">
        <f t="shared" si="203"/>
        <v>0</v>
      </c>
      <c r="FW35" s="1">
        <f t="shared" si="203"/>
        <v>0</v>
      </c>
      <c r="FX35" s="1">
        <f t="shared" si="203"/>
        <v>0</v>
      </c>
      <c r="FY35" s="1">
        <f t="shared" si="203"/>
        <v>0</v>
      </c>
      <c r="FZ35" s="1">
        <f t="shared" si="203"/>
        <v>0</v>
      </c>
      <c r="GA35" s="1">
        <f t="shared" si="203"/>
        <v>0</v>
      </c>
      <c r="GB35" s="1">
        <f t="shared" si="203"/>
        <v>0</v>
      </c>
      <c r="GC35" s="1">
        <f t="shared" si="203"/>
        <v>0</v>
      </c>
      <c r="GD35" s="1">
        <f t="shared" si="203"/>
        <v>0</v>
      </c>
      <c r="GE35" s="1">
        <f t="shared" si="203"/>
        <v>0</v>
      </c>
      <c r="GF35" s="1">
        <f t="shared" si="203"/>
        <v>0</v>
      </c>
      <c r="GG35" s="1">
        <f t="shared" si="203"/>
        <v>0</v>
      </c>
    </row>
    <row r="36" spans="4:189" x14ac:dyDescent="0.25">
      <c r="D36" s="49">
        <v>13</v>
      </c>
      <c r="G36" s="8">
        <f>(G35+'Project Inputs'!$E$185)*(D36&gt;0)</f>
        <v>52</v>
      </c>
      <c r="H36" s="3">
        <f>'Project Inputs'!$E$184*(D36&gt;0)</f>
        <v>3</v>
      </c>
      <c r="J36" s="1">
        <f t="shared" si="194"/>
        <v>0</v>
      </c>
      <c r="K36" s="1">
        <f t="shared" si="194"/>
        <v>0</v>
      </c>
      <c r="L36" s="1">
        <f t="shared" si="194"/>
        <v>0</v>
      </c>
      <c r="M36" s="1">
        <f t="shared" si="194"/>
        <v>0</v>
      </c>
      <c r="N36" s="1">
        <f t="shared" si="194"/>
        <v>0</v>
      </c>
      <c r="O36" s="1">
        <f t="shared" si="194"/>
        <v>0</v>
      </c>
      <c r="P36" s="1">
        <f t="shared" si="194"/>
        <v>0</v>
      </c>
      <c r="Q36" s="1">
        <f t="shared" ref="Q36:CB39" si="204">AND(Q$1&gt;=$G36,Q$1&lt;SUM($G36:$H36))*1</f>
        <v>0</v>
      </c>
      <c r="R36" s="1">
        <f t="shared" si="204"/>
        <v>0</v>
      </c>
      <c r="S36" s="1">
        <f t="shared" si="204"/>
        <v>0</v>
      </c>
      <c r="T36" s="1">
        <f t="shared" si="204"/>
        <v>0</v>
      </c>
      <c r="U36" s="1">
        <f t="shared" si="204"/>
        <v>0</v>
      </c>
      <c r="V36" s="1">
        <f t="shared" si="204"/>
        <v>0</v>
      </c>
      <c r="W36" s="1">
        <f t="shared" si="204"/>
        <v>0</v>
      </c>
      <c r="X36" s="1">
        <f t="shared" si="204"/>
        <v>0</v>
      </c>
      <c r="Y36" s="1">
        <f t="shared" si="204"/>
        <v>0</v>
      </c>
      <c r="Z36" s="1">
        <f t="shared" si="204"/>
        <v>0</v>
      </c>
      <c r="AA36" s="1">
        <f t="shared" si="204"/>
        <v>0</v>
      </c>
      <c r="AB36" s="1">
        <f t="shared" si="204"/>
        <v>0</v>
      </c>
      <c r="AC36" s="1">
        <f t="shared" si="204"/>
        <v>0</v>
      </c>
      <c r="AD36" s="1">
        <f t="shared" si="204"/>
        <v>0</v>
      </c>
      <c r="AE36" s="1">
        <f t="shared" si="204"/>
        <v>0</v>
      </c>
      <c r="AF36" s="1">
        <f t="shared" si="204"/>
        <v>0</v>
      </c>
      <c r="AG36" s="1">
        <f t="shared" si="204"/>
        <v>0</v>
      </c>
      <c r="AH36" s="1">
        <f t="shared" si="204"/>
        <v>0</v>
      </c>
      <c r="AI36" s="1">
        <f t="shared" si="204"/>
        <v>0</v>
      </c>
      <c r="AJ36" s="1">
        <f t="shared" si="204"/>
        <v>0</v>
      </c>
      <c r="AK36" s="1">
        <f t="shared" si="204"/>
        <v>0</v>
      </c>
      <c r="AL36" s="1">
        <f t="shared" si="204"/>
        <v>0</v>
      </c>
      <c r="AM36" s="1">
        <f t="shared" si="204"/>
        <v>0</v>
      </c>
      <c r="AN36" s="1">
        <f t="shared" si="204"/>
        <v>0</v>
      </c>
      <c r="AO36" s="1">
        <f t="shared" si="204"/>
        <v>0</v>
      </c>
      <c r="AP36" s="1">
        <f t="shared" si="204"/>
        <v>0</v>
      </c>
      <c r="AQ36" s="1">
        <f t="shared" si="204"/>
        <v>0</v>
      </c>
      <c r="AR36" s="1">
        <f t="shared" si="204"/>
        <v>0</v>
      </c>
      <c r="AS36" s="1">
        <f t="shared" si="204"/>
        <v>0</v>
      </c>
      <c r="AT36" s="1">
        <f t="shared" si="204"/>
        <v>0</v>
      </c>
      <c r="AU36" s="1">
        <f t="shared" si="204"/>
        <v>0</v>
      </c>
      <c r="AV36" s="1">
        <f t="shared" si="204"/>
        <v>0</v>
      </c>
      <c r="AW36" s="1">
        <f t="shared" si="204"/>
        <v>0</v>
      </c>
      <c r="AX36" s="1">
        <f t="shared" si="204"/>
        <v>0</v>
      </c>
      <c r="AY36" s="1">
        <f t="shared" si="204"/>
        <v>0</v>
      </c>
      <c r="AZ36" s="1">
        <f t="shared" si="204"/>
        <v>0</v>
      </c>
      <c r="BA36" s="1">
        <f t="shared" si="204"/>
        <v>0</v>
      </c>
      <c r="BB36" s="1">
        <f t="shared" si="204"/>
        <v>0</v>
      </c>
      <c r="BC36" s="1">
        <f t="shared" si="204"/>
        <v>0</v>
      </c>
      <c r="BD36" s="1">
        <f t="shared" si="204"/>
        <v>0</v>
      </c>
      <c r="BE36" s="1">
        <f t="shared" si="204"/>
        <v>0</v>
      </c>
      <c r="BF36" s="1">
        <f t="shared" si="204"/>
        <v>0</v>
      </c>
      <c r="BG36" s="1">
        <f t="shared" si="204"/>
        <v>0</v>
      </c>
      <c r="BH36" s="1">
        <f t="shared" si="204"/>
        <v>0</v>
      </c>
      <c r="BI36" s="1">
        <f t="shared" si="204"/>
        <v>1</v>
      </c>
      <c r="BJ36" s="1">
        <f t="shared" si="204"/>
        <v>1</v>
      </c>
      <c r="BK36" s="1">
        <f t="shared" si="204"/>
        <v>1</v>
      </c>
      <c r="BL36" s="1">
        <f t="shared" si="204"/>
        <v>0</v>
      </c>
      <c r="BM36" s="1">
        <f t="shared" si="204"/>
        <v>0</v>
      </c>
      <c r="BN36" s="1">
        <f t="shared" si="204"/>
        <v>0</v>
      </c>
      <c r="BO36" s="1">
        <f t="shared" si="204"/>
        <v>0</v>
      </c>
      <c r="BP36" s="1">
        <f t="shared" si="204"/>
        <v>0</v>
      </c>
      <c r="BQ36" s="1">
        <f t="shared" si="204"/>
        <v>0</v>
      </c>
      <c r="BR36" s="1">
        <f t="shared" si="204"/>
        <v>0</v>
      </c>
      <c r="BS36" s="1">
        <f t="shared" si="204"/>
        <v>0</v>
      </c>
      <c r="BT36" s="1">
        <f t="shared" si="204"/>
        <v>0</v>
      </c>
      <c r="BU36" s="1">
        <f t="shared" si="204"/>
        <v>0</v>
      </c>
      <c r="BV36" s="1">
        <f t="shared" si="204"/>
        <v>0</v>
      </c>
      <c r="BW36" s="1">
        <f t="shared" si="204"/>
        <v>0</v>
      </c>
      <c r="BX36" s="1">
        <f t="shared" si="204"/>
        <v>0</v>
      </c>
      <c r="BY36" s="1">
        <f t="shared" si="204"/>
        <v>0</v>
      </c>
      <c r="BZ36" s="1">
        <f t="shared" si="204"/>
        <v>0</v>
      </c>
      <c r="CA36" s="1">
        <f t="shared" si="204"/>
        <v>0</v>
      </c>
      <c r="CB36" s="1">
        <f t="shared" si="204"/>
        <v>0</v>
      </c>
      <c r="CC36" s="1">
        <f t="shared" si="202"/>
        <v>0</v>
      </c>
      <c r="CD36" s="1">
        <f t="shared" si="202"/>
        <v>0</v>
      </c>
      <c r="CE36" s="1">
        <f t="shared" si="202"/>
        <v>0</v>
      </c>
      <c r="CF36" s="1">
        <f t="shared" si="202"/>
        <v>0</v>
      </c>
      <c r="CG36" s="1">
        <f t="shared" si="202"/>
        <v>0</v>
      </c>
      <c r="CH36" s="1">
        <f t="shared" si="202"/>
        <v>0</v>
      </c>
      <c r="CI36" s="1">
        <f t="shared" si="202"/>
        <v>0</v>
      </c>
      <c r="CJ36" s="1">
        <f t="shared" si="202"/>
        <v>0</v>
      </c>
      <c r="CK36" s="1">
        <f t="shared" si="202"/>
        <v>0</v>
      </c>
      <c r="CL36" s="1">
        <f t="shared" si="202"/>
        <v>0</v>
      </c>
      <c r="CM36" s="1">
        <f t="shared" si="202"/>
        <v>0</v>
      </c>
      <c r="CN36" s="1">
        <f t="shared" si="202"/>
        <v>0</v>
      </c>
      <c r="CO36" s="1">
        <f t="shared" si="202"/>
        <v>0</v>
      </c>
      <c r="CP36" s="1">
        <f t="shared" si="202"/>
        <v>0</v>
      </c>
      <c r="CQ36" s="1">
        <f t="shared" si="202"/>
        <v>0</v>
      </c>
      <c r="CR36" s="1">
        <f t="shared" si="202"/>
        <v>0</v>
      </c>
      <c r="CS36" s="1">
        <f t="shared" si="202"/>
        <v>0</v>
      </c>
      <c r="CT36" s="1">
        <f t="shared" si="202"/>
        <v>0</v>
      </c>
      <c r="CU36" s="1">
        <f t="shared" si="202"/>
        <v>0</v>
      </c>
      <c r="CV36" s="1">
        <f t="shared" si="202"/>
        <v>0</v>
      </c>
      <c r="CW36" s="1">
        <f t="shared" si="202"/>
        <v>0</v>
      </c>
      <c r="CX36" s="1">
        <f t="shared" si="202"/>
        <v>0</v>
      </c>
      <c r="CY36" s="1">
        <f t="shared" si="202"/>
        <v>0</v>
      </c>
      <c r="CZ36" s="1">
        <f t="shared" si="202"/>
        <v>0</v>
      </c>
      <c r="DA36" s="1">
        <f t="shared" si="202"/>
        <v>0</v>
      </c>
      <c r="DB36" s="1">
        <f t="shared" si="202"/>
        <v>0</v>
      </c>
      <c r="DC36" s="1">
        <f t="shared" si="202"/>
        <v>0</v>
      </c>
      <c r="DD36" s="1">
        <f t="shared" si="202"/>
        <v>0</v>
      </c>
      <c r="DE36" s="1">
        <f t="shared" si="202"/>
        <v>0</v>
      </c>
      <c r="DF36" s="1">
        <f t="shared" si="202"/>
        <v>0</v>
      </c>
      <c r="DG36" s="1">
        <f t="shared" si="202"/>
        <v>0</v>
      </c>
      <c r="DH36" s="1">
        <f t="shared" si="202"/>
        <v>0</v>
      </c>
      <c r="DI36" s="1">
        <f t="shared" si="202"/>
        <v>0</v>
      </c>
      <c r="DJ36" s="1">
        <f t="shared" si="202"/>
        <v>0</v>
      </c>
      <c r="DK36" s="1">
        <f t="shared" si="202"/>
        <v>0</v>
      </c>
      <c r="DL36" s="1">
        <f t="shared" si="202"/>
        <v>0</v>
      </c>
      <c r="DM36" s="1">
        <f t="shared" si="202"/>
        <v>0</v>
      </c>
      <c r="DN36" s="1">
        <f t="shared" si="202"/>
        <v>0</v>
      </c>
      <c r="DO36" s="1">
        <f t="shared" si="202"/>
        <v>0</v>
      </c>
      <c r="DP36" s="1">
        <f t="shared" si="202"/>
        <v>0</v>
      </c>
      <c r="DQ36" s="1">
        <f t="shared" si="202"/>
        <v>0</v>
      </c>
      <c r="DR36" s="1">
        <f t="shared" si="202"/>
        <v>0</v>
      </c>
      <c r="DS36" s="1">
        <f t="shared" si="202"/>
        <v>0</v>
      </c>
      <c r="DT36" s="1">
        <f t="shared" si="202"/>
        <v>0</v>
      </c>
      <c r="DU36" s="1">
        <f t="shared" si="202"/>
        <v>0</v>
      </c>
      <c r="DV36" s="1">
        <f t="shared" si="202"/>
        <v>0</v>
      </c>
      <c r="DW36" s="1">
        <f t="shared" si="202"/>
        <v>0</v>
      </c>
      <c r="DX36" s="1">
        <f t="shared" si="202"/>
        <v>0</v>
      </c>
      <c r="DY36" s="1">
        <f t="shared" si="202"/>
        <v>0</v>
      </c>
      <c r="DZ36" s="1">
        <f t="shared" si="202"/>
        <v>0</v>
      </c>
      <c r="EA36" s="1">
        <f t="shared" si="202"/>
        <v>0</v>
      </c>
      <c r="EB36" s="1">
        <f t="shared" si="202"/>
        <v>0</v>
      </c>
      <c r="EC36" s="1">
        <f t="shared" si="202"/>
        <v>0</v>
      </c>
      <c r="ED36" s="1">
        <f t="shared" si="202"/>
        <v>0</v>
      </c>
      <c r="EE36" s="1">
        <f t="shared" si="202"/>
        <v>0</v>
      </c>
      <c r="EF36" s="1">
        <f t="shared" si="202"/>
        <v>0</v>
      </c>
      <c r="EG36" s="1">
        <f t="shared" si="202"/>
        <v>0</v>
      </c>
      <c r="EH36" s="1">
        <f t="shared" si="202"/>
        <v>0</v>
      </c>
      <c r="EI36" s="1">
        <f t="shared" si="202"/>
        <v>0</v>
      </c>
      <c r="EJ36" s="1">
        <f t="shared" si="202"/>
        <v>0</v>
      </c>
      <c r="EK36" s="1">
        <f t="shared" si="202"/>
        <v>0</v>
      </c>
      <c r="EL36" s="1">
        <f t="shared" si="202"/>
        <v>0</v>
      </c>
      <c r="EM36" s="1">
        <f t="shared" si="202"/>
        <v>0</v>
      </c>
      <c r="EN36" s="1">
        <f t="shared" si="192"/>
        <v>0</v>
      </c>
      <c r="EO36" s="1">
        <f t="shared" ref="EO36:GG39" si="205">AND(EO$1&gt;=$G36,EO$1&lt;SUM($G36:$H36))*1</f>
        <v>0</v>
      </c>
      <c r="EP36" s="1">
        <f t="shared" si="205"/>
        <v>0</v>
      </c>
      <c r="EQ36" s="1">
        <f t="shared" si="205"/>
        <v>0</v>
      </c>
      <c r="ER36" s="1">
        <f t="shared" si="205"/>
        <v>0</v>
      </c>
      <c r="ES36" s="1">
        <f t="shared" si="205"/>
        <v>0</v>
      </c>
      <c r="ET36" s="1">
        <f t="shared" si="205"/>
        <v>0</v>
      </c>
      <c r="EU36" s="1">
        <f t="shared" si="205"/>
        <v>0</v>
      </c>
      <c r="EV36" s="1">
        <f t="shared" si="205"/>
        <v>0</v>
      </c>
      <c r="EW36" s="1">
        <f t="shared" si="205"/>
        <v>0</v>
      </c>
      <c r="EX36" s="1">
        <f t="shared" si="205"/>
        <v>0</v>
      </c>
      <c r="EY36" s="1">
        <f t="shared" si="205"/>
        <v>0</v>
      </c>
      <c r="EZ36" s="1">
        <f t="shared" si="205"/>
        <v>0</v>
      </c>
      <c r="FA36" s="1">
        <f t="shared" si="205"/>
        <v>0</v>
      </c>
      <c r="FB36" s="1">
        <f t="shared" si="205"/>
        <v>0</v>
      </c>
      <c r="FC36" s="1">
        <f t="shared" si="205"/>
        <v>0</v>
      </c>
      <c r="FD36" s="1">
        <f t="shared" si="205"/>
        <v>0</v>
      </c>
      <c r="FE36" s="1">
        <f t="shared" si="205"/>
        <v>0</v>
      </c>
      <c r="FF36" s="1">
        <f t="shared" si="205"/>
        <v>0</v>
      </c>
      <c r="FG36" s="1">
        <f t="shared" si="205"/>
        <v>0</v>
      </c>
      <c r="FH36" s="1">
        <f t="shared" si="205"/>
        <v>0</v>
      </c>
      <c r="FI36" s="1">
        <f t="shared" si="205"/>
        <v>0</v>
      </c>
      <c r="FJ36" s="1">
        <f t="shared" si="205"/>
        <v>0</v>
      </c>
      <c r="FK36" s="1">
        <f t="shared" si="205"/>
        <v>0</v>
      </c>
      <c r="FL36" s="1">
        <f t="shared" si="205"/>
        <v>0</v>
      </c>
      <c r="FM36" s="1">
        <f t="shared" si="205"/>
        <v>0</v>
      </c>
      <c r="FN36" s="1">
        <f t="shared" si="205"/>
        <v>0</v>
      </c>
      <c r="FO36" s="1">
        <f t="shared" si="205"/>
        <v>0</v>
      </c>
      <c r="FP36" s="1">
        <f t="shared" si="205"/>
        <v>0</v>
      </c>
      <c r="FQ36" s="1">
        <f t="shared" si="205"/>
        <v>0</v>
      </c>
      <c r="FR36" s="1">
        <f t="shared" si="205"/>
        <v>0</v>
      </c>
      <c r="FS36" s="1">
        <f t="shared" si="205"/>
        <v>0</v>
      </c>
      <c r="FT36" s="1">
        <f t="shared" si="205"/>
        <v>0</v>
      </c>
      <c r="FU36" s="1">
        <f t="shared" si="205"/>
        <v>0</v>
      </c>
      <c r="FV36" s="1">
        <f t="shared" si="205"/>
        <v>0</v>
      </c>
      <c r="FW36" s="1">
        <f t="shared" si="205"/>
        <v>0</v>
      </c>
      <c r="FX36" s="1">
        <f t="shared" si="205"/>
        <v>0</v>
      </c>
      <c r="FY36" s="1">
        <f t="shared" si="205"/>
        <v>0</v>
      </c>
      <c r="FZ36" s="1">
        <f t="shared" si="205"/>
        <v>0</v>
      </c>
      <c r="GA36" s="1">
        <f t="shared" si="205"/>
        <v>0</v>
      </c>
      <c r="GB36" s="1">
        <f t="shared" si="205"/>
        <v>0</v>
      </c>
      <c r="GC36" s="1">
        <f t="shared" si="205"/>
        <v>0</v>
      </c>
      <c r="GD36" s="1">
        <f t="shared" si="205"/>
        <v>0</v>
      </c>
      <c r="GE36" s="1">
        <f t="shared" si="205"/>
        <v>0</v>
      </c>
      <c r="GF36" s="1">
        <f t="shared" si="205"/>
        <v>0</v>
      </c>
      <c r="GG36" s="1">
        <f t="shared" si="205"/>
        <v>0</v>
      </c>
    </row>
    <row r="37" spans="4:189" x14ac:dyDescent="0.25">
      <c r="D37" s="49">
        <v>14</v>
      </c>
      <c r="G37" s="8">
        <f>(G36+'Project Inputs'!$E$185)*(D37&gt;0)</f>
        <v>55</v>
      </c>
      <c r="H37" s="3">
        <f>'Project Inputs'!$E$184*(D37&gt;0)</f>
        <v>3</v>
      </c>
      <c r="J37" s="1">
        <f t="shared" si="194"/>
        <v>0</v>
      </c>
      <c r="K37" s="1">
        <f t="shared" si="194"/>
        <v>0</v>
      </c>
      <c r="L37" s="1">
        <f t="shared" si="194"/>
        <v>0</v>
      </c>
      <c r="M37" s="1">
        <f t="shared" si="194"/>
        <v>0</v>
      </c>
      <c r="N37" s="1">
        <f t="shared" si="194"/>
        <v>0</v>
      </c>
      <c r="O37" s="1">
        <f t="shared" si="194"/>
        <v>0</v>
      </c>
      <c r="P37" s="1">
        <f t="shared" si="194"/>
        <v>0</v>
      </c>
      <c r="Q37" s="1">
        <f t="shared" si="204"/>
        <v>0</v>
      </c>
      <c r="R37" s="1">
        <f t="shared" si="204"/>
        <v>0</v>
      </c>
      <c r="S37" s="1">
        <f t="shared" si="204"/>
        <v>0</v>
      </c>
      <c r="T37" s="1">
        <f t="shared" si="204"/>
        <v>0</v>
      </c>
      <c r="U37" s="1">
        <f t="shared" si="204"/>
        <v>0</v>
      </c>
      <c r="V37" s="1">
        <f t="shared" si="204"/>
        <v>0</v>
      </c>
      <c r="W37" s="1">
        <f t="shared" si="204"/>
        <v>0</v>
      </c>
      <c r="X37" s="1">
        <f t="shared" si="204"/>
        <v>0</v>
      </c>
      <c r="Y37" s="1">
        <f t="shared" si="204"/>
        <v>0</v>
      </c>
      <c r="Z37" s="1">
        <f t="shared" si="204"/>
        <v>0</v>
      </c>
      <c r="AA37" s="1">
        <f t="shared" si="204"/>
        <v>0</v>
      </c>
      <c r="AB37" s="1">
        <f t="shared" si="204"/>
        <v>0</v>
      </c>
      <c r="AC37" s="1">
        <f t="shared" si="204"/>
        <v>0</v>
      </c>
      <c r="AD37" s="1">
        <f t="shared" si="204"/>
        <v>0</v>
      </c>
      <c r="AE37" s="1">
        <f t="shared" si="204"/>
        <v>0</v>
      </c>
      <c r="AF37" s="1">
        <f t="shared" si="204"/>
        <v>0</v>
      </c>
      <c r="AG37" s="1">
        <f t="shared" si="204"/>
        <v>0</v>
      </c>
      <c r="AH37" s="1">
        <f t="shared" si="204"/>
        <v>0</v>
      </c>
      <c r="AI37" s="1">
        <f t="shared" si="204"/>
        <v>0</v>
      </c>
      <c r="AJ37" s="1">
        <f t="shared" si="204"/>
        <v>0</v>
      </c>
      <c r="AK37" s="1">
        <f t="shared" si="204"/>
        <v>0</v>
      </c>
      <c r="AL37" s="1">
        <f t="shared" si="204"/>
        <v>0</v>
      </c>
      <c r="AM37" s="1">
        <f t="shared" si="204"/>
        <v>0</v>
      </c>
      <c r="AN37" s="1">
        <f t="shared" si="204"/>
        <v>0</v>
      </c>
      <c r="AO37" s="1">
        <f t="shared" si="204"/>
        <v>0</v>
      </c>
      <c r="AP37" s="1">
        <f t="shared" si="204"/>
        <v>0</v>
      </c>
      <c r="AQ37" s="1">
        <f t="shared" si="204"/>
        <v>0</v>
      </c>
      <c r="AR37" s="1">
        <f t="shared" si="204"/>
        <v>0</v>
      </c>
      <c r="AS37" s="1">
        <f t="shared" si="204"/>
        <v>0</v>
      </c>
      <c r="AT37" s="1">
        <f t="shared" si="204"/>
        <v>0</v>
      </c>
      <c r="AU37" s="1">
        <f t="shared" si="204"/>
        <v>0</v>
      </c>
      <c r="AV37" s="1">
        <f t="shared" si="204"/>
        <v>0</v>
      </c>
      <c r="AW37" s="1">
        <f t="shared" si="204"/>
        <v>0</v>
      </c>
      <c r="AX37" s="1">
        <f t="shared" si="204"/>
        <v>0</v>
      </c>
      <c r="AY37" s="1">
        <f t="shared" si="204"/>
        <v>0</v>
      </c>
      <c r="AZ37" s="1">
        <f t="shared" si="204"/>
        <v>0</v>
      </c>
      <c r="BA37" s="1">
        <f t="shared" si="204"/>
        <v>0</v>
      </c>
      <c r="BB37" s="1">
        <f t="shared" si="204"/>
        <v>0</v>
      </c>
      <c r="BC37" s="1">
        <f t="shared" si="204"/>
        <v>0</v>
      </c>
      <c r="BD37" s="1">
        <f t="shared" si="204"/>
        <v>0</v>
      </c>
      <c r="BE37" s="1">
        <f t="shared" si="204"/>
        <v>0</v>
      </c>
      <c r="BF37" s="1">
        <f t="shared" si="204"/>
        <v>0</v>
      </c>
      <c r="BG37" s="1">
        <f t="shared" si="204"/>
        <v>0</v>
      </c>
      <c r="BH37" s="1">
        <f t="shared" si="204"/>
        <v>0</v>
      </c>
      <c r="BI37" s="1">
        <f t="shared" si="204"/>
        <v>0</v>
      </c>
      <c r="BJ37" s="1">
        <f t="shared" si="204"/>
        <v>0</v>
      </c>
      <c r="BK37" s="1">
        <f t="shared" si="204"/>
        <v>0</v>
      </c>
      <c r="BL37" s="1">
        <f t="shared" si="204"/>
        <v>1</v>
      </c>
      <c r="BM37" s="1">
        <f t="shared" si="204"/>
        <v>1</v>
      </c>
      <c r="BN37" s="1">
        <f t="shared" si="204"/>
        <v>1</v>
      </c>
      <c r="BO37" s="1">
        <f t="shared" si="204"/>
        <v>0</v>
      </c>
      <c r="BP37" s="1">
        <f t="shared" si="204"/>
        <v>0</v>
      </c>
      <c r="BQ37" s="1">
        <f t="shared" si="204"/>
        <v>0</v>
      </c>
      <c r="BR37" s="1">
        <f t="shared" si="204"/>
        <v>0</v>
      </c>
      <c r="BS37" s="1">
        <f t="shared" si="204"/>
        <v>0</v>
      </c>
      <c r="BT37" s="1">
        <f t="shared" si="204"/>
        <v>0</v>
      </c>
      <c r="BU37" s="1">
        <f t="shared" si="204"/>
        <v>0</v>
      </c>
      <c r="BV37" s="1">
        <f t="shared" si="204"/>
        <v>0</v>
      </c>
      <c r="BW37" s="1">
        <f t="shared" si="204"/>
        <v>0</v>
      </c>
      <c r="BX37" s="1">
        <f t="shared" si="204"/>
        <v>0</v>
      </c>
      <c r="BY37" s="1">
        <f t="shared" si="204"/>
        <v>0</v>
      </c>
      <c r="BZ37" s="1">
        <f t="shared" si="204"/>
        <v>0</v>
      </c>
      <c r="CA37" s="1">
        <f t="shared" si="204"/>
        <v>0</v>
      </c>
      <c r="CB37" s="1">
        <f t="shared" si="204"/>
        <v>0</v>
      </c>
      <c r="CC37" s="1">
        <f t="shared" si="202"/>
        <v>0</v>
      </c>
      <c r="CD37" s="1">
        <f t="shared" si="202"/>
        <v>0</v>
      </c>
      <c r="CE37" s="1">
        <f t="shared" si="202"/>
        <v>0</v>
      </c>
      <c r="CF37" s="1">
        <f t="shared" si="202"/>
        <v>0</v>
      </c>
      <c r="CG37" s="1">
        <f t="shared" si="202"/>
        <v>0</v>
      </c>
      <c r="CH37" s="1">
        <f t="shared" si="202"/>
        <v>0</v>
      </c>
      <c r="CI37" s="1">
        <f t="shared" si="202"/>
        <v>0</v>
      </c>
      <c r="CJ37" s="1">
        <f t="shared" si="202"/>
        <v>0</v>
      </c>
      <c r="CK37" s="1">
        <f t="shared" si="202"/>
        <v>0</v>
      </c>
      <c r="CL37" s="1">
        <f t="shared" si="202"/>
        <v>0</v>
      </c>
      <c r="CM37" s="1">
        <f t="shared" si="202"/>
        <v>0</v>
      </c>
      <c r="CN37" s="1">
        <f t="shared" si="202"/>
        <v>0</v>
      </c>
      <c r="CO37" s="1">
        <f t="shared" si="202"/>
        <v>0</v>
      </c>
      <c r="CP37" s="1">
        <f t="shared" si="202"/>
        <v>0</v>
      </c>
      <c r="CQ37" s="1">
        <f t="shared" si="202"/>
        <v>0</v>
      </c>
      <c r="CR37" s="1">
        <f t="shared" si="202"/>
        <v>0</v>
      </c>
      <c r="CS37" s="1">
        <f t="shared" si="202"/>
        <v>0</v>
      </c>
      <c r="CT37" s="1">
        <f t="shared" si="202"/>
        <v>0</v>
      </c>
      <c r="CU37" s="1">
        <f t="shared" si="202"/>
        <v>0</v>
      </c>
      <c r="CV37" s="1">
        <f t="shared" si="202"/>
        <v>0</v>
      </c>
      <c r="CW37" s="1">
        <f t="shared" si="202"/>
        <v>0</v>
      </c>
      <c r="CX37" s="1">
        <f t="shared" si="202"/>
        <v>0</v>
      </c>
      <c r="CY37" s="1">
        <f t="shared" si="202"/>
        <v>0</v>
      </c>
      <c r="CZ37" s="1">
        <f t="shared" si="202"/>
        <v>0</v>
      </c>
      <c r="DA37" s="1">
        <f t="shared" si="202"/>
        <v>0</v>
      </c>
      <c r="DB37" s="1">
        <f t="shared" si="202"/>
        <v>0</v>
      </c>
      <c r="DC37" s="1">
        <f t="shared" si="202"/>
        <v>0</v>
      </c>
      <c r="DD37" s="1">
        <f t="shared" si="202"/>
        <v>0</v>
      </c>
      <c r="DE37" s="1">
        <f t="shared" si="202"/>
        <v>0</v>
      </c>
      <c r="DF37" s="1">
        <f t="shared" si="202"/>
        <v>0</v>
      </c>
      <c r="DG37" s="1">
        <f t="shared" si="202"/>
        <v>0</v>
      </c>
      <c r="DH37" s="1">
        <f t="shared" si="202"/>
        <v>0</v>
      </c>
      <c r="DI37" s="1">
        <f t="shared" si="202"/>
        <v>0</v>
      </c>
      <c r="DJ37" s="1">
        <f t="shared" si="202"/>
        <v>0</v>
      </c>
      <c r="DK37" s="1">
        <f t="shared" si="202"/>
        <v>0</v>
      </c>
      <c r="DL37" s="1">
        <f t="shared" si="202"/>
        <v>0</v>
      </c>
      <c r="DM37" s="1">
        <f t="shared" si="202"/>
        <v>0</v>
      </c>
      <c r="DN37" s="1">
        <f t="shared" si="202"/>
        <v>0</v>
      </c>
      <c r="DO37" s="1">
        <f t="shared" si="202"/>
        <v>0</v>
      </c>
      <c r="DP37" s="1">
        <f t="shared" si="202"/>
        <v>0</v>
      </c>
      <c r="DQ37" s="1">
        <f t="shared" si="202"/>
        <v>0</v>
      </c>
      <c r="DR37" s="1">
        <f t="shared" si="202"/>
        <v>0</v>
      </c>
      <c r="DS37" s="1">
        <f t="shared" si="202"/>
        <v>0</v>
      </c>
      <c r="DT37" s="1">
        <f t="shared" si="202"/>
        <v>0</v>
      </c>
      <c r="DU37" s="1">
        <f t="shared" si="202"/>
        <v>0</v>
      </c>
      <c r="DV37" s="1">
        <f t="shared" si="202"/>
        <v>0</v>
      </c>
      <c r="DW37" s="1">
        <f t="shared" si="202"/>
        <v>0</v>
      </c>
      <c r="DX37" s="1">
        <f t="shared" si="202"/>
        <v>0</v>
      </c>
      <c r="DY37" s="1">
        <f t="shared" si="202"/>
        <v>0</v>
      </c>
      <c r="DZ37" s="1">
        <f t="shared" si="202"/>
        <v>0</v>
      </c>
      <c r="EA37" s="1">
        <f t="shared" si="202"/>
        <v>0</v>
      </c>
      <c r="EB37" s="1">
        <f t="shared" si="202"/>
        <v>0</v>
      </c>
      <c r="EC37" s="1">
        <f t="shared" si="202"/>
        <v>0</v>
      </c>
      <c r="ED37" s="1">
        <f t="shared" si="202"/>
        <v>0</v>
      </c>
      <c r="EE37" s="1">
        <f t="shared" si="202"/>
        <v>0</v>
      </c>
      <c r="EF37" s="1">
        <f t="shared" si="202"/>
        <v>0</v>
      </c>
      <c r="EG37" s="1">
        <f t="shared" si="202"/>
        <v>0</v>
      </c>
      <c r="EH37" s="1">
        <f t="shared" si="202"/>
        <v>0</v>
      </c>
      <c r="EI37" s="1">
        <f t="shared" si="202"/>
        <v>0</v>
      </c>
      <c r="EJ37" s="1">
        <f t="shared" si="202"/>
        <v>0</v>
      </c>
      <c r="EK37" s="1">
        <f t="shared" si="202"/>
        <v>0</v>
      </c>
      <c r="EL37" s="1">
        <f t="shared" si="202"/>
        <v>0</v>
      </c>
      <c r="EM37" s="1">
        <f t="shared" si="202"/>
        <v>0</v>
      </c>
      <c r="EN37" s="1">
        <f t="shared" si="192"/>
        <v>0</v>
      </c>
      <c r="EO37" s="1">
        <f t="shared" si="205"/>
        <v>0</v>
      </c>
      <c r="EP37" s="1">
        <f t="shared" si="205"/>
        <v>0</v>
      </c>
      <c r="EQ37" s="1">
        <f t="shared" si="205"/>
        <v>0</v>
      </c>
      <c r="ER37" s="1">
        <f t="shared" si="205"/>
        <v>0</v>
      </c>
      <c r="ES37" s="1">
        <f t="shared" si="205"/>
        <v>0</v>
      </c>
      <c r="ET37" s="1">
        <f t="shared" si="205"/>
        <v>0</v>
      </c>
      <c r="EU37" s="1">
        <f t="shared" si="205"/>
        <v>0</v>
      </c>
      <c r="EV37" s="1">
        <f t="shared" si="205"/>
        <v>0</v>
      </c>
      <c r="EW37" s="1">
        <f t="shared" si="205"/>
        <v>0</v>
      </c>
      <c r="EX37" s="1">
        <f t="shared" si="205"/>
        <v>0</v>
      </c>
      <c r="EY37" s="1">
        <f t="shared" si="205"/>
        <v>0</v>
      </c>
      <c r="EZ37" s="1">
        <f t="shared" si="205"/>
        <v>0</v>
      </c>
      <c r="FA37" s="1">
        <f t="shared" si="205"/>
        <v>0</v>
      </c>
      <c r="FB37" s="1">
        <f t="shared" si="205"/>
        <v>0</v>
      </c>
      <c r="FC37" s="1">
        <f t="shared" si="205"/>
        <v>0</v>
      </c>
      <c r="FD37" s="1">
        <f t="shared" si="205"/>
        <v>0</v>
      </c>
      <c r="FE37" s="1">
        <f t="shared" si="205"/>
        <v>0</v>
      </c>
      <c r="FF37" s="1">
        <f t="shared" si="205"/>
        <v>0</v>
      </c>
      <c r="FG37" s="1">
        <f t="shared" si="205"/>
        <v>0</v>
      </c>
      <c r="FH37" s="1">
        <f t="shared" si="205"/>
        <v>0</v>
      </c>
      <c r="FI37" s="1">
        <f t="shared" si="205"/>
        <v>0</v>
      </c>
      <c r="FJ37" s="1">
        <f t="shared" si="205"/>
        <v>0</v>
      </c>
      <c r="FK37" s="1">
        <f t="shared" si="205"/>
        <v>0</v>
      </c>
      <c r="FL37" s="1">
        <f t="shared" si="205"/>
        <v>0</v>
      </c>
      <c r="FM37" s="1">
        <f t="shared" si="205"/>
        <v>0</v>
      </c>
      <c r="FN37" s="1">
        <f t="shared" si="205"/>
        <v>0</v>
      </c>
      <c r="FO37" s="1">
        <f t="shared" si="205"/>
        <v>0</v>
      </c>
      <c r="FP37" s="1">
        <f t="shared" si="205"/>
        <v>0</v>
      </c>
      <c r="FQ37" s="1">
        <f t="shared" si="205"/>
        <v>0</v>
      </c>
      <c r="FR37" s="1">
        <f t="shared" si="205"/>
        <v>0</v>
      </c>
      <c r="FS37" s="1">
        <f t="shared" si="205"/>
        <v>0</v>
      </c>
      <c r="FT37" s="1">
        <f t="shared" si="205"/>
        <v>0</v>
      </c>
      <c r="FU37" s="1">
        <f t="shared" si="205"/>
        <v>0</v>
      </c>
      <c r="FV37" s="1">
        <f t="shared" si="205"/>
        <v>0</v>
      </c>
      <c r="FW37" s="1">
        <f t="shared" si="205"/>
        <v>0</v>
      </c>
      <c r="FX37" s="1">
        <f t="shared" si="205"/>
        <v>0</v>
      </c>
      <c r="FY37" s="1">
        <f t="shared" si="205"/>
        <v>0</v>
      </c>
      <c r="FZ37" s="1">
        <f t="shared" si="205"/>
        <v>0</v>
      </c>
      <c r="GA37" s="1">
        <f t="shared" si="205"/>
        <v>0</v>
      </c>
      <c r="GB37" s="1">
        <f t="shared" si="205"/>
        <v>0</v>
      </c>
      <c r="GC37" s="1">
        <f t="shared" si="205"/>
        <v>0</v>
      </c>
      <c r="GD37" s="1">
        <f t="shared" si="205"/>
        <v>0</v>
      </c>
      <c r="GE37" s="1">
        <f t="shared" si="205"/>
        <v>0</v>
      </c>
      <c r="GF37" s="1">
        <f t="shared" si="205"/>
        <v>0</v>
      </c>
      <c r="GG37" s="1">
        <f t="shared" si="205"/>
        <v>0</v>
      </c>
    </row>
    <row r="38" spans="4:189" x14ac:dyDescent="0.25">
      <c r="D38" s="49">
        <v>15</v>
      </c>
      <c r="G38" s="8">
        <f>(G37+'Project Inputs'!$E$185)*(D38&gt;0)</f>
        <v>58</v>
      </c>
      <c r="H38" s="3">
        <f>'Project Inputs'!$E$184*(D38&gt;0)</f>
        <v>3</v>
      </c>
      <c r="J38" s="1">
        <f t="shared" si="194"/>
        <v>0</v>
      </c>
      <c r="K38" s="1">
        <f t="shared" si="194"/>
        <v>0</v>
      </c>
      <c r="L38" s="1">
        <f t="shared" si="194"/>
        <v>0</v>
      </c>
      <c r="M38" s="1">
        <f t="shared" si="194"/>
        <v>0</v>
      </c>
      <c r="N38" s="1">
        <f t="shared" si="194"/>
        <v>0</v>
      </c>
      <c r="O38" s="1">
        <f t="shared" si="194"/>
        <v>0</v>
      </c>
      <c r="P38" s="1">
        <f t="shared" si="194"/>
        <v>0</v>
      </c>
      <c r="Q38" s="1">
        <f t="shared" si="204"/>
        <v>0</v>
      </c>
      <c r="R38" s="1">
        <f t="shared" si="204"/>
        <v>0</v>
      </c>
      <c r="S38" s="1">
        <f t="shared" si="204"/>
        <v>0</v>
      </c>
      <c r="T38" s="1">
        <f t="shared" si="204"/>
        <v>0</v>
      </c>
      <c r="U38" s="1">
        <f t="shared" si="204"/>
        <v>0</v>
      </c>
      <c r="V38" s="1">
        <f t="shared" si="204"/>
        <v>0</v>
      </c>
      <c r="W38" s="1">
        <f t="shared" si="204"/>
        <v>0</v>
      </c>
      <c r="X38" s="1">
        <f t="shared" si="204"/>
        <v>0</v>
      </c>
      <c r="Y38" s="1">
        <f t="shared" si="204"/>
        <v>0</v>
      </c>
      <c r="Z38" s="1">
        <f t="shared" si="204"/>
        <v>0</v>
      </c>
      <c r="AA38" s="1">
        <f t="shared" si="204"/>
        <v>0</v>
      </c>
      <c r="AB38" s="1">
        <f t="shared" si="204"/>
        <v>0</v>
      </c>
      <c r="AC38" s="1">
        <f t="shared" si="204"/>
        <v>0</v>
      </c>
      <c r="AD38" s="1">
        <f t="shared" si="204"/>
        <v>0</v>
      </c>
      <c r="AE38" s="1">
        <f t="shared" si="204"/>
        <v>0</v>
      </c>
      <c r="AF38" s="1">
        <f t="shared" si="204"/>
        <v>0</v>
      </c>
      <c r="AG38" s="1">
        <f t="shared" si="204"/>
        <v>0</v>
      </c>
      <c r="AH38" s="1">
        <f t="shared" si="204"/>
        <v>0</v>
      </c>
      <c r="AI38" s="1">
        <f t="shared" si="204"/>
        <v>0</v>
      </c>
      <c r="AJ38" s="1">
        <f t="shared" si="204"/>
        <v>0</v>
      </c>
      <c r="AK38" s="1">
        <f t="shared" si="204"/>
        <v>0</v>
      </c>
      <c r="AL38" s="1">
        <f t="shared" si="204"/>
        <v>0</v>
      </c>
      <c r="AM38" s="1">
        <f t="shared" si="204"/>
        <v>0</v>
      </c>
      <c r="AN38" s="1">
        <f t="shared" si="204"/>
        <v>0</v>
      </c>
      <c r="AO38" s="1">
        <f t="shared" si="204"/>
        <v>0</v>
      </c>
      <c r="AP38" s="1">
        <f t="shared" si="204"/>
        <v>0</v>
      </c>
      <c r="AQ38" s="1">
        <f t="shared" si="204"/>
        <v>0</v>
      </c>
      <c r="AR38" s="1">
        <f t="shared" si="204"/>
        <v>0</v>
      </c>
      <c r="AS38" s="1">
        <f t="shared" si="204"/>
        <v>0</v>
      </c>
      <c r="AT38" s="1">
        <f t="shared" si="204"/>
        <v>0</v>
      </c>
      <c r="AU38" s="1">
        <f t="shared" si="204"/>
        <v>0</v>
      </c>
      <c r="AV38" s="1">
        <f t="shared" si="204"/>
        <v>0</v>
      </c>
      <c r="AW38" s="1">
        <f t="shared" si="204"/>
        <v>0</v>
      </c>
      <c r="AX38" s="1">
        <f t="shared" si="204"/>
        <v>0</v>
      </c>
      <c r="AY38" s="1">
        <f t="shared" si="204"/>
        <v>0</v>
      </c>
      <c r="AZ38" s="1">
        <f t="shared" si="204"/>
        <v>0</v>
      </c>
      <c r="BA38" s="1">
        <f t="shared" si="204"/>
        <v>0</v>
      </c>
      <c r="BB38" s="1">
        <f t="shared" si="204"/>
        <v>0</v>
      </c>
      <c r="BC38" s="1">
        <f t="shared" si="204"/>
        <v>0</v>
      </c>
      <c r="BD38" s="1">
        <f t="shared" si="204"/>
        <v>0</v>
      </c>
      <c r="BE38" s="1">
        <f t="shared" si="204"/>
        <v>0</v>
      </c>
      <c r="BF38" s="1">
        <f t="shared" si="204"/>
        <v>0</v>
      </c>
      <c r="BG38" s="1">
        <f t="shared" si="204"/>
        <v>0</v>
      </c>
      <c r="BH38" s="1">
        <f t="shared" si="204"/>
        <v>0</v>
      </c>
      <c r="BI38" s="1">
        <f t="shared" si="204"/>
        <v>0</v>
      </c>
      <c r="BJ38" s="1">
        <f t="shared" si="204"/>
        <v>0</v>
      </c>
      <c r="BK38" s="1">
        <f t="shared" si="204"/>
        <v>0</v>
      </c>
      <c r="BL38" s="1">
        <f t="shared" si="204"/>
        <v>0</v>
      </c>
      <c r="BM38" s="1">
        <f t="shared" si="204"/>
        <v>0</v>
      </c>
      <c r="BN38" s="1">
        <f t="shared" si="204"/>
        <v>0</v>
      </c>
      <c r="BO38" s="1">
        <f t="shared" si="204"/>
        <v>1</v>
      </c>
      <c r="BP38" s="1">
        <f t="shared" si="204"/>
        <v>1</v>
      </c>
      <c r="BQ38" s="1">
        <f t="shared" si="204"/>
        <v>1</v>
      </c>
      <c r="BR38" s="1">
        <f t="shared" si="204"/>
        <v>0</v>
      </c>
      <c r="BS38" s="1">
        <f t="shared" si="204"/>
        <v>0</v>
      </c>
      <c r="BT38" s="1">
        <f t="shared" si="204"/>
        <v>0</v>
      </c>
      <c r="BU38" s="1">
        <f t="shared" si="204"/>
        <v>0</v>
      </c>
      <c r="BV38" s="1">
        <f t="shared" si="204"/>
        <v>0</v>
      </c>
      <c r="BW38" s="1">
        <f t="shared" si="204"/>
        <v>0</v>
      </c>
      <c r="BX38" s="1">
        <f t="shared" si="204"/>
        <v>0</v>
      </c>
      <c r="BY38" s="1">
        <f t="shared" si="204"/>
        <v>0</v>
      </c>
      <c r="BZ38" s="1">
        <f t="shared" si="204"/>
        <v>0</v>
      </c>
      <c r="CA38" s="1">
        <f t="shared" si="204"/>
        <v>0</v>
      </c>
      <c r="CB38" s="1">
        <f t="shared" si="204"/>
        <v>0</v>
      </c>
      <c r="CC38" s="1">
        <f t="shared" si="202"/>
        <v>0</v>
      </c>
      <c r="CD38" s="1">
        <f t="shared" si="202"/>
        <v>0</v>
      </c>
      <c r="CE38" s="1">
        <f t="shared" si="202"/>
        <v>0</v>
      </c>
      <c r="CF38" s="1">
        <f t="shared" si="202"/>
        <v>0</v>
      </c>
      <c r="CG38" s="1">
        <f t="shared" si="202"/>
        <v>0</v>
      </c>
      <c r="CH38" s="1">
        <f t="shared" si="202"/>
        <v>0</v>
      </c>
      <c r="CI38" s="1">
        <f t="shared" si="202"/>
        <v>0</v>
      </c>
      <c r="CJ38" s="1">
        <f t="shared" si="202"/>
        <v>0</v>
      </c>
      <c r="CK38" s="1">
        <f t="shared" si="202"/>
        <v>0</v>
      </c>
      <c r="CL38" s="1">
        <f t="shared" si="202"/>
        <v>0</v>
      </c>
      <c r="CM38" s="1">
        <f t="shared" si="202"/>
        <v>0</v>
      </c>
      <c r="CN38" s="1">
        <f t="shared" si="202"/>
        <v>0</v>
      </c>
      <c r="CO38" s="1">
        <f t="shared" si="202"/>
        <v>0</v>
      </c>
      <c r="CP38" s="1">
        <f t="shared" si="202"/>
        <v>0</v>
      </c>
      <c r="CQ38" s="1">
        <f t="shared" si="202"/>
        <v>0</v>
      </c>
      <c r="CR38" s="1">
        <f t="shared" si="202"/>
        <v>0</v>
      </c>
      <c r="CS38" s="1">
        <f t="shared" si="202"/>
        <v>0</v>
      </c>
      <c r="CT38" s="1">
        <f t="shared" si="202"/>
        <v>0</v>
      </c>
      <c r="CU38" s="1">
        <f t="shared" si="202"/>
        <v>0</v>
      </c>
      <c r="CV38" s="1">
        <f t="shared" si="202"/>
        <v>0</v>
      </c>
      <c r="CW38" s="1">
        <f t="shared" si="202"/>
        <v>0</v>
      </c>
      <c r="CX38" s="1">
        <f t="shared" si="202"/>
        <v>0</v>
      </c>
      <c r="CY38" s="1">
        <f t="shared" si="202"/>
        <v>0</v>
      </c>
      <c r="CZ38" s="1">
        <f t="shared" si="202"/>
        <v>0</v>
      </c>
      <c r="DA38" s="1">
        <f t="shared" si="202"/>
        <v>0</v>
      </c>
      <c r="DB38" s="1">
        <f t="shared" si="202"/>
        <v>0</v>
      </c>
      <c r="DC38" s="1">
        <f t="shared" si="202"/>
        <v>0</v>
      </c>
      <c r="DD38" s="1">
        <f t="shared" si="202"/>
        <v>0</v>
      </c>
      <c r="DE38" s="1">
        <f t="shared" si="202"/>
        <v>0</v>
      </c>
      <c r="DF38" s="1">
        <f t="shared" si="202"/>
        <v>0</v>
      </c>
      <c r="DG38" s="1">
        <f t="shared" si="202"/>
        <v>0</v>
      </c>
      <c r="DH38" s="1">
        <f t="shared" si="202"/>
        <v>0</v>
      </c>
      <c r="DI38" s="1">
        <f t="shared" si="202"/>
        <v>0</v>
      </c>
      <c r="DJ38" s="1">
        <f t="shared" si="202"/>
        <v>0</v>
      </c>
      <c r="DK38" s="1">
        <f t="shared" si="202"/>
        <v>0</v>
      </c>
      <c r="DL38" s="1">
        <f t="shared" si="202"/>
        <v>0</v>
      </c>
      <c r="DM38" s="1">
        <f t="shared" si="202"/>
        <v>0</v>
      </c>
      <c r="DN38" s="1">
        <f t="shared" si="202"/>
        <v>0</v>
      </c>
      <c r="DO38" s="1">
        <f t="shared" si="202"/>
        <v>0</v>
      </c>
      <c r="DP38" s="1">
        <f t="shared" si="202"/>
        <v>0</v>
      </c>
      <c r="DQ38" s="1">
        <f t="shared" si="202"/>
        <v>0</v>
      </c>
      <c r="DR38" s="1">
        <f t="shared" si="202"/>
        <v>0</v>
      </c>
      <c r="DS38" s="1">
        <f t="shared" si="202"/>
        <v>0</v>
      </c>
      <c r="DT38" s="1">
        <f t="shared" si="202"/>
        <v>0</v>
      </c>
      <c r="DU38" s="1">
        <f t="shared" si="202"/>
        <v>0</v>
      </c>
      <c r="DV38" s="1">
        <f t="shared" si="202"/>
        <v>0</v>
      </c>
      <c r="DW38" s="1">
        <f t="shared" si="202"/>
        <v>0</v>
      </c>
      <c r="DX38" s="1">
        <f t="shared" si="202"/>
        <v>0</v>
      </c>
      <c r="DY38" s="1">
        <f t="shared" si="202"/>
        <v>0</v>
      </c>
      <c r="DZ38" s="1">
        <f t="shared" si="202"/>
        <v>0</v>
      </c>
      <c r="EA38" s="1">
        <f t="shared" si="202"/>
        <v>0</v>
      </c>
      <c r="EB38" s="1">
        <f t="shared" si="202"/>
        <v>0</v>
      </c>
      <c r="EC38" s="1">
        <f t="shared" si="202"/>
        <v>0</v>
      </c>
      <c r="ED38" s="1">
        <f t="shared" si="202"/>
        <v>0</v>
      </c>
      <c r="EE38" s="1">
        <f t="shared" si="202"/>
        <v>0</v>
      </c>
      <c r="EF38" s="1">
        <f t="shared" si="202"/>
        <v>0</v>
      </c>
      <c r="EG38" s="1">
        <f t="shared" si="202"/>
        <v>0</v>
      </c>
      <c r="EH38" s="1">
        <f t="shared" si="202"/>
        <v>0</v>
      </c>
      <c r="EI38" s="1">
        <f t="shared" si="202"/>
        <v>0</v>
      </c>
      <c r="EJ38" s="1">
        <f t="shared" si="202"/>
        <v>0</v>
      </c>
      <c r="EK38" s="1">
        <f t="shared" si="202"/>
        <v>0</v>
      </c>
      <c r="EL38" s="1">
        <f t="shared" si="202"/>
        <v>0</v>
      </c>
      <c r="EM38" s="1">
        <f t="shared" si="202"/>
        <v>0</v>
      </c>
      <c r="EN38" s="1">
        <f t="shared" si="192"/>
        <v>0</v>
      </c>
      <c r="EO38" s="1">
        <f t="shared" si="205"/>
        <v>0</v>
      </c>
      <c r="EP38" s="1">
        <f t="shared" si="205"/>
        <v>0</v>
      </c>
      <c r="EQ38" s="1">
        <f t="shared" si="205"/>
        <v>0</v>
      </c>
      <c r="ER38" s="1">
        <f t="shared" si="205"/>
        <v>0</v>
      </c>
      <c r="ES38" s="1">
        <f t="shared" si="205"/>
        <v>0</v>
      </c>
      <c r="ET38" s="1">
        <f t="shared" si="205"/>
        <v>0</v>
      </c>
      <c r="EU38" s="1">
        <f t="shared" si="205"/>
        <v>0</v>
      </c>
      <c r="EV38" s="1">
        <f t="shared" si="205"/>
        <v>0</v>
      </c>
      <c r="EW38" s="1">
        <f t="shared" si="205"/>
        <v>0</v>
      </c>
      <c r="EX38" s="1">
        <f t="shared" si="205"/>
        <v>0</v>
      </c>
      <c r="EY38" s="1">
        <f t="shared" si="205"/>
        <v>0</v>
      </c>
      <c r="EZ38" s="1">
        <f t="shared" si="205"/>
        <v>0</v>
      </c>
      <c r="FA38" s="1">
        <f t="shared" si="205"/>
        <v>0</v>
      </c>
      <c r="FB38" s="1">
        <f t="shared" si="205"/>
        <v>0</v>
      </c>
      <c r="FC38" s="1">
        <f t="shared" si="205"/>
        <v>0</v>
      </c>
      <c r="FD38" s="1">
        <f t="shared" si="205"/>
        <v>0</v>
      </c>
      <c r="FE38" s="1">
        <f t="shared" si="205"/>
        <v>0</v>
      </c>
      <c r="FF38" s="1">
        <f t="shared" si="205"/>
        <v>0</v>
      </c>
      <c r="FG38" s="1">
        <f t="shared" si="205"/>
        <v>0</v>
      </c>
      <c r="FH38" s="1">
        <f t="shared" si="205"/>
        <v>0</v>
      </c>
      <c r="FI38" s="1">
        <f t="shared" si="205"/>
        <v>0</v>
      </c>
      <c r="FJ38" s="1">
        <f t="shared" si="205"/>
        <v>0</v>
      </c>
      <c r="FK38" s="1">
        <f t="shared" si="205"/>
        <v>0</v>
      </c>
      <c r="FL38" s="1">
        <f t="shared" si="205"/>
        <v>0</v>
      </c>
      <c r="FM38" s="1">
        <f t="shared" si="205"/>
        <v>0</v>
      </c>
      <c r="FN38" s="1">
        <f t="shared" si="205"/>
        <v>0</v>
      </c>
      <c r="FO38" s="1">
        <f t="shared" si="205"/>
        <v>0</v>
      </c>
      <c r="FP38" s="1">
        <f t="shared" si="205"/>
        <v>0</v>
      </c>
      <c r="FQ38" s="1">
        <f t="shared" si="205"/>
        <v>0</v>
      </c>
      <c r="FR38" s="1">
        <f t="shared" si="205"/>
        <v>0</v>
      </c>
      <c r="FS38" s="1">
        <f t="shared" si="205"/>
        <v>0</v>
      </c>
      <c r="FT38" s="1">
        <f t="shared" si="205"/>
        <v>0</v>
      </c>
      <c r="FU38" s="1">
        <f t="shared" si="205"/>
        <v>0</v>
      </c>
      <c r="FV38" s="1">
        <f t="shared" si="205"/>
        <v>0</v>
      </c>
      <c r="FW38" s="1">
        <f t="shared" si="205"/>
        <v>0</v>
      </c>
      <c r="FX38" s="1">
        <f t="shared" si="205"/>
        <v>0</v>
      </c>
      <c r="FY38" s="1">
        <f t="shared" si="205"/>
        <v>0</v>
      </c>
      <c r="FZ38" s="1">
        <f t="shared" si="205"/>
        <v>0</v>
      </c>
      <c r="GA38" s="1">
        <f t="shared" si="205"/>
        <v>0</v>
      </c>
      <c r="GB38" s="1">
        <f t="shared" si="205"/>
        <v>0</v>
      </c>
      <c r="GC38" s="1">
        <f t="shared" si="205"/>
        <v>0</v>
      </c>
      <c r="GD38" s="1">
        <f t="shared" si="205"/>
        <v>0</v>
      </c>
      <c r="GE38" s="1">
        <f t="shared" si="205"/>
        <v>0</v>
      </c>
      <c r="GF38" s="1">
        <f t="shared" si="205"/>
        <v>0</v>
      </c>
      <c r="GG38" s="1">
        <f t="shared" si="205"/>
        <v>0</v>
      </c>
    </row>
    <row r="39" spans="4:189" x14ac:dyDescent="0.25">
      <c r="D39" s="49">
        <v>16</v>
      </c>
      <c r="G39" s="8">
        <f>(G38+'Project Inputs'!$E$185)*(D39&gt;0)</f>
        <v>61</v>
      </c>
      <c r="H39" s="3">
        <f>'Project Inputs'!$E$184*(D39&gt;0)</f>
        <v>3</v>
      </c>
      <c r="J39" s="1">
        <f t="shared" si="194"/>
        <v>0</v>
      </c>
      <c r="K39" s="1">
        <f t="shared" si="194"/>
        <v>0</v>
      </c>
      <c r="L39" s="1">
        <f t="shared" si="194"/>
        <v>0</v>
      </c>
      <c r="M39" s="1">
        <f t="shared" si="194"/>
        <v>0</v>
      </c>
      <c r="N39" s="1">
        <f t="shared" si="194"/>
        <v>0</v>
      </c>
      <c r="O39" s="1">
        <f t="shared" si="194"/>
        <v>0</v>
      </c>
      <c r="P39" s="1">
        <f t="shared" si="194"/>
        <v>0</v>
      </c>
      <c r="Q39" s="1">
        <f t="shared" si="204"/>
        <v>0</v>
      </c>
      <c r="R39" s="1">
        <f t="shared" si="204"/>
        <v>0</v>
      </c>
      <c r="S39" s="1">
        <f t="shared" si="204"/>
        <v>0</v>
      </c>
      <c r="T39" s="1">
        <f t="shared" si="204"/>
        <v>0</v>
      </c>
      <c r="U39" s="1">
        <f t="shared" si="204"/>
        <v>0</v>
      </c>
      <c r="V39" s="1">
        <f t="shared" si="204"/>
        <v>0</v>
      </c>
      <c r="W39" s="1">
        <f t="shared" si="204"/>
        <v>0</v>
      </c>
      <c r="X39" s="1">
        <f t="shared" si="204"/>
        <v>0</v>
      </c>
      <c r="Y39" s="1">
        <f t="shared" si="204"/>
        <v>0</v>
      </c>
      <c r="Z39" s="1">
        <f t="shared" si="204"/>
        <v>0</v>
      </c>
      <c r="AA39" s="1">
        <f t="shared" si="204"/>
        <v>0</v>
      </c>
      <c r="AB39" s="1">
        <f t="shared" si="204"/>
        <v>0</v>
      </c>
      <c r="AC39" s="1">
        <f t="shared" si="204"/>
        <v>0</v>
      </c>
      <c r="AD39" s="1">
        <f t="shared" si="204"/>
        <v>0</v>
      </c>
      <c r="AE39" s="1">
        <f t="shared" si="204"/>
        <v>0</v>
      </c>
      <c r="AF39" s="1">
        <f t="shared" si="204"/>
        <v>0</v>
      </c>
      <c r="AG39" s="1">
        <f t="shared" si="204"/>
        <v>0</v>
      </c>
      <c r="AH39" s="1">
        <f t="shared" si="204"/>
        <v>0</v>
      </c>
      <c r="AI39" s="1">
        <f t="shared" si="204"/>
        <v>0</v>
      </c>
      <c r="AJ39" s="1">
        <f t="shared" si="204"/>
        <v>0</v>
      </c>
      <c r="AK39" s="1">
        <f t="shared" si="204"/>
        <v>0</v>
      </c>
      <c r="AL39" s="1">
        <f t="shared" si="204"/>
        <v>0</v>
      </c>
      <c r="AM39" s="1">
        <f t="shared" si="204"/>
        <v>0</v>
      </c>
      <c r="AN39" s="1">
        <f t="shared" si="204"/>
        <v>0</v>
      </c>
      <c r="AO39" s="1">
        <f t="shared" si="204"/>
        <v>0</v>
      </c>
      <c r="AP39" s="1">
        <f t="shared" si="204"/>
        <v>0</v>
      </c>
      <c r="AQ39" s="1">
        <f t="shared" si="204"/>
        <v>0</v>
      </c>
      <c r="AR39" s="1">
        <f t="shared" si="204"/>
        <v>0</v>
      </c>
      <c r="AS39" s="1">
        <f t="shared" si="204"/>
        <v>0</v>
      </c>
      <c r="AT39" s="1">
        <f t="shared" si="204"/>
        <v>0</v>
      </c>
      <c r="AU39" s="1">
        <f t="shared" si="204"/>
        <v>0</v>
      </c>
      <c r="AV39" s="1">
        <f t="shared" si="204"/>
        <v>0</v>
      </c>
      <c r="AW39" s="1">
        <f t="shared" si="204"/>
        <v>0</v>
      </c>
      <c r="AX39" s="1">
        <f t="shared" si="204"/>
        <v>0</v>
      </c>
      <c r="AY39" s="1">
        <f t="shared" si="204"/>
        <v>0</v>
      </c>
      <c r="AZ39" s="1">
        <f t="shared" si="204"/>
        <v>0</v>
      </c>
      <c r="BA39" s="1">
        <f t="shared" si="204"/>
        <v>0</v>
      </c>
      <c r="BB39" s="1">
        <f t="shared" si="204"/>
        <v>0</v>
      </c>
      <c r="BC39" s="1">
        <f t="shared" si="204"/>
        <v>0</v>
      </c>
      <c r="BD39" s="1">
        <f t="shared" si="204"/>
        <v>0</v>
      </c>
      <c r="BE39" s="1">
        <f t="shared" si="204"/>
        <v>0</v>
      </c>
      <c r="BF39" s="1">
        <f t="shared" si="204"/>
        <v>0</v>
      </c>
      <c r="BG39" s="1">
        <f t="shared" si="204"/>
        <v>0</v>
      </c>
      <c r="BH39" s="1">
        <f t="shared" si="204"/>
        <v>0</v>
      </c>
      <c r="BI39" s="1">
        <f t="shared" si="204"/>
        <v>0</v>
      </c>
      <c r="BJ39" s="1">
        <f t="shared" si="204"/>
        <v>0</v>
      </c>
      <c r="BK39" s="1">
        <f t="shared" si="204"/>
        <v>0</v>
      </c>
      <c r="BL39" s="1">
        <f t="shared" si="204"/>
        <v>0</v>
      </c>
      <c r="BM39" s="1">
        <f t="shared" si="204"/>
        <v>0</v>
      </c>
      <c r="BN39" s="1">
        <f t="shared" si="204"/>
        <v>0</v>
      </c>
      <c r="BO39" s="1">
        <f t="shared" si="204"/>
        <v>0</v>
      </c>
      <c r="BP39" s="1">
        <f t="shared" si="204"/>
        <v>0</v>
      </c>
      <c r="BQ39" s="1">
        <f t="shared" si="204"/>
        <v>0</v>
      </c>
      <c r="BR39" s="1">
        <f t="shared" si="204"/>
        <v>1</v>
      </c>
      <c r="BS39" s="1">
        <f t="shared" si="204"/>
        <v>1</v>
      </c>
      <c r="BT39" s="1">
        <f t="shared" si="204"/>
        <v>1</v>
      </c>
      <c r="BU39" s="1">
        <f t="shared" si="204"/>
        <v>0</v>
      </c>
      <c r="BV39" s="1">
        <f t="shared" si="204"/>
        <v>0</v>
      </c>
      <c r="BW39" s="1">
        <f t="shared" si="204"/>
        <v>0</v>
      </c>
      <c r="BX39" s="1">
        <f t="shared" si="204"/>
        <v>0</v>
      </c>
      <c r="BY39" s="1">
        <f t="shared" si="204"/>
        <v>0</v>
      </c>
      <c r="BZ39" s="1">
        <f t="shared" si="204"/>
        <v>0</v>
      </c>
      <c r="CA39" s="1">
        <f t="shared" si="204"/>
        <v>0</v>
      </c>
      <c r="CB39" s="1">
        <f t="shared" ref="CB39:EM42" si="206">AND(CB$1&gt;=$G39,CB$1&lt;SUM($G39:$H39))*1</f>
        <v>0</v>
      </c>
      <c r="CC39" s="1">
        <f t="shared" si="206"/>
        <v>0</v>
      </c>
      <c r="CD39" s="1">
        <f t="shared" si="206"/>
        <v>0</v>
      </c>
      <c r="CE39" s="1">
        <f t="shared" si="206"/>
        <v>0</v>
      </c>
      <c r="CF39" s="1">
        <f t="shared" si="206"/>
        <v>0</v>
      </c>
      <c r="CG39" s="1">
        <f t="shared" si="206"/>
        <v>0</v>
      </c>
      <c r="CH39" s="1">
        <f t="shared" si="206"/>
        <v>0</v>
      </c>
      <c r="CI39" s="1">
        <f t="shared" si="206"/>
        <v>0</v>
      </c>
      <c r="CJ39" s="1">
        <f t="shared" si="206"/>
        <v>0</v>
      </c>
      <c r="CK39" s="1">
        <f t="shared" si="206"/>
        <v>0</v>
      </c>
      <c r="CL39" s="1">
        <f t="shared" si="206"/>
        <v>0</v>
      </c>
      <c r="CM39" s="1">
        <f t="shared" si="206"/>
        <v>0</v>
      </c>
      <c r="CN39" s="1">
        <f t="shared" si="206"/>
        <v>0</v>
      </c>
      <c r="CO39" s="1">
        <f t="shared" si="206"/>
        <v>0</v>
      </c>
      <c r="CP39" s="1">
        <f t="shared" si="206"/>
        <v>0</v>
      </c>
      <c r="CQ39" s="1">
        <f t="shared" si="206"/>
        <v>0</v>
      </c>
      <c r="CR39" s="1">
        <f t="shared" si="206"/>
        <v>0</v>
      </c>
      <c r="CS39" s="1">
        <f t="shared" si="206"/>
        <v>0</v>
      </c>
      <c r="CT39" s="1">
        <f t="shared" si="206"/>
        <v>0</v>
      </c>
      <c r="CU39" s="1">
        <f t="shared" si="206"/>
        <v>0</v>
      </c>
      <c r="CV39" s="1">
        <f t="shared" si="206"/>
        <v>0</v>
      </c>
      <c r="CW39" s="1">
        <f t="shared" si="206"/>
        <v>0</v>
      </c>
      <c r="CX39" s="1">
        <f t="shared" si="206"/>
        <v>0</v>
      </c>
      <c r="CY39" s="1">
        <f t="shared" si="206"/>
        <v>0</v>
      </c>
      <c r="CZ39" s="1">
        <f t="shared" si="206"/>
        <v>0</v>
      </c>
      <c r="DA39" s="1">
        <f t="shared" si="206"/>
        <v>0</v>
      </c>
      <c r="DB39" s="1">
        <f t="shared" si="206"/>
        <v>0</v>
      </c>
      <c r="DC39" s="1">
        <f t="shared" si="206"/>
        <v>0</v>
      </c>
      <c r="DD39" s="1">
        <f t="shared" si="206"/>
        <v>0</v>
      </c>
      <c r="DE39" s="1">
        <f t="shared" si="206"/>
        <v>0</v>
      </c>
      <c r="DF39" s="1">
        <f t="shared" si="206"/>
        <v>0</v>
      </c>
      <c r="DG39" s="1">
        <f t="shared" si="206"/>
        <v>0</v>
      </c>
      <c r="DH39" s="1">
        <f t="shared" si="206"/>
        <v>0</v>
      </c>
      <c r="DI39" s="1">
        <f t="shared" si="206"/>
        <v>0</v>
      </c>
      <c r="DJ39" s="1">
        <f t="shared" si="206"/>
        <v>0</v>
      </c>
      <c r="DK39" s="1">
        <f t="shared" si="206"/>
        <v>0</v>
      </c>
      <c r="DL39" s="1">
        <f t="shared" si="206"/>
        <v>0</v>
      </c>
      <c r="DM39" s="1">
        <f t="shared" si="206"/>
        <v>0</v>
      </c>
      <c r="DN39" s="1">
        <f t="shared" si="206"/>
        <v>0</v>
      </c>
      <c r="DO39" s="1">
        <f t="shared" si="206"/>
        <v>0</v>
      </c>
      <c r="DP39" s="1">
        <f t="shared" si="206"/>
        <v>0</v>
      </c>
      <c r="DQ39" s="1">
        <f t="shared" si="206"/>
        <v>0</v>
      </c>
      <c r="DR39" s="1">
        <f t="shared" si="206"/>
        <v>0</v>
      </c>
      <c r="DS39" s="1">
        <f t="shared" si="206"/>
        <v>0</v>
      </c>
      <c r="DT39" s="1">
        <f t="shared" si="206"/>
        <v>0</v>
      </c>
      <c r="DU39" s="1">
        <f t="shared" si="206"/>
        <v>0</v>
      </c>
      <c r="DV39" s="1">
        <f t="shared" si="206"/>
        <v>0</v>
      </c>
      <c r="DW39" s="1">
        <f t="shared" si="206"/>
        <v>0</v>
      </c>
      <c r="DX39" s="1">
        <f t="shared" si="206"/>
        <v>0</v>
      </c>
      <c r="DY39" s="1">
        <f t="shared" si="206"/>
        <v>0</v>
      </c>
      <c r="DZ39" s="1">
        <f t="shared" si="206"/>
        <v>0</v>
      </c>
      <c r="EA39" s="1">
        <f t="shared" si="206"/>
        <v>0</v>
      </c>
      <c r="EB39" s="1">
        <f t="shared" si="206"/>
        <v>0</v>
      </c>
      <c r="EC39" s="1">
        <f t="shared" si="206"/>
        <v>0</v>
      </c>
      <c r="ED39" s="1">
        <f t="shared" si="206"/>
        <v>0</v>
      </c>
      <c r="EE39" s="1">
        <f t="shared" si="206"/>
        <v>0</v>
      </c>
      <c r="EF39" s="1">
        <f t="shared" si="206"/>
        <v>0</v>
      </c>
      <c r="EG39" s="1">
        <f t="shared" si="206"/>
        <v>0</v>
      </c>
      <c r="EH39" s="1">
        <f t="shared" si="206"/>
        <v>0</v>
      </c>
      <c r="EI39" s="1">
        <f t="shared" si="206"/>
        <v>0</v>
      </c>
      <c r="EJ39" s="1">
        <f t="shared" si="206"/>
        <v>0</v>
      </c>
      <c r="EK39" s="1">
        <f t="shared" si="206"/>
        <v>0</v>
      </c>
      <c r="EL39" s="1">
        <f t="shared" si="206"/>
        <v>0</v>
      </c>
      <c r="EM39" s="1">
        <f t="shared" si="206"/>
        <v>0</v>
      </c>
      <c r="EN39" s="1">
        <f t="shared" si="192"/>
        <v>0</v>
      </c>
      <c r="EO39" s="1">
        <f t="shared" si="205"/>
        <v>0</v>
      </c>
      <c r="EP39" s="1">
        <f t="shared" si="205"/>
        <v>0</v>
      </c>
      <c r="EQ39" s="1">
        <f t="shared" si="205"/>
        <v>0</v>
      </c>
      <c r="ER39" s="1">
        <f t="shared" si="205"/>
        <v>0</v>
      </c>
      <c r="ES39" s="1">
        <f t="shared" si="205"/>
        <v>0</v>
      </c>
      <c r="ET39" s="1">
        <f t="shared" si="205"/>
        <v>0</v>
      </c>
      <c r="EU39" s="1">
        <f t="shared" si="205"/>
        <v>0</v>
      </c>
      <c r="EV39" s="1">
        <f t="shared" si="205"/>
        <v>0</v>
      </c>
      <c r="EW39" s="1">
        <f t="shared" si="205"/>
        <v>0</v>
      </c>
      <c r="EX39" s="1">
        <f t="shared" si="205"/>
        <v>0</v>
      </c>
      <c r="EY39" s="1">
        <f t="shared" si="205"/>
        <v>0</v>
      </c>
      <c r="EZ39" s="1">
        <f t="shared" si="205"/>
        <v>0</v>
      </c>
      <c r="FA39" s="1">
        <f t="shared" si="205"/>
        <v>0</v>
      </c>
      <c r="FB39" s="1">
        <f t="shared" si="205"/>
        <v>0</v>
      </c>
      <c r="FC39" s="1">
        <f t="shared" si="205"/>
        <v>0</v>
      </c>
      <c r="FD39" s="1">
        <f t="shared" si="205"/>
        <v>0</v>
      </c>
      <c r="FE39" s="1">
        <f t="shared" si="205"/>
        <v>0</v>
      </c>
      <c r="FF39" s="1">
        <f t="shared" si="205"/>
        <v>0</v>
      </c>
      <c r="FG39" s="1">
        <f t="shared" si="205"/>
        <v>0</v>
      </c>
      <c r="FH39" s="1">
        <f t="shared" si="205"/>
        <v>0</v>
      </c>
      <c r="FI39" s="1">
        <f t="shared" si="205"/>
        <v>0</v>
      </c>
      <c r="FJ39" s="1">
        <f t="shared" si="205"/>
        <v>0</v>
      </c>
      <c r="FK39" s="1">
        <f t="shared" si="205"/>
        <v>0</v>
      </c>
      <c r="FL39" s="1">
        <f t="shared" si="205"/>
        <v>0</v>
      </c>
      <c r="FM39" s="1">
        <f t="shared" si="205"/>
        <v>0</v>
      </c>
      <c r="FN39" s="1">
        <f t="shared" si="205"/>
        <v>0</v>
      </c>
      <c r="FO39" s="1">
        <f t="shared" si="205"/>
        <v>0</v>
      </c>
      <c r="FP39" s="1">
        <f t="shared" si="205"/>
        <v>0</v>
      </c>
      <c r="FQ39" s="1">
        <f t="shared" si="205"/>
        <v>0</v>
      </c>
      <c r="FR39" s="1">
        <f t="shared" si="205"/>
        <v>0</v>
      </c>
      <c r="FS39" s="1">
        <f t="shared" si="205"/>
        <v>0</v>
      </c>
      <c r="FT39" s="1">
        <f t="shared" si="205"/>
        <v>0</v>
      </c>
      <c r="FU39" s="1">
        <f t="shared" si="205"/>
        <v>0</v>
      </c>
      <c r="FV39" s="1">
        <f t="shared" si="205"/>
        <v>0</v>
      </c>
      <c r="FW39" s="1">
        <f t="shared" si="205"/>
        <v>0</v>
      </c>
      <c r="FX39" s="1">
        <f t="shared" si="205"/>
        <v>0</v>
      </c>
      <c r="FY39" s="1">
        <f t="shared" si="205"/>
        <v>0</v>
      </c>
      <c r="FZ39" s="1">
        <f t="shared" si="205"/>
        <v>0</v>
      </c>
      <c r="GA39" s="1">
        <f t="shared" si="205"/>
        <v>0</v>
      </c>
      <c r="GB39" s="1">
        <f t="shared" si="205"/>
        <v>0</v>
      </c>
      <c r="GC39" s="1">
        <f t="shared" si="205"/>
        <v>0</v>
      </c>
      <c r="GD39" s="1">
        <f t="shared" si="205"/>
        <v>0</v>
      </c>
      <c r="GE39" s="1">
        <f t="shared" si="205"/>
        <v>0</v>
      </c>
      <c r="GF39" s="1">
        <f t="shared" si="205"/>
        <v>0</v>
      </c>
      <c r="GG39" s="1">
        <f t="shared" si="205"/>
        <v>0</v>
      </c>
    </row>
    <row r="40" spans="4:189" x14ac:dyDescent="0.25">
      <c r="D40" s="49">
        <v>17</v>
      </c>
      <c r="G40" s="8">
        <f>(G39+'Project Inputs'!$E$185)*(D40&gt;0)</f>
        <v>64</v>
      </c>
      <c r="H40" s="3">
        <f>'Project Inputs'!$E$184*(D40&gt;0)</f>
        <v>3</v>
      </c>
      <c r="J40" s="1">
        <f t="shared" si="194"/>
        <v>0</v>
      </c>
      <c r="K40" s="1">
        <f t="shared" si="194"/>
        <v>0</v>
      </c>
      <c r="L40" s="1">
        <f t="shared" si="194"/>
        <v>0</v>
      </c>
      <c r="M40" s="1">
        <f t="shared" si="194"/>
        <v>0</v>
      </c>
      <c r="N40" s="1">
        <f t="shared" si="194"/>
        <v>0</v>
      </c>
      <c r="O40" s="1">
        <f t="shared" si="194"/>
        <v>0</v>
      </c>
      <c r="P40" s="1">
        <f t="shared" si="194"/>
        <v>0</v>
      </c>
      <c r="Q40" s="1">
        <f t="shared" ref="Q40:CB43" si="207">AND(Q$1&gt;=$G40,Q$1&lt;SUM($G40:$H40))*1</f>
        <v>0</v>
      </c>
      <c r="R40" s="1">
        <f t="shared" si="207"/>
        <v>0</v>
      </c>
      <c r="S40" s="1">
        <f t="shared" si="207"/>
        <v>0</v>
      </c>
      <c r="T40" s="1">
        <f t="shared" si="207"/>
        <v>0</v>
      </c>
      <c r="U40" s="1">
        <f t="shared" si="207"/>
        <v>0</v>
      </c>
      <c r="V40" s="1">
        <f t="shared" si="207"/>
        <v>0</v>
      </c>
      <c r="W40" s="1">
        <f t="shared" si="207"/>
        <v>0</v>
      </c>
      <c r="X40" s="1">
        <f t="shared" si="207"/>
        <v>0</v>
      </c>
      <c r="Y40" s="1">
        <f t="shared" si="207"/>
        <v>0</v>
      </c>
      <c r="Z40" s="1">
        <f t="shared" si="207"/>
        <v>0</v>
      </c>
      <c r="AA40" s="1">
        <f t="shared" si="207"/>
        <v>0</v>
      </c>
      <c r="AB40" s="1">
        <f t="shared" si="207"/>
        <v>0</v>
      </c>
      <c r="AC40" s="1">
        <f t="shared" si="207"/>
        <v>0</v>
      </c>
      <c r="AD40" s="1">
        <f t="shared" si="207"/>
        <v>0</v>
      </c>
      <c r="AE40" s="1">
        <f t="shared" si="207"/>
        <v>0</v>
      </c>
      <c r="AF40" s="1">
        <f t="shared" si="207"/>
        <v>0</v>
      </c>
      <c r="AG40" s="1">
        <f t="shared" si="207"/>
        <v>0</v>
      </c>
      <c r="AH40" s="1">
        <f t="shared" si="207"/>
        <v>0</v>
      </c>
      <c r="AI40" s="1">
        <f t="shared" si="207"/>
        <v>0</v>
      </c>
      <c r="AJ40" s="1">
        <f t="shared" si="207"/>
        <v>0</v>
      </c>
      <c r="AK40" s="1">
        <f t="shared" si="207"/>
        <v>0</v>
      </c>
      <c r="AL40" s="1">
        <f t="shared" si="207"/>
        <v>0</v>
      </c>
      <c r="AM40" s="1">
        <f t="shared" si="207"/>
        <v>0</v>
      </c>
      <c r="AN40" s="1">
        <f t="shared" si="207"/>
        <v>0</v>
      </c>
      <c r="AO40" s="1">
        <f t="shared" si="207"/>
        <v>0</v>
      </c>
      <c r="AP40" s="1">
        <f t="shared" si="207"/>
        <v>0</v>
      </c>
      <c r="AQ40" s="1">
        <f t="shared" si="207"/>
        <v>0</v>
      </c>
      <c r="AR40" s="1">
        <f t="shared" si="207"/>
        <v>0</v>
      </c>
      <c r="AS40" s="1">
        <f t="shared" si="207"/>
        <v>0</v>
      </c>
      <c r="AT40" s="1">
        <f t="shared" si="207"/>
        <v>0</v>
      </c>
      <c r="AU40" s="1">
        <f t="shared" si="207"/>
        <v>0</v>
      </c>
      <c r="AV40" s="1">
        <f t="shared" si="207"/>
        <v>0</v>
      </c>
      <c r="AW40" s="1">
        <f t="shared" si="207"/>
        <v>0</v>
      </c>
      <c r="AX40" s="1">
        <f t="shared" si="207"/>
        <v>0</v>
      </c>
      <c r="AY40" s="1">
        <f t="shared" si="207"/>
        <v>0</v>
      </c>
      <c r="AZ40" s="1">
        <f t="shared" si="207"/>
        <v>0</v>
      </c>
      <c r="BA40" s="1">
        <f t="shared" si="207"/>
        <v>0</v>
      </c>
      <c r="BB40" s="1">
        <f t="shared" si="207"/>
        <v>0</v>
      </c>
      <c r="BC40" s="1">
        <f t="shared" si="207"/>
        <v>0</v>
      </c>
      <c r="BD40" s="1">
        <f t="shared" si="207"/>
        <v>0</v>
      </c>
      <c r="BE40" s="1">
        <f t="shared" si="207"/>
        <v>0</v>
      </c>
      <c r="BF40" s="1">
        <f t="shared" si="207"/>
        <v>0</v>
      </c>
      <c r="BG40" s="1">
        <f t="shared" si="207"/>
        <v>0</v>
      </c>
      <c r="BH40" s="1">
        <f t="shared" si="207"/>
        <v>0</v>
      </c>
      <c r="BI40" s="1">
        <f t="shared" si="207"/>
        <v>0</v>
      </c>
      <c r="BJ40" s="1">
        <f t="shared" si="207"/>
        <v>0</v>
      </c>
      <c r="BK40" s="1">
        <f t="shared" si="207"/>
        <v>0</v>
      </c>
      <c r="BL40" s="1">
        <f t="shared" si="207"/>
        <v>0</v>
      </c>
      <c r="BM40" s="1">
        <f t="shared" si="207"/>
        <v>0</v>
      </c>
      <c r="BN40" s="1">
        <f t="shared" si="207"/>
        <v>0</v>
      </c>
      <c r="BO40" s="1">
        <f t="shared" si="207"/>
        <v>0</v>
      </c>
      <c r="BP40" s="1">
        <f t="shared" si="207"/>
        <v>0</v>
      </c>
      <c r="BQ40" s="1">
        <f t="shared" si="207"/>
        <v>0</v>
      </c>
      <c r="BR40" s="1">
        <f t="shared" si="207"/>
        <v>0</v>
      </c>
      <c r="BS40" s="1">
        <f t="shared" si="207"/>
        <v>0</v>
      </c>
      <c r="BT40" s="1">
        <f t="shared" si="207"/>
        <v>0</v>
      </c>
      <c r="BU40" s="1">
        <f t="shared" si="207"/>
        <v>1</v>
      </c>
      <c r="BV40" s="1">
        <f t="shared" si="207"/>
        <v>1</v>
      </c>
      <c r="BW40" s="1">
        <f t="shared" si="207"/>
        <v>1</v>
      </c>
      <c r="BX40" s="1">
        <f t="shared" si="207"/>
        <v>0</v>
      </c>
      <c r="BY40" s="1">
        <f t="shared" si="207"/>
        <v>0</v>
      </c>
      <c r="BZ40" s="1">
        <f t="shared" si="207"/>
        <v>0</v>
      </c>
      <c r="CA40" s="1">
        <f t="shared" si="207"/>
        <v>0</v>
      </c>
      <c r="CB40" s="1">
        <f t="shared" si="207"/>
        <v>0</v>
      </c>
      <c r="CC40" s="1">
        <f t="shared" si="206"/>
        <v>0</v>
      </c>
      <c r="CD40" s="1">
        <f t="shared" si="206"/>
        <v>0</v>
      </c>
      <c r="CE40" s="1">
        <f t="shared" si="206"/>
        <v>0</v>
      </c>
      <c r="CF40" s="1">
        <f t="shared" si="206"/>
        <v>0</v>
      </c>
      <c r="CG40" s="1">
        <f t="shared" si="206"/>
        <v>0</v>
      </c>
      <c r="CH40" s="1">
        <f t="shared" si="206"/>
        <v>0</v>
      </c>
      <c r="CI40" s="1">
        <f t="shared" si="206"/>
        <v>0</v>
      </c>
      <c r="CJ40" s="1">
        <f t="shared" si="206"/>
        <v>0</v>
      </c>
      <c r="CK40" s="1">
        <f t="shared" si="206"/>
        <v>0</v>
      </c>
      <c r="CL40" s="1">
        <f t="shared" si="206"/>
        <v>0</v>
      </c>
      <c r="CM40" s="1">
        <f t="shared" si="206"/>
        <v>0</v>
      </c>
      <c r="CN40" s="1">
        <f t="shared" si="206"/>
        <v>0</v>
      </c>
      <c r="CO40" s="1">
        <f t="shared" si="206"/>
        <v>0</v>
      </c>
      <c r="CP40" s="1">
        <f t="shared" si="206"/>
        <v>0</v>
      </c>
      <c r="CQ40" s="1">
        <f t="shared" si="206"/>
        <v>0</v>
      </c>
      <c r="CR40" s="1">
        <f t="shared" si="206"/>
        <v>0</v>
      </c>
      <c r="CS40" s="1">
        <f t="shared" si="206"/>
        <v>0</v>
      </c>
      <c r="CT40" s="1">
        <f t="shared" si="206"/>
        <v>0</v>
      </c>
      <c r="CU40" s="1">
        <f t="shared" si="206"/>
        <v>0</v>
      </c>
      <c r="CV40" s="1">
        <f t="shared" si="206"/>
        <v>0</v>
      </c>
      <c r="CW40" s="1">
        <f t="shared" si="206"/>
        <v>0</v>
      </c>
      <c r="CX40" s="1">
        <f t="shared" si="206"/>
        <v>0</v>
      </c>
      <c r="CY40" s="1">
        <f t="shared" si="206"/>
        <v>0</v>
      </c>
      <c r="CZ40" s="1">
        <f t="shared" si="206"/>
        <v>0</v>
      </c>
      <c r="DA40" s="1">
        <f t="shared" si="206"/>
        <v>0</v>
      </c>
      <c r="DB40" s="1">
        <f t="shared" si="206"/>
        <v>0</v>
      </c>
      <c r="DC40" s="1">
        <f t="shared" si="206"/>
        <v>0</v>
      </c>
      <c r="DD40" s="1">
        <f t="shared" si="206"/>
        <v>0</v>
      </c>
      <c r="DE40" s="1">
        <f t="shared" si="206"/>
        <v>0</v>
      </c>
      <c r="DF40" s="1">
        <f t="shared" si="206"/>
        <v>0</v>
      </c>
      <c r="DG40" s="1">
        <f t="shared" si="206"/>
        <v>0</v>
      </c>
      <c r="DH40" s="1">
        <f t="shared" si="206"/>
        <v>0</v>
      </c>
      <c r="DI40" s="1">
        <f t="shared" si="206"/>
        <v>0</v>
      </c>
      <c r="DJ40" s="1">
        <f t="shared" si="206"/>
        <v>0</v>
      </c>
      <c r="DK40" s="1">
        <f t="shared" si="206"/>
        <v>0</v>
      </c>
      <c r="DL40" s="1">
        <f t="shared" si="206"/>
        <v>0</v>
      </c>
      <c r="DM40" s="1">
        <f t="shared" si="206"/>
        <v>0</v>
      </c>
      <c r="DN40" s="1">
        <f t="shared" si="206"/>
        <v>0</v>
      </c>
      <c r="DO40" s="1">
        <f t="shared" si="206"/>
        <v>0</v>
      </c>
      <c r="DP40" s="1">
        <f t="shared" si="206"/>
        <v>0</v>
      </c>
      <c r="DQ40" s="1">
        <f t="shared" si="206"/>
        <v>0</v>
      </c>
      <c r="DR40" s="1">
        <f t="shared" si="206"/>
        <v>0</v>
      </c>
      <c r="DS40" s="1">
        <f t="shared" si="206"/>
        <v>0</v>
      </c>
      <c r="DT40" s="1">
        <f t="shared" si="206"/>
        <v>0</v>
      </c>
      <c r="DU40" s="1">
        <f t="shared" si="206"/>
        <v>0</v>
      </c>
      <c r="DV40" s="1">
        <f t="shared" si="206"/>
        <v>0</v>
      </c>
      <c r="DW40" s="1">
        <f t="shared" si="206"/>
        <v>0</v>
      </c>
      <c r="DX40" s="1">
        <f t="shared" si="206"/>
        <v>0</v>
      </c>
      <c r="DY40" s="1">
        <f t="shared" si="206"/>
        <v>0</v>
      </c>
      <c r="DZ40" s="1">
        <f t="shared" si="206"/>
        <v>0</v>
      </c>
      <c r="EA40" s="1">
        <f t="shared" si="206"/>
        <v>0</v>
      </c>
      <c r="EB40" s="1">
        <f t="shared" si="206"/>
        <v>0</v>
      </c>
      <c r="EC40" s="1">
        <f t="shared" si="206"/>
        <v>0</v>
      </c>
      <c r="ED40" s="1">
        <f t="shared" si="206"/>
        <v>0</v>
      </c>
      <c r="EE40" s="1">
        <f t="shared" si="206"/>
        <v>0</v>
      </c>
      <c r="EF40" s="1">
        <f t="shared" si="206"/>
        <v>0</v>
      </c>
      <c r="EG40" s="1">
        <f t="shared" si="206"/>
        <v>0</v>
      </c>
      <c r="EH40" s="1">
        <f t="shared" si="206"/>
        <v>0</v>
      </c>
      <c r="EI40" s="1">
        <f t="shared" si="206"/>
        <v>0</v>
      </c>
      <c r="EJ40" s="1">
        <f t="shared" si="206"/>
        <v>0</v>
      </c>
      <c r="EK40" s="1">
        <f t="shared" si="206"/>
        <v>0</v>
      </c>
      <c r="EL40" s="1">
        <f t="shared" si="206"/>
        <v>0</v>
      </c>
      <c r="EM40" s="1">
        <f t="shared" si="206"/>
        <v>0</v>
      </c>
      <c r="EN40" s="1">
        <f t="shared" ref="EN40:GG45" si="208">AND(EN$1&gt;=$G40,EN$1&lt;SUM($G40:$H40))*1</f>
        <v>0</v>
      </c>
      <c r="EO40" s="1">
        <f t="shared" si="208"/>
        <v>0</v>
      </c>
      <c r="EP40" s="1">
        <f t="shared" si="208"/>
        <v>0</v>
      </c>
      <c r="EQ40" s="1">
        <f t="shared" si="208"/>
        <v>0</v>
      </c>
      <c r="ER40" s="1">
        <f t="shared" si="208"/>
        <v>0</v>
      </c>
      <c r="ES40" s="1">
        <f t="shared" si="208"/>
        <v>0</v>
      </c>
      <c r="ET40" s="1">
        <f t="shared" si="208"/>
        <v>0</v>
      </c>
      <c r="EU40" s="1">
        <f t="shared" si="208"/>
        <v>0</v>
      </c>
      <c r="EV40" s="1">
        <f t="shared" si="208"/>
        <v>0</v>
      </c>
      <c r="EW40" s="1">
        <f t="shared" si="208"/>
        <v>0</v>
      </c>
      <c r="EX40" s="1">
        <f t="shared" si="208"/>
        <v>0</v>
      </c>
      <c r="EY40" s="1">
        <f t="shared" si="208"/>
        <v>0</v>
      </c>
      <c r="EZ40" s="1">
        <f t="shared" si="208"/>
        <v>0</v>
      </c>
      <c r="FA40" s="1">
        <f t="shared" si="208"/>
        <v>0</v>
      </c>
      <c r="FB40" s="1">
        <f t="shared" si="208"/>
        <v>0</v>
      </c>
      <c r="FC40" s="1">
        <f t="shared" si="208"/>
        <v>0</v>
      </c>
      <c r="FD40" s="1">
        <f t="shared" si="208"/>
        <v>0</v>
      </c>
      <c r="FE40" s="1">
        <f t="shared" si="208"/>
        <v>0</v>
      </c>
      <c r="FF40" s="1">
        <f t="shared" si="208"/>
        <v>0</v>
      </c>
      <c r="FG40" s="1">
        <f t="shared" si="208"/>
        <v>0</v>
      </c>
      <c r="FH40" s="1">
        <f t="shared" si="208"/>
        <v>0</v>
      </c>
      <c r="FI40" s="1">
        <f t="shared" si="208"/>
        <v>0</v>
      </c>
      <c r="FJ40" s="1">
        <f t="shared" si="208"/>
        <v>0</v>
      </c>
      <c r="FK40" s="1">
        <f t="shared" si="208"/>
        <v>0</v>
      </c>
      <c r="FL40" s="1">
        <f t="shared" si="208"/>
        <v>0</v>
      </c>
      <c r="FM40" s="1">
        <f t="shared" si="208"/>
        <v>0</v>
      </c>
      <c r="FN40" s="1">
        <f t="shared" si="208"/>
        <v>0</v>
      </c>
      <c r="FO40" s="1">
        <f t="shared" si="208"/>
        <v>0</v>
      </c>
      <c r="FP40" s="1">
        <f t="shared" si="208"/>
        <v>0</v>
      </c>
      <c r="FQ40" s="1">
        <f t="shared" si="208"/>
        <v>0</v>
      </c>
      <c r="FR40" s="1">
        <f t="shared" si="208"/>
        <v>0</v>
      </c>
      <c r="FS40" s="1">
        <f t="shared" si="208"/>
        <v>0</v>
      </c>
      <c r="FT40" s="1">
        <f t="shared" si="208"/>
        <v>0</v>
      </c>
      <c r="FU40" s="1">
        <f t="shared" si="208"/>
        <v>0</v>
      </c>
      <c r="FV40" s="1">
        <f t="shared" si="208"/>
        <v>0</v>
      </c>
      <c r="FW40" s="1">
        <f t="shared" si="208"/>
        <v>0</v>
      </c>
      <c r="FX40" s="1">
        <f t="shared" si="208"/>
        <v>0</v>
      </c>
      <c r="FY40" s="1">
        <f t="shared" si="208"/>
        <v>0</v>
      </c>
      <c r="FZ40" s="1">
        <f t="shared" si="208"/>
        <v>0</v>
      </c>
      <c r="GA40" s="1">
        <f t="shared" si="208"/>
        <v>0</v>
      </c>
      <c r="GB40" s="1">
        <f t="shared" si="208"/>
        <v>0</v>
      </c>
      <c r="GC40" s="1">
        <f t="shared" si="208"/>
        <v>0</v>
      </c>
      <c r="GD40" s="1">
        <f t="shared" si="208"/>
        <v>0</v>
      </c>
      <c r="GE40" s="1">
        <f t="shared" si="208"/>
        <v>0</v>
      </c>
      <c r="GF40" s="1">
        <f t="shared" si="208"/>
        <v>0</v>
      </c>
      <c r="GG40" s="1">
        <f t="shared" si="208"/>
        <v>0</v>
      </c>
    </row>
    <row r="41" spans="4:189" x14ac:dyDescent="0.25">
      <c r="D41" s="49">
        <v>18</v>
      </c>
      <c r="G41" s="8">
        <f>(G40+'Project Inputs'!$E$185)*(D41&gt;0)</f>
        <v>67</v>
      </c>
      <c r="H41" s="3">
        <f>'Project Inputs'!$E$184*(D41&gt;0)</f>
        <v>3</v>
      </c>
      <c r="J41" s="1">
        <f t="shared" si="194"/>
        <v>0</v>
      </c>
      <c r="K41" s="1">
        <f t="shared" si="194"/>
        <v>0</v>
      </c>
      <c r="L41" s="1">
        <f t="shared" si="194"/>
        <v>0</v>
      </c>
      <c r="M41" s="1">
        <f t="shared" si="194"/>
        <v>0</v>
      </c>
      <c r="N41" s="1">
        <f t="shared" si="194"/>
        <v>0</v>
      </c>
      <c r="O41" s="1">
        <f t="shared" si="194"/>
        <v>0</v>
      </c>
      <c r="P41" s="1">
        <f t="shared" si="194"/>
        <v>0</v>
      </c>
      <c r="Q41" s="1">
        <f t="shared" si="207"/>
        <v>0</v>
      </c>
      <c r="R41" s="1">
        <f t="shared" si="207"/>
        <v>0</v>
      </c>
      <c r="S41" s="1">
        <f t="shared" si="207"/>
        <v>0</v>
      </c>
      <c r="T41" s="1">
        <f t="shared" si="207"/>
        <v>0</v>
      </c>
      <c r="U41" s="1">
        <f t="shared" si="207"/>
        <v>0</v>
      </c>
      <c r="V41" s="1">
        <f t="shared" si="207"/>
        <v>0</v>
      </c>
      <c r="W41" s="1">
        <f t="shared" si="207"/>
        <v>0</v>
      </c>
      <c r="X41" s="1">
        <f t="shared" si="207"/>
        <v>0</v>
      </c>
      <c r="Y41" s="1">
        <f t="shared" si="207"/>
        <v>0</v>
      </c>
      <c r="Z41" s="1">
        <f t="shared" si="207"/>
        <v>0</v>
      </c>
      <c r="AA41" s="1">
        <f t="shared" si="207"/>
        <v>0</v>
      </c>
      <c r="AB41" s="1">
        <f t="shared" si="207"/>
        <v>0</v>
      </c>
      <c r="AC41" s="1">
        <f t="shared" si="207"/>
        <v>0</v>
      </c>
      <c r="AD41" s="1">
        <f t="shared" si="207"/>
        <v>0</v>
      </c>
      <c r="AE41" s="1">
        <f t="shared" si="207"/>
        <v>0</v>
      </c>
      <c r="AF41" s="1">
        <f t="shared" si="207"/>
        <v>0</v>
      </c>
      <c r="AG41" s="1">
        <f t="shared" si="207"/>
        <v>0</v>
      </c>
      <c r="AH41" s="1">
        <f t="shared" si="207"/>
        <v>0</v>
      </c>
      <c r="AI41" s="1">
        <f t="shared" si="207"/>
        <v>0</v>
      </c>
      <c r="AJ41" s="1">
        <f t="shared" si="207"/>
        <v>0</v>
      </c>
      <c r="AK41" s="1">
        <f t="shared" si="207"/>
        <v>0</v>
      </c>
      <c r="AL41" s="1">
        <f t="shared" si="207"/>
        <v>0</v>
      </c>
      <c r="AM41" s="1">
        <f t="shared" si="207"/>
        <v>0</v>
      </c>
      <c r="AN41" s="1">
        <f t="shared" si="207"/>
        <v>0</v>
      </c>
      <c r="AO41" s="1">
        <f t="shared" si="207"/>
        <v>0</v>
      </c>
      <c r="AP41" s="1">
        <f t="shared" si="207"/>
        <v>0</v>
      </c>
      <c r="AQ41" s="1">
        <f t="shared" si="207"/>
        <v>0</v>
      </c>
      <c r="AR41" s="1">
        <f t="shared" si="207"/>
        <v>0</v>
      </c>
      <c r="AS41" s="1">
        <f t="shared" si="207"/>
        <v>0</v>
      </c>
      <c r="AT41" s="1">
        <f t="shared" si="207"/>
        <v>0</v>
      </c>
      <c r="AU41" s="1">
        <f t="shared" si="207"/>
        <v>0</v>
      </c>
      <c r="AV41" s="1">
        <f t="shared" si="207"/>
        <v>0</v>
      </c>
      <c r="AW41" s="1">
        <f t="shared" si="207"/>
        <v>0</v>
      </c>
      <c r="AX41" s="1">
        <f t="shared" si="207"/>
        <v>0</v>
      </c>
      <c r="AY41" s="1">
        <f t="shared" si="207"/>
        <v>0</v>
      </c>
      <c r="AZ41" s="1">
        <f t="shared" si="207"/>
        <v>0</v>
      </c>
      <c r="BA41" s="1">
        <f t="shared" si="207"/>
        <v>0</v>
      </c>
      <c r="BB41" s="1">
        <f t="shared" si="207"/>
        <v>0</v>
      </c>
      <c r="BC41" s="1">
        <f t="shared" si="207"/>
        <v>0</v>
      </c>
      <c r="BD41" s="1">
        <f t="shared" si="207"/>
        <v>0</v>
      </c>
      <c r="BE41" s="1">
        <f t="shared" si="207"/>
        <v>0</v>
      </c>
      <c r="BF41" s="1">
        <f t="shared" si="207"/>
        <v>0</v>
      </c>
      <c r="BG41" s="1">
        <f t="shared" si="207"/>
        <v>0</v>
      </c>
      <c r="BH41" s="1">
        <f t="shared" si="207"/>
        <v>0</v>
      </c>
      <c r="BI41" s="1">
        <f t="shared" si="207"/>
        <v>0</v>
      </c>
      <c r="BJ41" s="1">
        <f t="shared" si="207"/>
        <v>0</v>
      </c>
      <c r="BK41" s="1">
        <f t="shared" si="207"/>
        <v>0</v>
      </c>
      <c r="BL41" s="1">
        <f t="shared" si="207"/>
        <v>0</v>
      </c>
      <c r="BM41" s="1">
        <f t="shared" si="207"/>
        <v>0</v>
      </c>
      <c r="BN41" s="1">
        <f t="shared" si="207"/>
        <v>0</v>
      </c>
      <c r="BO41" s="1">
        <f t="shared" si="207"/>
        <v>0</v>
      </c>
      <c r="BP41" s="1">
        <f t="shared" si="207"/>
        <v>0</v>
      </c>
      <c r="BQ41" s="1">
        <f t="shared" si="207"/>
        <v>0</v>
      </c>
      <c r="BR41" s="1">
        <f t="shared" si="207"/>
        <v>0</v>
      </c>
      <c r="BS41" s="1">
        <f t="shared" si="207"/>
        <v>0</v>
      </c>
      <c r="BT41" s="1">
        <f t="shared" si="207"/>
        <v>0</v>
      </c>
      <c r="BU41" s="1">
        <f t="shared" si="207"/>
        <v>0</v>
      </c>
      <c r="BV41" s="1">
        <f t="shared" si="207"/>
        <v>0</v>
      </c>
      <c r="BW41" s="1">
        <f t="shared" si="207"/>
        <v>0</v>
      </c>
      <c r="BX41" s="1">
        <f t="shared" si="207"/>
        <v>1</v>
      </c>
      <c r="BY41" s="1">
        <f t="shared" si="207"/>
        <v>1</v>
      </c>
      <c r="BZ41" s="1">
        <f t="shared" si="207"/>
        <v>1</v>
      </c>
      <c r="CA41" s="1">
        <f t="shared" si="207"/>
        <v>0</v>
      </c>
      <c r="CB41" s="1">
        <f t="shared" si="207"/>
        <v>0</v>
      </c>
      <c r="CC41" s="1">
        <f t="shared" si="206"/>
        <v>0</v>
      </c>
      <c r="CD41" s="1">
        <f t="shared" si="206"/>
        <v>0</v>
      </c>
      <c r="CE41" s="1">
        <f t="shared" si="206"/>
        <v>0</v>
      </c>
      <c r="CF41" s="1">
        <f t="shared" si="206"/>
        <v>0</v>
      </c>
      <c r="CG41" s="1">
        <f t="shared" si="206"/>
        <v>0</v>
      </c>
      <c r="CH41" s="1">
        <f t="shared" si="206"/>
        <v>0</v>
      </c>
      <c r="CI41" s="1">
        <f t="shared" si="206"/>
        <v>0</v>
      </c>
      <c r="CJ41" s="1">
        <f t="shared" si="206"/>
        <v>0</v>
      </c>
      <c r="CK41" s="1">
        <f t="shared" si="206"/>
        <v>0</v>
      </c>
      <c r="CL41" s="1">
        <f t="shared" si="206"/>
        <v>0</v>
      </c>
      <c r="CM41" s="1">
        <f t="shared" si="206"/>
        <v>0</v>
      </c>
      <c r="CN41" s="1">
        <f t="shared" si="206"/>
        <v>0</v>
      </c>
      <c r="CO41" s="1">
        <f t="shared" si="206"/>
        <v>0</v>
      </c>
      <c r="CP41" s="1">
        <f t="shared" si="206"/>
        <v>0</v>
      </c>
      <c r="CQ41" s="1">
        <f t="shared" si="206"/>
        <v>0</v>
      </c>
      <c r="CR41" s="1">
        <f t="shared" si="206"/>
        <v>0</v>
      </c>
      <c r="CS41" s="1">
        <f t="shared" si="206"/>
        <v>0</v>
      </c>
      <c r="CT41" s="1">
        <f t="shared" si="206"/>
        <v>0</v>
      </c>
      <c r="CU41" s="1">
        <f t="shared" si="206"/>
        <v>0</v>
      </c>
      <c r="CV41" s="1">
        <f t="shared" si="206"/>
        <v>0</v>
      </c>
      <c r="CW41" s="1">
        <f t="shared" si="206"/>
        <v>0</v>
      </c>
      <c r="CX41" s="1">
        <f t="shared" si="206"/>
        <v>0</v>
      </c>
      <c r="CY41" s="1">
        <f t="shared" si="206"/>
        <v>0</v>
      </c>
      <c r="CZ41" s="1">
        <f t="shared" si="206"/>
        <v>0</v>
      </c>
      <c r="DA41" s="1">
        <f t="shared" si="206"/>
        <v>0</v>
      </c>
      <c r="DB41" s="1">
        <f t="shared" si="206"/>
        <v>0</v>
      </c>
      <c r="DC41" s="1">
        <f t="shared" si="206"/>
        <v>0</v>
      </c>
      <c r="DD41" s="1">
        <f t="shared" si="206"/>
        <v>0</v>
      </c>
      <c r="DE41" s="1">
        <f t="shared" si="206"/>
        <v>0</v>
      </c>
      <c r="DF41" s="1">
        <f t="shared" si="206"/>
        <v>0</v>
      </c>
      <c r="DG41" s="1">
        <f t="shared" si="206"/>
        <v>0</v>
      </c>
      <c r="DH41" s="1">
        <f t="shared" si="206"/>
        <v>0</v>
      </c>
      <c r="DI41" s="1">
        <f t="shared" si="206"/>
        <v>0</v>
      </c>
      <c r="DJ41" s="1">
        <f t="shared" si="206"/>
        <v>0</v>
      </c>
      <c r="DK41" s="1">
        <f t="shared" si="206"/>
        <v>0</v>
      </c>
      <c r="DL41" s="1">
        <f t="shared" si="206"/>
        <v>0</v>
      </c>
      <c r="DM41" s="1">
        <f t="shared" si="206"/>
        <v>0</v>
      </c>
      <c r="DN41" s="1">
        <f t="shared" si="206"/>
        <v>0</v>
      </c>
      <c r="DO41" s="1">
        <f t="shared" si="206"/>
        <v>0</v>
      </c>
      <c r="DP41" s="1">
        <f t="shared" si="206"/>
        <v>0</v>
      </c>
      <c r="DQ41" s="1">
        <f t="shared" si="206"/>
        <v>0</v>
      </c>
      <c r="DR41" s="1">
        <f t="shared" si="206"/>
        <v>0</v>
      </c>
      <c r="DS41" s="1">
        <f t="shared" si="206"/>
        <v>0</v>
      </c>
      <c r="DT41" s="1">
        <f t="shared" si="206"/>
        <v>0</v>
      </c>
      <c r="DU41" s="1">
        <f t="shared" si="206"/>
        <v>0</v>
      </c>
      <c r="DV41" s="1">
        <f t="shared" si="206"/>
        <v>0</v>
      </c>
      <c r="DW41" s="1">
        <f t="shared" si="206"/>
        <v>0</v>
      </c>
      <c r="DX41" s="1">
        <f t="shared" si="206"/>
        <v>0</v>
      </c>
      <c r="DY41" s="1">
        <f t="shared" si="206"/>
        <v>0</v>
      </c>
      <c r="DZ41" s="1">
        <f t="shared" si="206"/>
        <v>0</v>
      </c>
      <c r="EA41" s="1">
        <f t="shared" si="206"/>
        <v>0</v>
      </c>
      <c r="EB41" s="1">
        <f t="shared" si="206"/>
        <v>0</v>
      </c>
      <c r="EC41" s="1">
        <f t="shared" si="206"/>
        <v>0</v>
      </c>
      <c r="ED41" s="1">
        <f t="shared" si="206"/>
        <v>0</v>
      </c>
      <c r="EE41" s="1">
        <f t="shared" si="206"/>
        <v>0</v>
      </c>
      <c r="EF41" s="1">
        <f t="shared" si="206"/>
        <v>0</v>
      </c>
      <c r="EG41" s="1">
        <f t="shared" si="206"/>
        <v>0</v>
      </c>
      <c r="EH41" s="1">
        <f t="shared" si="206"/>
        <v>0</v>
      </c>
      <c r="EI41" s="1">
        <f t="shared" si="206"/>
        <v>0</v>
      </c>
      <c r="EJ41" s="1">
        <f t="shared" si="206"/>
        <v>0</v>
      </c>
      <c r="EK41" s="1">
        <f t="shared" si="206"/>
        <v>0</v>
      </c>
      <c r="EL41" s="1">
        <f t="shared" si="206"/>
        <v>0</v>
      </c>
      <c r="EM41" s="1">
        <f t="shared" si="206"/>
        <v>0</v>
      </c>
      <c r="EN41" s="1">
        <f t="shared" si="208"/>
        <v>0</v>
      </c>
      <c r="EO41" s="1">
        <f t="shared" si="208"/>
        <v>0</v>
      </c>
      <c r="EP41" s="1">
        <f t="shared" si="208"/>
        <v>0</v>
      </c>
      <c r="EQ41" s="1">
        <f t="shared" si="208"/>
        <v>0</v>
      </c>
      <c r="ER41" s="1">
        <f t="shared" si="208"/>
        <v>0</v>
      </c>
      <c r="ES41" s="1">
        <f t="shared" si="208"/>
        <v>0</v>
      </c>
      <c r="ET41" s="1">
        <f t="shared" si="208"/>
        <v>0</v>
      </c>
      <c r="EU41" s="1">
        <f t="shared" si="208"/>
        <v>0</v>
      </c>
      <c r="EV41" s="1">
        <f t="shared" si="208"/>
        <v>0</v>
      </c>
      <c r="EW41" s="1">
        <f t="shared" si="208"/>
        <v>0</v>
      </c>
      <c r="EX41" s="1">
        <f t="shared" si="208"/>
        <v>0</v>
      </c>
      <c r="EY41" s="1">
        <f t="shared" si="208"/>
        <v>0</v>
      </c>
      <c r="EZ41" s="1">
        <f t="shared" si="208"/>
        <v>0</v>
      </c>
      <c r="FA41" s="1">
        <f t="shared" si="208"/>
        <v>0</v>
      </c>
      <c r="FB41" s="1">
        <f t="shared" si="208"/>
        <v>0</v>
      </c>
      <c r="FC41" s="1">
        <f t="shared" si="208"/>
        <v>0</v>
      </c>
      <c r="FD41" s="1">
        <f t="shared" si="208"/>
        <v>0</v>
      </c>
      <c r="FE41" s="1">
        <f t="shared" si="208"/>
        <v>0</v>
      </c>
      <c r="FF41" s="1">
        <f t="shared" si="208"/>
        <v>0</v>
      </c>
      <c r="FG41" s="1">
        <f t="shared" si="208"/>
        <v>0</v>
      </c>
      <c r="FH41" s="1">
        <f t="shared" si="208"/>
        <v>0</v>
      </c>
      <c r="FI41" s="1">
        <f t="shared" si="208"/>
        <v>0</v>
      </c>
      <c r="FJ41" s="1">
        <f t="shared" si="208"/>
        <v>0</v>
      </c>
      <c r="FK41" s="1">
        <f t="shared" si="208"/>
        <v>0</v>
      </c>
      <c r="FL41" s="1">
        <f t="shared" si="208"/>
        <v>0</v>
      </c>
      <c r="FM41" s="1">
        <f t="shared" si="208"/>
        <v>0</v>
      </c>
      <c r="FN41" s="1">
        <f t="shared" si="208"/>
        <v>0</v>
      </c>
      <c r="FO41" s="1">
        <f t="shared" si="208"/>
        <v>0</v>
      </c>
      <c r="FP41" s="1">
        <f t="shared" si="208"/>
        <v>0</v>
      </c>
      <c r="FQ41" s="1">
        <f t="shared" si="208"/>
        <v>0</v>
      </c>
      <c r="FR41" s="1">
        <f t="shared" si="208"/>
        <v>0</v>
      </c>
      <c r="FS41" s="1">
        <f t="shared" si="208"/>
        <v>0</v>
      </c>
      <c r="FT41" s="1">
        <f t="shared" si="208"/>
        <v>0</v>
      </c>
      <c r="FU41" s="1">
        <f t="shared" si="208"/>
        <v>0</v>
      </c>
      <c r="FV41" s="1">
        <f t="shared" si="208"/>
        <v>0</v>
      </c>
      <c r="FW41" s="1">
        <f t="shared" si="208"/>
        <v>0</v>
      </c>
      <c r="FX41" s="1">
        <f t="shared" si="208"/>
        <v>0</v>
      </c>
      <c r="FY41" s="1">
        <f t="shared" si="208"/>
        <v>0</v>
      </c>
      <c r="FZ41" s="1">
        <f t="shared" si="208"/>
        <v>0</v>
      </c>
      <c r="GA41" s="1">
        <f t="shared" si="208"/>
        <v>0</v>
      </c>
      <c r="GB41" s="1">
        <f t="shared" si="208"/>
        <v>0</v>
      </c>
      <c r="GC41" s="1">
        <f t="shared" si="208"/>
        <v>0</v>
      </c>
      <c r="GD41" s="1">
        <f t="shared" si="208"/>
        <v>0</v>
      </c>
      <c r="GE41" s="1">
        <f t="shared" si="208"/>
        <v>0</v>
      </c>
      <c r="GF41" s="1">
        <f t="shared" si="208"/>
        <v>0</v>
      </c>
      <c r="GG41" s="1">
        <f t="shared" si="208"/>
        <v>0</v>
      </c>
    </row>
    <row r="42" spans="4:189" x14ac:dyDescent="0.25">
      <c r="D42" s="49"/>
      <c r="G42" s="8">
        <f>(G41+'Project Inputs'!$E$185)*(D42&gt;0)</f>
        <v>0</v>
      </c>
      <c r="H42" s="3">
        <f>'Project Inputs'!$E$184*(D42&gt;0)</f>
        <v>0</v>
      </c>
      <c r="J42" s="1">
        <f t="shared" si="194"/>
        <v>0</v>
      </c>
      <c r="K42" s="1">
        <f t="shared" si="194"/>
        <v>0</v>
      </c>
      <c r="L42" s="1">
        <f t="shared" si="194"/>
        <v>0</v>
      </c>
      <c r="M42" s="1">
        <f t="shared" si="194"/>
        <v>0</v>
      </c>
      <c r="N42" s="1">
        <f t="shared" si="194"/>
        <v>0</v>
      </c>
      <c r="O42" s="1">
        <f t="shared" si="194"/>
        <v>0</v>
      </c>
      <c r="P42" s="1">
        <f t="shared" si="194"/>
        <v>0</v>
      </c>
      <c r="Q42" s="1">
        <f t="shared" si="207"/>
        <v>0</v>
      </c>
      <c r="R42" s="1">
        <f t="shared" si="207"/>
        <v>0</v>
      </c>
      <c r="S42" s="1">
        <f t="shared" si="207"/>
        <v>0</v>
      </c>
      <c r="T42" s="1">
        <f t="shared" si="207"/>
        <v>0</v>
      </c>
      <c r="U42" s="1">
        <f t="shared" si="207"/>
        <v>0</v>
      </c>
      <c r="V42" s="1">
        <f t="shared" si="207"/>
        <v>0</v>
      </c>
      <c r="W42" s="1">
        <f t="shared" si="207"/>
        <v>0</v>
      </c>
      <c r="X42" s="1">
        <f t="shared" si="207"/>
        <v>0</v>
      </c>
      <c r="Y42" s="1">
        <f t="shared" si="207"/>
        <v>0</v>
      </c>
      <c r="Z42" s="1">
        <f t="shared" si="207"/>
        <v>0</v>
      </c>
      <c r="AA42" s="1">
        <f t="shared" si="207"/>
        <v>0</v>
      </c>
      <c r="AB42" s="1">
        <f t="shared" si="207"/>
        <v>0</v>
      </c>
      <c r="AC42" s="1">
        <f t="shared" si="207"/>
        <v>0</v>
      </c>
      <c r="AD42" s="1">
        <f t="shared" si="207"/>
        <v>0</v>
      </c>
      <c r="AE42" s="1">
        <f t="shared" si="207"/>
        <v>0</v>
      </c>
      <c r="AF42" s="1">
        <f t="shared" si="207"/>
        <v>0</v>
      </c>
      <c r="AG42" s="1">
        <f t="shared" si="207"/>
        <v>0</v>
      </c>
      <c r="AH42" s="1">
        <f t="shared" si="207"/>
        <v>0</v>
      </c>
      <c r="AI42" s="1">
        <f t="shared" si="207"/>
        <v>0</v>
      </c>
      <c r="AJ42" s="1">
        <f t="shared" si="207"/>
        <v>0</v>
      </c>
      <c r="AK42" s="1">
        <f t="shared" si="207"/>
        <v>0</v>
      </c>
      <c r="AL42" s="1">
        <f t="shared" si="207"/>
        <v>0</v>
      </c>
      <c r="AM42" s="1">
        <f t="shared" si="207"/>
        <v>0</v>
      </c>
      <c r="AN42" s="1">
        <f t="shared" si="207"/>
        <v>0</v>
      </c>
      <c r="AO42" s="1">
        <f t="shared" si="207"/>
        <v>0</v>
      </c>
      <c r="AP42" s="1">
        <f t="shared" si="207"/>
        <v>0</v>
      </c>
      <c r="AQ42" s="1">
        <f t="shared" si="207"/>
        <v>0</v>
      </c>
      <c r="AR42" s="1">
        <f t="shared" si="207"/>
        <v>0</v>
      </c>
      <c r="AS42" s="1">
        <f t="shared" si="207"/>
        <v>0</v>
      </c>
      <c r="AT42" s="1">
        <f t="shared" si="207"/>
        <v>0</v>
      </c>
      <c r="AU42" s="1">
        <f t="shared" si="207"/>
        <v>0</v>
      </c>
      <c r="AV42" s="1">
        <f t="shared" si="207"/>
        <v>0</v>
      </c>
      <c r="AW42" s="1">
        <f t="shared" si="207"/>
        <v>0</v>
      </c>
      <c r="AX42" s="1">
        <f t="shared" si="207"/>
        <v>0</v>
      </c>
      <c r="AY42" s="1">
        <f t="shared" si="207"/>
        <v>0</v>
      </c>
      <c r="AZ42" s="1">
        <f t="shared" si="207"/>
        <v>0</v>
      </c>
      <c r="BA42" s="1">
        <f t="shared" si="207"/>
        <v>0</v>
      </c>
      <c r="BB42" s="1">
        <f t="shared" si="207"/>
        <v>0</v>
      </c>
      <c r="BC42" s="1">
        <f t="shared" si="207"/>
        <v>0</v>
      </c>
      <c r="BD42" s="1">
        <f t="shared" si="207"/>
        <v>0</v>
      </c>
      <c r="BE42" s="1">
        <f t="shared" si="207"/>
        <v>0</v>
      </c>
      <c r="BF42" s="1">
        <f t="shared" si="207"/>
        <v>0</v>
      </c>
      <c r="BG42" s="1">
        <f t="shared" si="207"/>
        <v>0</v>
      </c>
      <c r="BH42" s="1">
        <f t="shared" si="207"/>
        <v>0</v>
      </c>
      <c r="BI42" s="1">
        <f t="shared" si="207"/>
        <v>0</v>
      </c>
      <c r="BJ42" s="1">
        <f t="shared" si="207"/>
        <v>0</v>
      </c>
      <c r="BK42" s="1">
        <f t="shared" si="207"/>
        <v>0</v>
      </c>
      <c r="BL42" s="1">
        <f t="shared" si="207"/>
        <v>0</v>
      </c>
      <c r="BM42" s="1">
        <f t="shared" si="207"/>
        <v>0</v>
      </c>
      <c r="BN42" s="1">
        <f t="shared" si="207"/>
        <v>0</v>
      </c>
      <c r="BO42" s="1">
        <f t="shared" si="207"/>
        <v>0</v>
      </c>
      <c r="BP42" s="1">
        <f t="shared" si="207"/>
        <v>0</v>
      </c>
      <c r="BQ42" s="1">
        <f t="shared" si="207"/>
        <v>0</v>
      </c>
      <c r="BR42" s="1">
        <f t="shared" si="207"/>
        <v>0</v>
      </c>
      <c r="BS42" s="1">
        <f t="shared" si="207"/>
        <v>0</v>
      </c>
      <c r="BT42" s="1">
        <f t="shared" si="207"/>
        <v>0</v>
      </c>
      <c r="BU42" s="1">
        <f t="shared" si="207"/>
        <v>0</v>
      </c>
      <c r="BV42" s="1">
        <f t="shared" si="207"/>
        <v>0</v>
      </c>
      <c r="BW42" s="1">
        <f t="shared" si="207"/>
        <v>0</v>
      </c>
      <c r="BX42" s="1">
        <f t="shared" si="207"/>
        <v>0</v>
      </c>
      <c r="BY42" s="1">
        <f t="shared" si="207"/>
        <v>0</v>
      </c>
      <c r="BZ42" s="1">
        <f t="shared" si="207"/>
        <v>0</v>
      </c>
      <c r="CA42" s="1">
        <f t="shared" si="207"/>
        <v>0</v>
      </c>
      <c r="CB42" s="1">
        <f t="shared" si="207"/>
        <v>0</v>
      </c>
      <c r="CC42" s="1">
        <f t="shared" si="206"/>
        <v>0</v>
      </c>
      <c r="CD42" s="1">
        <f t="shared" si="206"/>
        <v>0</v>
      </c>
      <c r="CE42" s="1">
        <f t="shared" si="206"/>
        <v>0</v>
      </c>
      <c r="CF42" s="1">
        <f t="shared" si="206"/>
        <v>0</v>
      </c>
      <c r="CG42" s="1">
        <f t="shared" si="206"/>
        <v>0</v>
      </c>
      <c r="CH42" s="1">
        <f t="shared" si="206"/>
        <v>0</v>
      </c>
      <c r="CI42" s="1">
        <f t="shared" si="206"/>
        <v>0</v>
      </c>
      <c r="CJ42" s="1">
        <f t="shared" si="206"/>
        <v>0</v>
      </c>
      <c r="CK42" s="1">
        <f t="shared" si="206"/>
        <v>0</v>
      </c>
      <c r="CL42" s="1">
        <f t="shared" si="206"/>
        <v>0</v>
      </c>
      <c r="CM42" s="1">
        <f t="shared" si="206"/>
        <v>0</v>
      </c>
      <c r="CN42" s="1">
        <f t="shared" si="206"/>
        <v>0</v>
      </c>
      <c r="CO42" s="1">
        <f t="shared" si="206"/>
        <v>0</v>
      </c>
      <c r="CP42" s="1">
        <f t="shared" si="206"/>
        <v>0</v>
      </c>
      <c r="CQ42" s="1">
        <f t="shared" si="206"/>
        <v>0</v>
      </c>
      <c r="CR42" s="1">
        <f t="shared" si="206"/>
        <v>0</v>
      </c>
      <c r="CS42" s="1">
        <f t="shared" si="206"/>
        <v>0</v>
      </c>
      <c r="CT42" s="1">
        <f t="shared" si="206"/>
        <v>0</v>
      </c>
      <c r="CU42" s="1">
        <f t="shared" si="206"/>
        <v>0</v>
      </c>
      <c r="CV42" s="1">
        <f t="shared" si="206"/>
        <v>0</v>
      </c>
      <c r="CW42" s="1">
        <f t="shared" si="206"/>
        <v>0</v>
      </c>
      <c r="CX42" s="1">
        <f t="shared" si="206"/>
        <v>0</v>
      </c>
      <c r="CY42" s="1">
        <f t="shared" si="206"/>
        <v>0</v>
      </c>
      <c r="CZ42" s="1">
        <f t="shared" si="206"/>
        <v>0</v>
      </c>
      <c r="DA42" s="1">
        <f t="shared" si="206"/>
        <v>0</v>
      </c>
      <c r="DB42" s="1">
        <f t="shared" si="206"/>
        <v>0</v>
      </c>
      <c r="DC42" s="1">
        <f t="shared" si="206"/>
        <v>0</v>
      </c>
      <c r="DD42" s="1">
        <f t="shared" si="206"/>
        <v>0</v>
      </c>
      <c r="DE42" s="1">
        <f t="shared" si="206"/>
        <v>0</v>
      </c>
      <c r="DF42" s="1">
        <f t="shared" si="206"/>
        <v>0</v>
      </c>
      <c r="DG42" s="1">
        <f t="shared" si="206"/>
        <v>0</v>
      </c>
      <c r="DH42" s="1">
        <f t="shared" si="206"/>
        <v>0</v>
      </c>
      <c r="DI42" s="1">
        <f t="shared" si="206"/>
        <v>0</v>
      </c>
      <c r="DJ42" s="1">
        <f t="shared" si="206"/>
        <v>0</v>
      </c>
      <c r="DK42" s="1">
        <f t="shared" si="206"/>
        <v>0</v>
      </c>
      <c r="DL42" s="1">
        <f t="shared" si="206"/>
        <v>0</v>
      </c>
      <c r="DM42" s="1">
        <f t="shared" si="206"/>
        <v>0</v>
      </c>
      <c r="DN42" s="1">
        <f t="shared" si="206"/>
        <v>0</v>
      </c>
      <c r="DO42" s="1">
        <f t="shared" si="206"/>
        <v>0</v>
      </c>
      <c r="DP42" s="1">
        <f t="shared" si="206"/>
        <v>0</v>
      </c>
      <c r="DQ42" s="1">
        <f t="shared" si="206"/>
        <v>0</v>
      </c>
      <c r="DR42" s="1">
        <f t="shared" si="206"/>
        <v>0</v>
      </c>
      <c r="DS42" s="1">
        <f t="shared" si="206"/>
        <v>0</v>
      </c>
      <c r="DT42" s="1">
        <f t="shared" si="206"/>
        <v>0</v>
      </c>
      <c r="DU42" s="1">
        <f t="shared" si="206"/>
        <v>0</v>
      </c>
      <c r="DV42" s="1">
        <f t="shared" si="206"/>
        <v>0</v>
      </c>
      <c r="DW42" s="1">
        <f t="shared" si="206"/>
        <v>0</v>
      </c>
      <c r="DX42" s="1">
        <f t="shared" si="206"/>
        <v>0</v>
      </c>
      <c r="DY42" s="1">
        <f t="shared" si="206"/>
        <v>0</v>
      </c>
      <c r="DZ42" s="1">
        <f t="shared" si="206"/>
        <v>0</v>
      </c>
      <c r="EA42" s="1">
        <f t="shared" si="206"/>
        <v>0</v>
      </c>
      <c r="EB42" s="1">
        <f t="shared" si="206"/>
        <v>0</v>
      </c>
      <c r="EC42" s="1">
        <f t="shared" si="206"/>
        <v>0</v>
      </c>
      <c r="ED42" s="1">
        <f t="shared" si="206"/>
        <v>0</v>
      </c>
      <c r="EE42" s="1">
        <f t="shared" si="206"/>
        <v>0</v>
      </c>
      <c r="EF42" s="1">
        <f t="shared" si="206"/>
        <v>0</v>
      </c>
      <c r="EG42" s="1">
        <f t="shared" si="206"/>
        <v>0</v>
      </c>
      <c r="EH42" s="1">
        <f t="shared" si="206"/>
        <v>0</v>
      </c>
      <c r="EI42" s="1">
        <f t="shared" si="206"/>
        <v>0</v>
      </c>
      <c r="EJ42" s="1">
        <f t="shared" si="206"/>
        <v>0</v>
      </c>
      <c r="EK42" s="1">
        <f t="shared" si="206"/>
        <v>0</v>
      </c>
      <c r="EL42" s="1">
        <f t="shared" si="206"/>
        <v>0</v>
      </c>
      <c r="EM42" s="1">
        <f t="shared" si="206"/>
        <v>0</v>
      </c>
      <c r="EN42" s="1">
        <f t="shared" si="208"/>
        <v>0</v>
      </c>
      <c r="EO42" s="1">
        <f t="shared" si="208"/>
        <v>0</v>
      </c>
      <c r="EP42" s="1">
        <f t="shared" si="208"/>
        <v>0</v>
      </c>
      <c r="EQ42" s="1">
        <f t="shared" si="208"/>
        <v>0</v>
      </c>
      <c r="ER42" s="1">
        <f t="shared" si="208"/>
        <v>0</v>
      </c>
      <c r="ES42" s="1">
        <f t="shared" si="208"/>
        <v>0</v>
      </c>
      <c r="ET42" s="1">
        <f t="shared" si="208"/>
        <v>0</v>
      </c>
      <c r="EU42" s="1">
        <f t="shared" si="208"/>
        <v>0</v>
      </c>
      <c r="EV42" s="1">
        <f t="shared" si="208"/>
        <v>0</v>
      </c>
      <c r="EW42" s="1">
        <f t="shared" si="208"/>
        <v>0</v>
      </c>
      <c r="EX42" s="1">
        <f t="shared" si="208"/>
        <v>0</v>
      </c>
      <c r="EY42" s="1">
        <f t="shared" si="208"/>
        <v>0</v>
      </c>
      <c r="EZ42" s="1">
        <f t="shared" si="208"/>
        <v>0</v>
      </c>
      <c r="FA42" s="1">
        <f t="shared" si="208"/>
        <v>0</v>
      </c>
      <c r="FB42" s="1">
        <f t="shared" si="208"/>
        <v>0</v>
      </c>
      <c r="FC42" s="1">
        <f t="shared" si="208"/>
        <v>0</v>
      </c>
      <c r="FD42" s="1">
        <f t="shared" si="208"/>
        <v>0</v>
      </c>
      <c r="FE42" s="1">
        <f t="shared" si="208"/>
        <v>0</v>
      </c>
      <c r="FF42" s="1">
        <f t="shared" si="208"/>
        <v>0</v>
      </c>
      <c r="FG42" s="1">
        <f t="shared" si="208"/>
        <v>0</v>
      </c>
      <c r="FH42" s="1">
        <f t="shared" si="208"/>
        <v>0</v>
      </c>
      <c r="FI42" s="1">
        <f t="shared" si="208"/>
        <v>0</v>
      </c>
      <c r="FJ42" s="1">
        <f t="shared" si="208"/>
        <v>0</v>
      </c>
      <c r="FK42" s="1">
        <f t="shared" si="208"/>
        <v>0</v>
      </c>
      <c r="FL42" s="1">
        <f t="shared" si="208"/>
        <v>0</v>
      </c>
      <c r="FM42" s="1">
        <f t="shared" si="208"/>
        <v>0</v>
      </c>
      <c r="FN42" s="1">
        <f t="shared" si="208"/>
        <v>0</v>
      </c>
      <c r="FO42" s="1">
        <f t="shared" si="208"/>
        <v>0</v>
      </c>
      <c r="FP42" s="1">
        <f t="shared" si="208"/>
        <v>0</v>
      </c>
      <c r="FQ42" s="1">
        <f t="shared" si="208"/>
        <v>0</v>
      </c>
      <c r="FR42" s="1">
        <f t="shared" si="208"/>
        <v>0</v>
      </c>
      <c r="FS42" s="1">
        <f t="shared" si="208"/>
        <v>0</v>
      </c>
      <c r="FT42" s="1">
        <f t="shared" si="208"/>
        <v>0</v>
      </c>
      <c r="FU42" s="1">
        <f t="shared" si="208"/>
        <v>0</v>
      </c>
      <c r="FV42" s="1">
        <f t="shared" si="208"/>
        <v>0</v>
      </c>
      <c r="FW42" s="1">
        <f t="shared" si="208"/>
        <v>0</v>
      </c>
      <c r="FX42" s="1">
        <f t="shared" si="208"/>
        <v>0</v>
      </c>
      <c r="FY42" s="1">
        <f t="shared" si="208"/>
        <v>0</v>
      </c>
      <c r="FZ42" s="1">
        <f t="shared" si="208"/>
        <v>0</v>
      </c>
      <c r="GA42" s="1">
        <f t="shared" si="208"/>
        <v>0</v>
      </c>
      <c r="GB42" s="1">
        <f t="shared" si="208"/>
        <v>0</v>
      </c>
      <c r="GC42" s="1">
        <f t="shared" si="208"/>
        <v>0</v>
      </c>
      <c r="GD42" s="1">
        <f t="shared" si="208"/>
        <v>0</v>
      </c>
      <c r="GE42" s="1">
        <f t="shared" si="208"/>
        <v>0</v>
      </c>
      <c r="GF42" s="1">
        <f t="shared" si="208"/>
        <v>0</v>
      </c>
      <c r="GG42" s="1">
        <f t="shared" si="208"/>
        <v>0</v>
      </c>
    </row>
    <row r="43" spans="4:189" x14ac:dyDescent="0.25">
      <c r="D43" s="49"/>
      <c r="G43" s="8">
        <f>(G42+'Project Inputs'!$E$185)*(D43&gt;0)</f>
        <v>0</v>
      </c>
      <c r="H43" s="3">
        <f>'Project Inputs'!$E$184*(D43&gt;0)</f>
        <v>0</v>
      </c>
      <c r="J43" s="1">
        <f t="shared" si="194"/>
        <v>0</v>
      </c>
      <c r="K43" s="1">
        <f t="shared" si="194"/>
        <v>0</v>
      </c>
      <c r="L43" s="1">
        <f t="shared" si="194"/>
        <v>0</v>
      </c>
      <c r="M43" s="1">
        <f t="shared" si="194"/>
        <v>0</v>
      </c>
      <c r="N43" s="1">
        <f t="shared" si="194"/>
        <v>0</v>
      </c>
      <c r="O43" s="1">
        <f t="shared" si="194"/>
        <v>0</v>
      </c>
      <c r="P43" s="1">
        <f t="shared" si="194"/>
        <v>0</v>
      </c>
      <c r="Q43" s="1">
        <f t="shared" si="207"/>
        <v>0</v>
      </c>
      <c r="R43" s="1">
        <f t="shared" si="207"/>
        <v>0</v>
      </c>
      <c r="S43" s="1">
        <f t="shared" si="207"/>
        <v>0</v>
      </c>
      <c r="T43" s="1">
        <f t="shared" si="207"/>
        <v>0</v>
      </c>
      <c r="U43" s="1">
        <f t="shared" si="207"/>
        <v>0</v>
      </c>
      <c r="V43" s="1">
        <f t="shared" si="207"/>
        <v>0</v>
      </c>
      <c r="W43" s="1">
        <f t="shared" si="207"/>
        <v>0</v>
      </c>
      <c r="X43" s="1">
        <f t="shared" si="207"/>
        <v>0</v>
      </c>
      <c r="Y43" s="1">
        <f t="shared" si="207"/>
        <v>0</v>
      </c>
      <c r="Z43" s="1">
        <f t="shared" si="207"/>
        <v>0</v>
      </c>
      <c r="AA43" s="1">
        <f t="shared" si="207"/>
        <v>0</v>
      </c>
      <c r="AB43" s="1">
        <f t="shared" si="207"/>
        <v>0</v>
      </c>
      <c r="AC43" s="1">
        <f t="shared" si="207"/>
        <v>0</v>
      </c>
      <c r="AD43" s="1">
        <f t="shared" si="207"/>
        <v>0</v>
      </c>
      <c r="AE43" s="1">
        <f t="shared" si="207"/>
        <v>0</v>
      </c>
      <c r="AF43" s="1">
        <f t="shared" si="207"/>
        <v>0</v>
      </c>
      <c r="AG43" s="1">
        <f t="shared" si="207"/>
        <v>0</v>
      </c>
      <c r="AH43" s="1">
        <f t="shared" si="207"/>
        <v>0</v>
      </c>
      <c r="AI43" s="1">
        <f t="shared" si="207"/>
        <v>0</v>
      </c>
      <c r="AJ43" s="1">
        <f t="shared" si="207"/>
        <v>0</v>
      </c>
      <c r="AK43" s="1">
        <f t="shared" si="207"/>
        <v>0</v>
      </c>
      <c r="AL43" s="1">
        <f t="shared" si="207"/>
        <v>0</v>
      </c>
      <c r="AM43" s="1">
        <f t="shared" si="207"/>
        <v>0</v>
      </c>
      <c r="AN43" s="1">
        <f t="shared" si="207"/>
        <v>0</v>
      </c>
      <c r="AO43" s="1">
        <f t="shared" si="207"/>
        <v>0</v>
      </c>
      <c r="AP43" s="1">
        <f t="shared" si="207"/>
        <v>0</v>
      </c>
      <c r="AQ43" s="1">
        <f t="shared" si="207"/>
        <v>0</v>
      </c>
      <c r="AR43" s="1">
        <f t="shared" si="207"/>
        <v>0</v>
      </c>
      <c r="AS43" s="1">
        <f t="shared" si="207"/>
        <v>0</v>
      </c>
      <c r="AT43" s="1">
        <f t="shared" si="207"/>
        <v>0</v>
      </c>
      <c r="AU43" s="1">
        <f t="shared" si="207"/>
        <v>0</v>
      </c>
      <c r="AV43" s="1">
        <f t="shared" si="207"/>
        <v>0</v>
      </c>
      <c r="AW43" s="1">
        <f t="shared" si="207"/>
        <v>0</v>
      </c>
      <c r="AX43" s="1">
        <f t="shared" si="207"/>
        <v>0</v>
      </c>
      <c r="AY43" s="1">
        <f t="shared" si="207"/>
        <v>0</v>
      </c>
      <c r="AZ43" s="1">
        <f t="shared" si="207"/>
        <v>0</v>
      </c>
      <c r="BA43" s="1">
        <f t="shared" si="207"/>
        <v>0</v>
      </c>
      <c r="BB43" s="1">
        <f t="shared" si="207"/>
        <v>0</v>
      </c>
      <c r="BC43" s="1">
        <f t="shared" si="207"/>
        <v>0</v>
      </c>
      <c r="BD43" s="1">
        <f t="shared" si="207"/>
        <v>0</v>
      </c>
      <c r="BE43" s="1">
        <f t="shared" si="207"/>
        <v>0</v>
      </c>
      <c r="BF43" s="1">
        <f t="shared" si="207"/>
        <v>0</v>
      </c>
      <c r="BG43" s="1">
        <f t="shared" si="207"/>
        <v>0</v>
      </c>
      <c r="BH43" s="1">
        <f t="shared" si="207"/>
        <v>0</v>
      </c>
      <c r="BI43" s="1">
        <f t="shared" si="207"/>
        <v>0</v>
      </c>
      <c r="BJ43" s="1">
        <f t="shared" si="207"/>
        <v>0</v>
      </c>
      <c r="BK43" s="1">
        <f t="shared" si="207"/>
        <v>0</v>
      </c>
      <c r="BL43" s="1">
        <f t="shared" si="207"/>
        <v>0</v>
      </c>
      <c r="BM43" s="1">
        <f t="shared" si="207"/>
        <v>0</v>
      </c>
      <c r="BN43" s="1">
        <f t="shared" si="207"/>
        <v>0</v>
      </c>
      <c r="BO43" s="1">
        <f t="shared" si="207"/>
        <v>0</v>
      </c>
      <c r="BP43" s="1">
        <f t="shared" si="207"/>
        <v>0</v>
      </c>
      <c r="BQ43" s="1">
        <f t="shared" si="207"/>
        <v>0</v>
      </c>
      <c r="BR43" s="1">
        <f t="shared" si="207"/>
        <v>0</v>
      </c>
      <c r="BS43" s="1">
        <f t="shared" si="207"/>
        <v>0</v>
      </c>
      <c r="BT43" s="1">
        <f t="shared" si="207"/>
        <v>0</v>
      </c>
      <c r="BU43" s="1">
        <f t="shared" si="207"/>
        <v>0</v>
      </c>
      <c r="BV43" s="1">
        <f t="shared" si="207"/>
        <v>0</v>
      </c>
      <c r="BW43" s="1">
        <f t="shared" si="207"/>
        <v>0</v>
      </c>
      <c r="BX43" s="1">
        <f t="shared" si="207"/>
        <v>0</v>
      </c>
      <c r="BY43" s="1">
        <f t="shared" si="207"/>
        <v>0</v>
      </c>
      <c r="BZ43" s="1">
        <f t="shared" si="207"/>
        <v>0</v>
      </c>
      <c r="CA43" s="1">
        <f t="shared" si="207"/>
        <v>0</v>
      </c>
      <c r="CB43" s="1">
        <f t="shared" ref="CB43:EM46" si="209">AND(CB$1&gt;=$G43,CB$1&lt;SUM($G43:$H43))*1</f>
        <v>0</v>
      </c>
      <c r="CC43" s="1">
        <f t="shared" si="209"/>
        <v>0</v>
      </c>
      <c r="CD43" s="1">
        <f t="shared" si="209"/>
        <v>0</v>
      </c>
      <c r="CE43" s="1">
        <f t="shared" si="209"/>
        <v>0</v>
      </c>
      <c r="CF43" s="1">
        <f t="shared" si="209"/>
        <v>0</v>
      </c>
      <c r="CG43" s="1">
        <f t="shared" si="209"/>
        <v>0</v>
      </c>
      <c r="CH43" s="1">
        <f t="shared" si="209"/>
        <v>0</v>
      </c>
      <c r="CI43" s="1">
        <f t="shared" si="209"/>
        <v>0</v>
      </c>
      <c r="CJ43" s="1">
        <f t="shared" si="209"/>
        <v>0</v>
      </c>
      <c r="CK43" s="1">
        <f t="shared" si="209"/>
        <v>0</v>
      </c>
      <c r="CL43" s="1">
        <f t="shared" si="209"/>
        <v>0</v>
      </c>
      <c r="CM43" s="1">
        <f t="shared" si="209"/>
        <v>0</v>
      </c>
      <c r="CN43" s="1">
        <f t="shared" si="209"/>
        <v>0</v>
      </c>
      <c r="CO43" s="1">
        <f t="shared" si="209"/>
        <v>0</v>
      </c>
      <c r="CP43" s="1">
        <f t="shared" si="209"/>
        <v>0</v>
      </c>
      <c r="CQ43" s="1">
        <f t="shared" si="209"/>
        <v>0</v>
      </c>
      <c r="CR43" s="1">
        <f t="shared" si="209"/>
        <v>0</v>
      </c>
      <c r="CS43" s="1">
        <f t="shared" si="209"/>
        <v>0</v>
      </c>
      <c r="CT43" s="1">
        <f t="shared" si="209"/>
        <v>0</v>
      </c>
      <c r="CU43" s="1">
        <f t="shared" si="209"/>
        <v>0</v>
      </c>
      <c r="CV43" s="1">
        <f t="shared" si="209"/>
        <v>0</v>
      </c>
      <c r="CW43" s="1">
        <f t="shared" si="209"/>
        <v>0</v>
      </c>
      <c r="CX43" s="1">
        <f t="shared" si="209"/>
        <v>0</v>
      </c>
      <c r="CY43" s="1">
        <f t="shared" si="209"/>
        <v>0</v>
      </c>
      <c r="CZ43" s="1">
        <f t="shared" si="209"/>
        <v>0</v>
      </c>
      <c r="DA43" s="1">
        <f t="shared" si="209"/>
        <v>0</v>
      </c>
      <c r="DB43" s="1">
        <f t="shared" si="209"/>
        <v>0</v>
      </c>
      <c r="DC43" s="1">
        <f t="shared" si="209"/>
        <v>0</v>
      </c>
      <c r="DD43" s="1">
        <f t="shared" si="209"/>
        <v>0</v>
      </c>
      <c r="DE43" s="1">
        <f t="shared" si="209"/>
        <v>0</v>
      </c>
      <c r="DF43" s="1">
        <f t="shared" si="209"/>
        <v>0</v>
      </c>
      <c r="DG43" s="1">
        <f t="shared" si="209"/>
        <v>0</v>
      </c>
      <c r="DH43" s="1">
        <f t="shared" si="209"/>
        <v>0</v>
      </c>
      <c r="DI43" s="1">
        <f t="shared" si="209"/>
        <v>0</v>
      </c>
      <c r="DJ43" s="1">
        <f t="shared" si="209"/>
        <v>0</v>
      </c>
      <c r="DK43" s="1">
        <f t="shared" si="209"/>
        <v>0</v>
      </c>
      <c r="DL43" s="1">
        <f t="shared" si="209"/>
        <v>0</v>
      </c>
      <c r="DM43" s="1">
        <f t="shared" si="209"/>
        <v>0</v>
      </c>
      <c r="DN43" s="1">
        <f t="shared" si="209"/>
        <v>0</v>
      </c>
      <c r="DO43" s="1">
        <f t="shared" si="209"/>
        <v>0</v>
      </c>
      <c r="DP43" s="1">
        <f t="shared" si="209"/>
        <v>0</v>
      </c>
      <c r="DQ43" s="1">
        <f t="shared" si="209"/>
        <v>0</v>
      </c>
      <c r="DR43" s="1">
        <f t="shared" si="209"/>
        <v>0</v>
      </c>
      <c r="DS43" s="1">
        <f t="shared" si="209"/>
        <v>0</v>
      </c>
      <c r="DT43" s="1">
        <f t="shared" si="209"/>
        <v>0</v>
      </c>
      <c r="DU43" s="1">
        <f t="shared" si="209"/>
        <v>0</v>
      </c>
      <c r="DV43" s="1">
        <f t="shared" si="209"/>
        <v>0</v>
      </c>
      <c r="DW43" s="1">
        <f t="shared" si="209"/>
        <v>0</v>
      </c>
      <c r="DX43" s="1">
        <f t="shared" si="209"/>
        <v>0</v>
      </c>
      <c r="DY43" s="1">
        <f t="shared" si="209"/>
        <v>0</v>
      </c>
      <c r="DZ43" s="1">
        <f t="shared" si="209"/>
        <v>0</v>
      </c>
      <c r="EA43" s="1">
        <f t="shared" si="209"/>
        <v>0</v>
      </c>
      <c r="EB43" s="1">
        <f t="shared" si="209"/>
        <v>0</v>
      </c>
      <c r="EC43" s="1">
        <f t="shared" si="209"/>
        <v>0</v>
      </c>
      <c r="ED43" s="1">
        <f t="shared" si="209"/>
        <v>0</v>
      </c>
      <c r="EE43" s="1">
        <f t="shared" si="209"/>
        <v>0</v>
      </c>
      <c r="EF43" s="1">
        <f t="shared" si="209"/>
        <v>0</v>
      </c>
      <c r="EG43" s="1">
        <f t="shared" si="209"/>
        <v>0</v>
      </c>
      <c r="EH43" s="1">
        <f t="shared" si="209"/>
        <v>0</v>
      </c>
      <c r="EI43" s="1">
        <f t="shared" si="209"/>
        <v>0</v>
      </c>
      <c r="EJ43" s="1">
        <f t="shared" si="209"/>
        <v>0</v>
      </c>
      <c r="EK43" s="1">
        <f t="shared" si="209"/>
        <v>0</v>
      </c>
      <c r="EL43" s="1">
        <f t="shared" si="209"/>
        <v>0</v>
      </c>
      <c r="EM43" s="1">
        <f t="shared" si="209"/>
        <v>0</v>
      </c>
      <c r="EN43" s="1">
        <f t="shared" si="208"/>
        <v>0</v>
      </c>
      <c r="EO43" s="1">
        <f t="shared" si="208"/>
        <v>0</v>
      </c>
      <c r="EP43" s="1">
        <f t="shared" si="208"/>
        <v>0</v>
      </c>
      <c r="EQ43" s="1">
        <f t="shared" si="208"/>
        <v>0</v>
      </c>
      <c r="ER43" s="1">
        <f t="shared" si="208"/>
        <v>0</v>
      </c>
      <c r="ES43" s="1">
        <f t="shared" si="208"/>
        <v>0</v>
      </c>
      <c r="ET43" s="1">
        <f t="shared" si="208"/>
        <v>0</v>
      </c>
      <c r="EU43" s="1">
        <f t="shared" si="208"/>
        <v>0</v>
      </c>
      <c r="EV43" s="1">
        <f t="shared" si="208"/>
        <v>0</v>
      </c>
      <c r="EW43" s="1">
        <f t="shared" si="208"/>
        <v>0</v>
      </c>
      <c r="EX43" s="1">
        <f t="shared" si="208"/>
        <v>0</v>
      </c>
      <c r="EY43" s="1">
        <f t="shared" si="208"/>
        <v>0</v>
      </c>
      <c r="EZ43" s="1">
        <f t="shared" si="208"/>
        <v>0</v>
      </c>
      <c r="FA43" s="1">
        <f t="shared" si="208"/>
        <v>0</v>
      </c>
      <c r="FB43" s="1">
        <f t="shared" si="208"/>
        <v>0</v>
      </c>
      <c r="FC43" s="1">
        <f t="shared" si="208"/>
        <v>0</v>
      </c>
      <c r="FD43" s="1">
        <f t="shared" si="208"/>
        <v>0</v>
      </c>
      <c r="FE43" s="1">
        <f t="shared" si="208"/>
        <v>0</v>
      </c>
      <c r="FF43" s="1">
        <f t="shared" si="208"/>
        <v>0</v>
      </c>
      <c r="FG43" s="1">
        <f t="shared" si="208"/>
        <v>0</v>
      </c>
      <c r="FH43" s="1">
        <f t="shared" si="208"/>
        <v>0</v>
      </c>
      <c r="FI43" s="1">
        <f t="shared" si="208"/>
        <v>0</v>
      </c>
      <c r="FJ43" s="1">
        <f t="shared" si="208"/>
        <v>0</v>
      </c>
      <c r="FK43" s="1">
        <f t="shared" si="208"/>
        <v>0</v>
      </c>
      <c r="FL43" s="1">
        <f t="shared" si="208"/>
        <v>0</v>
      </c>
      <c r="FM43" s="1">
        <f t="shared" si="208"/>
        <v>0</v>
      </c>
      <c r="FN43" s="1">
        <f t="shared" si="208"/>
        <v>0</v>
      </c>
      <c r="FO43" s="1">
        <f t="shared" si="208"/>
        <v>0</v>
      </c>
      <c r="FP43" s="1">
        <f t="shared" si="208"/>
        <v>0</v>
      </c>
      <c r="FQ43" s="1">
        <f t="shared" si="208"/>
        <v>0</v>
      </c>
      <c r="FR43" s="1">
        <f t="shared" si="208"/>
        <v>0</v>
      </c>
      <c r="FS43" s="1">
        <f t="shared" si="208"/>
        <v>0</v>
      </c>
      <c r="FT43" s="1">
        <f t="shared" si="208"/>
        <v>0</v>
      </c>
      <c r="FU43" s="1">
        <f t="shared" si="208"/>
        <v>0</v>
      </c>
      <c r="FV43" s="1">
        <f t="shared" si="208"/>
        <v>0</v>
      </c>
      <c r="FW43" s="1">
        <f t="shared" si="208"/>
        <v>0</v>
      </c>
      <c r="FX43" s="1">
        <f t="shared" si="208"/>
        <v>0</v>
      </c>
      <c r="FY43" s="1">
        <f t="shared" si="208"/>
        <v>0</v>
      </c>
      <c r="FZ43" s="1">
        <f t="shared" si="208"/>
        <v>0</v>
      </c>
      <c r="GA43" s="1">
        <f t="shared" si="208"/>
        <v>0</v>
      </c>
      <c r="GB43" s="1">
        <f t="shared" si="208"/>
        <v>0</v>
      </c>
      <c r="GC43" s="1">
        <f t="shared" si="208"/>
        <v>0</v>
      </c>
      <c r="GD43" s="1">
        <f t="shared" si="208"/>
        <v>0</v>
      </c>
      <c r="GE43" s="1">
        <f t="shared" si="208"/>
        <v>0</v>
      </c>
      <c r="GF43" s="1">
        <f t="shared" si="208"/>
        <v>0</v>
      </c>
      <c r="GG43" s="1">
        <f t="shared" si="208"/>
        <v>0</v>
      </c>
    </row>
    <row r="44" spans="4:189" x14ac:dyDescent="0.25">
      <c r="D44" s="49"/>
      <c r="G44" s="8">
        <f>(G43+'Project Inputs'!$E$185)*(D44&gt;0)</f>
        <v>0</v>
      </c>
      <c r="H44" s="3">
        <f>'Project Inputs'!$E$184*(D44&gt;0)</f>
        <v>0</v>
      </c>
      <c r="J44" s="1">
        <f t="shared" si="194"/>
        <v>0</v>
      </c>
      <c r="K44" s="1">
        <f t="shared" si="194"/>
        <v>0</v>
      </c>
      <c r="L44" s="1">
        <f t="shared" si="194"/>
        <v>0</v>
      </c>
      <c r="M44" s="1">
        <f t="shared" si="194"/>
        <v>0</v>
      </c>
      <c r="N44" s="1">
        <f t="shared" si="194"/>
        <v>0</v>
      </c>
      <c r="O44" s="1">
        <f t="shared" si="194"/>
        <v>0</v>
      </c>
      <c r="P44" s="1">
        <f t="shared" si="194"/>
        <v>0</v>
      </c>
      <c r="Q44" s="1">
        <f t="shared" ref="Q44:CB47" si="210">AND(Q$1&gt;=$G44,Q$1&lt;SUM($G44:$H44))*1</f>
        <v>0</v>
      </c>
      <c r="R44" s="1">
        <f t="shared" si="210"/>
        <v>0</v>
      </c>
      <c r="S44" s="1">
        <f t="shared" si="210"/>
        <v>0</v>
      </c>
      <c r="T44" s="1">
        <f t="shared" si="210"/>
        <v>0</v>
      </c>
      <c r="U44" s="1">
        <f t="shared" si="210"/>
        <v>0</v>
      </c>
      <c r="V44" s="1">
        <f t="shared" si="210"/>
        <v>0</v>
      </c>
      <c r="W44" s="1">
        <f t="shared" si="210"/>
        <v>0</v>
      </c>
      <c r="X44" s="1">
        <f t="shared" si="210"/>
        <v>0</v>
      </c>
      <c r="Y44" s="1">
        <f t="shared" si="210"/>
        <v>0</v>
      </c>
      <c r="Z44" s="1">
        <f t="shared" si="210"/>
        <v>0</v>
      </c>
      <c r="AA44" s="1">
        <f t="shared" si="210"/>
        <v>0</v>
      </c>
      <c r="AB44" s="1">
        <f t="shared" si="210"/>
        <v>0</v>
      </c>
      <c r="AC44" s="1">
        <f t="shared" si="210"/>
        <v>0</v>
      </c>
      <c r="AD44" s="1">
        <f t="shared" si="210"/>
        <v>0</v>
      </c>
      <c r="AE44" s="1">
        <f t="shared" si="210"/>
        <v>0</v>
      </c>
      <c r="AF44" s="1">
        <f t="shared" si="210"/>
        <v>0</v>
      </c>
      <c r="AG44" s="1">
        <f t="shared" si="210"/>
        <v>0</v>
      </c>
      <c r="AH44" s="1">
        <f t="shared" si="210"/>
        <v>0</v>
      </c>
      <c r="AI44" s="1">
        <f t="shared" si="210"/>
        <v>0</v>
      </c>
      <c r="AJ44" s="1">
        <f t="shared" si="210"/>
        <v>0</v>
      </c>
      <c r="AK44" s="1">
        <f t="shared" si="210"/>
        <v>0</v>
      </c>
      <c r="AL44" s="1">
        <f t="shared" si="210"/>
        <v>0</v>
      </c>
      <c r="AM44" s="1">
        <f t="shared" si="210"/>
        <v>0</v>
      </c>
      <c r="AN44" s="1">
        <f t="shared" si="210"/>
        <v>0</v>
      </c>
      <c r="AO44" s="1">
        <f t="shared" si="210"/>
        <v>0</v>
      </c>
      <c r="AP44" s="1">
        <f t="shared" si="210"/>
        <v>0</v>
      </c>
      <c r="AQ44" s="1">
        <f t="shared" si="210"/>
        <v>0</v>
      </c>
      <c r="AR44" s="1">
        <f t="shared" si="210"/>
        <v>0</v>
      </c>
      <c r="AS44" s="1">
        <f t="shared" si="210"/>
        <v>0</v>
      </c>
      <c r="AT44" s="1">
        <f t="shared" si="210"/>
        <v>0</v>
      </c>
      <c r="AU44" s="1">
        <f t="shared" si="210"/>
        <v>0</v>
      </c>
      <c r="AV44" s="1">
        <f t="shared" si="210"/>
        <v>0</v>
      </c>
      <c r="AW44" s="1">
        <f t="shared" si="210"/>
        <v>0</v>
      </c>
      <c r="AX44" s="1">
        <f t="shared" si="210"/>
        <v>0</v>
      </c>
      <c r="AY44" s="1">
        <f t="shared" si="210"/>
        <v>0</v>
      </c>
      <c r="AZ44" s="1">
        <f t="shared" si="210"/>
        <v>0</v>
      </c>
      <c r="BA44" s="1">
        <f t="shared" si="210"/>
        <v>0</v>
      </c>
      <c r="BB44" s="1">
        <f t="shared" si="210"/>
        <v>0</v>
      </c>
      <c r="BC44" s="1">
        <f t="shared" si="210"/>
        <v>0</v>
      </c>
      <c r="BD44" s="1">
        <f t="shared" si="210"/>
        <v>0</v>
      </c>
      <c r="BE44" s="1">
        <f t="shared" si="210"/>
        <v>0</v>
      </c>
      <c r="BF44" s="1">
        <f t="shared" si="210"/>
        <v>0</v>
      </c>
      <c r="BG44" s="1">
        <f t="shared" si="210"/>
        <v>0</v>
      </c>
      <c r="BH44" s="1">
        <f t="shared" si="210"/>
        <v>0</v>
      </c>
      <c r="BI44" s="1">
        <f t="shared" si="210"/>
        <v>0</v>
      </c>
      <c r="BJ44" s="1">
        <f t="shared" si="210"/>
        <v>0</v>
      </c>
      <c r="BK44" s="1">
        <f t="shared" si="210"/>
        <v>0</v>
      </c>
      <c r="BL44" s="1">
        <f t="shared" si="210"/>
        <v>0</v>
      </c>
      <c r="BM44" s="1">
        <f t="shared" si="210"/>
        <v>0</v>
      </c>
      <c r="BN44" s="1">
        <f t="shared" si="210"/>
        <v>0</v>
      </c>
      <c r="BO44" s="1">
        <f t="shared" si="210"/>
        <v>0</v>
      </c>
      <c r="BP44" s="1">
        <f t="shared" si="210"/>
        <v>0</v>
      </c>
      <c r="BQ44" s="1">
        <f t="shared" si="210"/>
        <v>0</v>
      </c>
      <c r="BR44" s="1">
        <f t="shared" si="210"/>
        <v>0</v>
      </c>
      <c r="BS44" s="1">
        <f t="shared" si="210"/>
        <v>0</v>
      </c>
      <c r="BT44" s="1">
        <f t="shared" si="210"/>
        <v>0</v>
      </c>
      <c r="BU44" s="1">
        <f t="shared" si="210"/>
        <v>0</v>
      </c>
      <c r="BV44" s="1">
        <f t="shared" si="210"/>
        <v>0</v>
      </c>
      <c r="BW44" s="1">
        <f t="shared" si="210"/>
        <v>0</v>
      </c>
      <c r="BX44" s="1">
        <f t="shared" si="210"/>
        <v>0</v>
      </c>
      <c r="BY44" s="1">
        <f t="shared" si="210"/>
        <v>0</v>
      </c>
      <c r="BZ44" s="1">
        <f t="shared" si="210"/>
        <v>0</v>
      </c>
      <c r="CA44" s="1">
        <f t="shared" si="210"/>
        <v>0</v>
      </c>
      <c r="CB44" s="1">
        <f t="shared" si="210"/>
        <v>0</v>
      </c>
      <c r="CC44" s="1">
        <f t="shared" si="209"/>
        <v>0</v>
      </c>
      <c r="CD44" s="1">
        <f t="shared" si="209"/>
        <v>0</v>
      </c>
      <c r="CE44" s="1">
        <f t="shared" si="209"/>
        <v>0</v>
      </c>
      <c r="CF44" s="1">
        <f t="shared" si="209"/>
        <v>0</v>
      </c>
      <c r="CG44" s="1">
        <f t="shared" si="209"/>
        <v>0</v>
      </c>
      <c r="CH44" s="1">
        <f t="shared" si="209"/>
        <v>0</v>
      </c>
      <c r="CI44" s="1">
        <f t="shared" si="209"/>
        <v>0</v>
      </c>
      <c r="CJ44" s="1">
        <f t="shared" si="209"/>
        <v>0</v>
      </c>
      <c r="CK44" s="1">
        <f t="shared" si="209"/>
        <v>0</v>
      </c>
      <c r="CL44" s="1">
        <f t="shared" si="209"/>
        <v>0</v>
      </c>
      <c r="CM44" s="1">
        <f t="shared" si="209"/>
        <v>0</v>
      </c>
      <c r="CN44" s="1">
        <f t="shared" si="209"/>
        <v>0</v>
      </c>
      <c r="CO44" s="1">
        <f t="shared" si="209"/>
        <v>0</v>
      </c>
      <c r="CP44" s="1">
        <f t="shared" si="209"/>
        <v>0</v>
      </c>
      <c r="CQ44" s="1">
        <f t="shared" si="209"/>
        <v>0</v>
      </c>
      <c r="CR44" s="1">
        <f t="shared" si="209"/>
        <v>0</v>
      </c>
      <c r="CS44" s="1">
        <f t="shared" si="209"/>
        <v>0</v>
      </c>
      <c r="CT44" s="1">
        <f t="shared" si="209"/>
        <v>0</v>
      </c>
      <c r="CU44" s="1">
        <f t="shared" si="209"/>
        <v>0</v>
      </c>
      <c r="CV44" s="1">
        <f t="shared" si="209"/>
        <v>0</v>
      </c>
      <c r="CW44" s="1">
        <f t="shared" si="209"/>
        <v>0</v>
      </c>
      <c r="CX44" s="1">
        <f t="shared" si="209"/>
        <v>0</v>
      </c>
      <c r="CY44" s="1">
        <f t="shared" si="209"/>
        <v>0</v>
      </c>
      <c r="CZ44" s="1">
        <f t="shared" si="209"/>
        <v>0</v>
      </c>
      <c r="DA44" s="1">
        <f t="shared" si="209"/>
        <v>0</v>
      </c>
      <c r="DB44" s="1">
        <f t="shared" si="209"/>
        <v>0</v>
      </c>
      <c r="DC44" s="1">
        <f t="shared" si="209"/>
        <v>0</v>
      </c>
      <c r="DD44" s="1">
        <f t="shared" si="209"/>
        <v>0</v>
      </c>
      <c r="DE44" s="1">
        <f t="shared" si="209"/>
        <v>0</v>
      </c>
      <c r="DF44" s="1">
        <f t="shared" si="209"/>
        <v>0</v>
      </c>
      <c r="DG44" s="1">
        <f t="shared" si="209"/>
        <v>0</v>
      </c>
      <c r="DH44" s="1">
        <f t="shared" si="209"/>
        <v>0</v>
      </c>
      <c r="DI44" s="1">
        <f t="shared" si="209"/>
        <v>0</v>
      </c>
      <c r="DJ44" s="1">
        <f t="shared" si="209"/>
        <v>0</v>
      </c>
      <c r="DK44" s="1">
        <f t="shared" si="209"/>
        <v>0</v>
      </c>
      <c r="DL44" s="1">
        <f t="shared" si="209"/>
        <v>0</v>
      </c>
      <c r="DM44" s="1">
        <f t="shared" si="209"/>
        <v>0</v>
      </c>
      <c r="DN44" s="1">
        <f t="shared" si="209"/>
        <v>0</v>
      </c>
      <c r="DO44" s="1">
        <f t="shared" si="209"/>
        <v>0</v>
      </c>
      <c r="DP44" s="1">
        <f t="shared" si="209"/>
        <v>0</v>
      </c>
      <c r="DQ44" s="1">
        <f t="shared" si="209"/>
        <v>0</v>
      </c>
      <c r="DR44" s="1">
        <f t="shared" si="209"/>
        <v>0</v>
      </c>
      <c r="DS44" s="1">
        <f t="shared" si="209"/>
        <v>0</v>
      </c>
      <c r="DT44" s="1">
        <f t="shared" si="209"/>
        <v>0</v>
      </c>
      <c r="DU44" s="1">
        <f t="shared" si="209"/>
        <v>0</v>
      </c>
      <c r="DV44" s="1">
        <f t="shared" si="209"/>
        <v>0</v>
      </c>
      <c r="DW44" s="1">
        <f t="shared" si="209"/>
        <v>0</v>
      </c>
      <c r="DX44" s="1">
        <f t="shared" si="209"/>
        <v>0</v>
      </c>
      <c r="DY44" s="1">
        <f t="shared" si="209"/>
        <v>0</v>
      </c>
      <c r="DZ44" s="1">
        <f t="shared" si="209"/>
        <v>0</v>
      </c>
      <c r="EA44" s="1">
        <f t="shared" si="209"/>
        <v>0</v>
      </c>
      <c r="EB44" s="1">
        <f t="shared" si="209"/>
        <v>0</v>
      </c>
      <c r="EC44" s="1">
        <f t="shared" si="209"/>
        <v>0</v>
      </c>
      <c r="ED44" s="1">
        <f t="shared" si="209"/>
        <v>0</v>
      </c>
      <c r="EE44" s="1">
        <f t="shared" si="209"/>
        <v>0</v>
      </c>
      <c r="EF44" s="1">
        <f t="shared" si="209"/>
        <v>0</v>
      </c>
      <c r="EG44" s="1">
        <f t="shared" si="209"/>
        <v>0</v>
      </c>
      <c r="EH44" s="1">
        <f t="shared" si="209"/>
        <v>0</v>
      </c>
      <c r="EI44" s="1">
        <f t="shared" si="209"/>
        <v>0</v>
      </c>
      <c r="EJ44" s="1">
        <f t="shared" si="209"/>
        <v>0</v>
      </c>
      <c r="EK44" s="1">
        <f t="shared" si="209"/>
        <v>0</v>
      </c>
      <c r="EL44" s="1">
        <f t="shared" si="209"/>
        <v>0</v>
      </c>
      <c r="EM44" s="1">
        <f t="shared" si="209"/>
        <v>0</v>
      </c>
      <c r="EN44" s="1">
        <f t="shared" si="208"/>
        <v>0</v>
      </c>
      <c r="EO44" s="1">
        <f t="shared" si="208"/>
        <v>0</v>
      </c>
      <c r="EP44" s="1">
        <f t="shared" si="208"/>
        <v>0</v>
      </c>
      <c r="EQ44" s="1">
        <f t="shared" si="208"/>
        <v>0</v>
      </c>
      <c r="ER44" s="1">
        <f t="shared" si="208"/>
        <v>0</v>
      </c>
      <c r="ES44" s="1">
        <f t="shared" si="208"/>
        <v>0</v>
      </c>
      <c r="ET44" s="1">
        <f t="shared" si="208"/>
        <v>0</v>
      </c>
      <c r="EU44" s="1">
        <f t="shared" si="208"/>
        <v>0</v>
      </c>
      <c r="EV44" s="1">
        <f t="shared" si="208"/>
        <v>0</v>
      </c>
      <c r="EW44" s="1">
        <f t="shared" si="208"/>
        <v>0</v>
      </c>
      <c r="EX44" s="1">
        <f t="shared" si="208"/>
        <v>0</v>
      </c>
      <c r="EY44" s="1">
        <f t="shared" si="208"/>
        <v>0</v>
      </c>
      <c r="EZ44" s="1">
        <f t="shared" si="208"/>
        <v>0</v>
      </c>
      <c r="FA44" s="1">
        <f t="shared" si="208"/>
        <v>0</v>
      </c>
      <c r="FB44" s="1">
        <f t="shared" si="208"/>
        <v>0</v>
      </c>
      <c r="FC44" s="1">
        <f t="shared" si="208"/>
        <v>0</v>
      </c>
      <c r="FD44" s="1">
        <f t="shared" si="208"/>
        <v>0</v>
      </c>
      <c r="FE44" s="1">
        <f t="shared" si="208"/>
        <v>0</v>
      </c>
      <c r="FF44" s="1">
        <f t="shared" si="208"/>
        <v>0</v>
      </c>
      <c r="FG44" s="1">
        <f t="shared" si="208"/>
        <v>0</v>
      </c>
      <c r="FH44" s="1">
        <f t="shared" si="208"/>
        <v>0</v>
      </c>
      <c r="FI44" s="1">
        <f t="shared" si="208"/>
        <v>0</v>
      </c>
      <c r="FJ44" s="1">
        <f t="shared" si="208"/>
        <v>0</v>
      </c>
      <c r="FK44" s="1">
        <f t="shared" si="208"/>
        <v>0</v>
      </c>
      <c r="FL44" s="1">
        <f t="shared" si="208"/>
        <v>0</v>
      </c>
      <c r="FM44" s="1">
        <f t="shared" si="208"/>
        <v>0</v>
      </c>
      <c r="FN44" s="1">
        <f t="shared" si="208"/>
        <v>0</v>
      </c>
      <c r="FO44" s="1">
        <f t="shared" si="208"/>
        <v>0</v>
      </c>
      <c r="FP44" s="1">
        <f t="shared" si="208"/>
        <v>0</v>
      </c>
      <c r="FQ44" s="1">
        <f t="shared" si="208"/>
        <v>0</v>
      </c>
      <c r="FR44" s="1">
        <f t="shared" si="208"/>
        <v>0</v>
      </c>
      <c r="FS44" s="1">
        <f t="shared" si="208"/>
        <v>0</v>
      </c>
      <c r="FT44" s="1">
        <f t="shared" si="208"/>
        <v>0</v>
      </c>
      <c r="FU44" s="1">
        <f t="shared" si="208"/>
        <v>0</v>
      </c>
      <c r="FV44" s="1">
        <f t="shared" si="208"/>
        <v>0</v>
      </c>
      <c r="FW44" s="1">
        <f t="shared" si="208"/>
        <v>0</v>
      </c>
      <c r="FX44" s="1">
        <f t="shared" si="208"/>
        <v>0</v>
      </c>
      <c r="FY44" s="1">
        <f t="shared" si="208"/>
        <v>0</v>
      </c>
      <c r="FZ44" s="1">
        <f t="shared" si="208"/>
        <v>0</v>
      </c>
      <c r="GA44" s="1">
        <f t="shared" si="208"/>
        <v>0</v>
      </c>
      <c r="GB44" s="1">
        <f t="shared" si="208"/>
        <v>0</v>
      </c>
      <c r="GC44" s="1">
        <f t="shared" si="208"/>
        <v>0</v>
      </c>
      <c r="GD44" s="1">
        <f t="shared" si="208"/>
        <v>0</v>
      </c>
      <c r="GE44" s="1">
        <f t="shared" si="208"/>
        <v>0</v>
      </c>
      <c r="GF44" s="1">
        <f t="shared" si="208"/>
        <v>0</v>
      </c>
      <c r="GG44" s="1">
        <f t="shared" si="208"/>
        <v>0</v>
      </c>
    </row>
    <row r="45" spans="4:189" x14ac:dyDescent="0.25">
      <c r="D45" s="49"/>
      <c r="G45" s="8">
        <f>(G44+'Project Inputs'!$E$185)*(D45&gt;0)</f>
        <v>0</v>
      </c>
      <c r="H45" s="3">
        <f>'Project Inputs'!$E$184*(D45&gt;0)</f>
        <v>0</v>
      </c>
      <c r="J45" s="1">
        <f t="shared" si="194"/>
        <v>0</v>
      </c>
      <c r="K45" s="1">
        <f t="shared" si="194"/>
        <v>0</v>
      </c>
      <c r="L45" s="1">
        <f t="shared" si="194"/>
        <v>0</v>
      </c>
      <c r="M45" s="1">
        <f t="shared" si="194"/>
        <v>0</v>
      </c>
      <c r="N45" s="1">
        <f t="shared" si="194"/>
        <v>0</v>
      </c>
      <c r="O45" s="1">
        <f t="shared" si="194"/>
        <v>0</v>
      </c>
      <c r="P45" s="1">
        <f t="shared" si="194"/>
        <v>0</v>
      </c>
      <c r="Q45" s="1">
        <f t="shared" si="210"/>
        <v>0</v>
      </c>
      <c r="R45" s="1">
        <f t="shared" si="210"/>
        <v>0</v>
      </c>
      <c r="S45" s="1">
        <f t="shared" si="210"/>
        <v>0</v>
      </c>
      <c r="T45" s="1">
        <f t="shared" si="210"/>
        <v>0</v>
      </c>
      <c r="U45" s="1">
        <f t="shared" si="210"/>
        <v>0</v>
      </c>
      <c r="V45" s="1">
        <f t="shared" si="210"/>
        <v>0</v>
      </c>
      <c r="W45" s="1">
        <f t="shared" si="210"/>
        <v>0</v>
      </c>
      <c r="X45" s="1">
        <f t="shared" si="210"/>
        <v>0</v>
      </c>
      <c r="Y45" s="1">
        <f t="shared" si="210"/>
        <v>0</v>
      </c>
      <c r="Z45" s="1">
        <f t="shared" si="210"/>
        <v>0</v>
      </c>
      <c r="AA45" s="1">
        <f t="shared" si="210"/>
        <v>0</v>
      </c>
      <c r="AB45" s="1">
        <f t="shared" si="210"/>
        <v>0</v>
      </c>
      <c r="AC45" s="1">
        <f t="shared" si="210"/>
        <v>0</v>
      </c>
      <c r="AD45" s="1">
        <f t="shared" si="210"/>
        <v>0</v>
      </c>
      <c r="AE45" s="1">
        <f t="shared" si="210"/>
        <v>0</v>
      </c>
      <c r="AF45" s="1">
        <f t="shared" si="210"/>
        <v>0</v>
      </c>
      <c r="AG45" s="1">
        <f t="shared" si="210"/>
        <v>0</v>
      </c>
      <c r="AH45" s="1">
        <f t="shared" si="210"/>
        <v>0</v>
      </c>
      <c r="AI45" s="1">
        <f t="shared" si="210"/>
        <v>0</v>
      </c>
      <c r="AJ45" s="1">
        <f t="shared" si="210"/>
        <v>0</v>
      </c>
      <c r="AK45" s="1">
        <f t="shared" si="210"/>
        <v>0</v>
      </c>
      <c r="AL45" s="1">
        <f t="shared" si="210"/>
        <v>0</v>
      </c>
      <c r="AM45" s="1">
        <f t="shared" si="210"/>
        <v>0</v>
      </c>
      <c r="AN45" s="1">
        <f t="shared" si="210"/>
        <v>0</v>
      </c>
      <c r="AO45" s="1">
        <f t="shared" si="210"/>
        <v>0</v>
      </c>
      <c r="AP45" s="1">
        <f t="shared" si="210"/>
        <v>0</v>
      </c>
      <c r="AQ45" s="1">
        <f t="shared" si="210"/>
        <v>0</v>
      </c>
      <c r="AR45" s="1">
        <f t="shared" si="210"/>
        <v>0</v>
      </c>
      <c r="AS45" s="1">
        <f t="shared" si="210"/>
        <v>0</v>
      </c>
      <c r="AT45" s="1">
        <f t="shared" si="210"/>
        <v>0</v>
      </c>
      <c r="AU45" s="1">
        <f t="shared" si="210"/>
        <v>0</v>
      </c>
      <c r="AV45" s="1">
        <f t="shared" si="210"/>
        <v>0</v>
      </c>
      <c r="AW45" s="1">
        <f t="shared" si="210"/>
        <v>0</v>
      </c>
      <c r="AX45" s="1">
        <f t="shared" si="210"/>
        <v>0</v>
      </c>
      <c r="AY45" s="1">
        <f t="shared" si="210"/>
        <v>0</v>
      </c>
      <c r="AZ45" s="1">
        <f t="shared" si="210"/>
        <v>0</v>
      </c>
      <c r="BA45" s="1">
        <f t="shared" si="210"/>
        <v>0</v>
      </c>
      <c r="BB45" s="1">
        <f t="shared" si="210"/>
        <v>0</v>
      </c>
      <c r="BC45" s="1">
        <f t="shared" si="210"/>
        <v>0</v>
      </c>
      <c r="BD45" s="1">
        <f t="shared" si="210"/>
        <v>0</v>
      </c>
      <c r="BE45" s="1">
        <f t="shared" si="210"/>
        <v>0</v>
      </c>
      <c r="BF45" s="1">
        <f t="shared" si="210"/>
        <v>0</v>
      </c>
      <c r="BG45" s="1">
        <f t="shared" si="210"/>
        <v>0</v>
      </c>
      <c r="BH45" s="1">
        <f t="shared" si="210"/>
        <v>0</v>
      </c>
      <c r="BI45" s="1">
        <f t="shared" si="210"/>
        <v>0</v>
      </c>
      <c r="BJ45" s="1">
        <f t="shared" si="210"/>
        <v>0</v>
      </c>
      <c r="BK45" s="1">
        <f t="shared" si="210"/>
        <v>0</v>
      </c>
      <c r="BL45" s="1">
        <f t="shared" si="210"/>
        <v>0</v>
      </c>
      <c r="BM45" s="1">
        <f t="shared" si="210"/>
        <v>0</v>
      </c>
      <c r="BN45" s="1">
        <f t="shared" si="210"/>
        <v>0</v>
      </c>
      <c r="BO45" s="1">
        <f t="shared" si="210"/>
        <v>0</v>
      </c>
      <c r="BP45" s="1">
        <f t="shared" si="210"/>
        <v>0</v>
      </c>
      <c r="BQ45" s="1">
        <f t="shared" si="210"/>
        <v>0</v>
      </c>
      <c r="BR45" s="1">
        <f t="shared" si="210"/>
        <v>0</v>
      </c>
      <c r="BS45" s="1">
        <f t="shared" si="210"/>
        <v>0</v>
      </c>
      <c r="BT45" s="1">
        <f t="shared" si="210"/>
        <v>0</v>
      </c>
      <c r="BU45" s="1">
        <f t="shared" si="210"/>
        <v>0</v>
      </c>
      <c r="BV45" s="1">
        <f t="shared" si="210"/>
        <v>0</v>
      </c>
      <c r="BW45" s="1">
        <f t="shared" si="210"/>
        <v>0</v>
      </c>
      <c r="BX45" s="1">
        <f t="shared" si="210"/>
        <v>0</v>
      </c>
      <c r="BY45" s="1">
        <f t="shared" si="210"/>
        <v>0</v>
      </c>
      <c r="BZ45" s="1">
        <f t="shared" si="210"/>
        <v>0</v>
      </c>
      <c r="CA45" s="1">
        <f t="shared" si="210"/>
        <v>0</v>
      </c>
      <c r="CB45" s="1">
        <f t="shared" si="210"/>
        <v>0</v>
      </c>
      <c r="CC45" s="1">
        <f t="shared" si="209"/>
        <v>0</v>
      </c>
      <c r="CD45" s="1">
        <f t="shared" si="209"/>
        <v>0</v>
      </c>
      <c r="CE45" s="1">
        <f t="shared" si="209"/>
        <v>0</v>
      </c>
      <c r="CF45" s="1">
        <f t="shared" si="209"/>
        <v>0</v>
      </c>
      <c r="CG45" s="1">
        <f t="shared" si="209"/>
        <v>0</v>
      </c>
      <c r="CH45" s="1">
        <f t="shared" si="209"/>
        <v>0</v>
      </c>
      <c r="CI45" s="1">
        <f t="shared" si="209"/>
        <v>0</v>
      </c>
      <c r="CJ45" s="1">
        <f t="shared" si="209"/>
        <v>0</v>
      </c>
      <c r="CK45" s="1">
        <f t="shared" si="209"/>
        <v>0</v>
      </c>
      <c r="CL45" s="1">
        <f t="shared" si="209"/>
        <v>0</v>
      </c>
      <c r="CM45" s="1">
        <f t="shared" si="209"/>
        <v>0</v>
      </c>
      <c r="CN45" s="1">
        <f t="shared" si="209"/>
        <v>0</v>
      </c>
      <c r="CO45" s="1">
        <f t="shared" si="209"/>
        <v>0</v>
      </c>
      <c r="CP45" s="1">
        <f t="shared" si="209"/>
        <v>0</v>
      </c>
      <c r="CQ45" s="1">
        <f t="shared" si="209"/>
        <v>0</v>
      </c>
      <c r="CR45" s="1">
        <f t="shared" si="209"/>
        <v>0</v>
      </c>
      <c r="CS45" s="1">
        <f t="shared" si="209"/>
        <v>0</v>
      </c>
      <c r="CT45" s="1">
        <f t="shared" si="209"/>
        <v>0</v>
      </c>
      <c r="CU45" s="1">
        <f t="shared" si="209"/>
        <v>0</v>
      </c>
      <c r="CV45" s="1">
        <f t="shared" si="209"/>
        <v>0</v>
      </c>
      <c r="CW45" s="1">
        <f t="shared" si="209"/>
        <v>0</v>
      </c>
      <c r="CX45" s="1">
        <f t="shared" si="209"/>
        <v>0</v>
      </c>
      <c r="CY45" s="1">
        <f t="shared" si="209"/>
        <v>0</v>
      </c>
      <c r="CZ45" s="1">
        <f t="shared" si="209"/>
        <v>0</v>
      </c>
      <c r="DA45" s="1">
        <f t="shared" si="209"/>
        <v>0</v>
      </c>
      <c r="DB45" s="1">
        <f t="shared" si="209"/>
        <v>0</v>
      </c>
      <c r="DC45" s="1">
        <f t="shared" si="209"/>
        <v>0</v>
      </c>
      <c r="DD45" s="1">
        <f t="shared" si="209"/>
        <v>0</v>
      </c>
      <c r="DE45" s="1">
        <f t="shared" si="209"/>
        <v>0</v>
      </c>
      <c r="DF45" s="1">
        <f t="shared" si="209"/>
        <v>0</v>
      </c>
      <c r="DG45" s="1">
        <f t="shared" si="209"/>
        <v>0</v>
      </c>
      <c r="DH45" s="1">
        <f t="shared" si="209"/>
        <v>0</v>
      </c>
      <c r="DI45" s="1">
        <f t="shared" si="209"/>
        <v>0</v>
      </c>
      <c r="DJ45" s="1">
        <f t="shared" si="209"/>
        <v>0</v>
      </c>
      <c r="DK45" s="1">
        <f t="shared" si="209"/>
        <v>0</v>
      </c>
      <c r="DL45" s="1">
        <f t="shared" si="209"/>
        <v>0</v>
      </c>
      <c r="DM45" s="1">
        <f t="shared" si="209"/>
        <v>0</v>
      </c>
      <c r="DN45" s="1">
        <f t="shared" si="209"/>
        <v>0</v>
      </c>
      <c r="DO45" s="1">
        <f t="shared" si="209"/>
        <v>0</v>
      </c>
      <c r="DP45" s="1">
        <f t="shared" si="209"/>
        <v>0</v>
      </c>
      <c r="DQ45" s="1">
        <f t="shared" si="209"/>
        <v>0</v>
      </c>
      <c r="DR45" s="1">
        <f t="shared" si="209"/>
        <v>0</v>
      </c>
      <c r="DS45" s="1">
        <f t="shared" si="209"/>
        <v>0</v>
      </c>
      <c r="DT45" s="1">
        <f t="shared" si="209"/>
        <v>0</v>
      </c>
      <c r="DU45" s="1">
        <f t="shared" si="209"/>
        <v>0</v>
      </c>
      <c r="DV45" s="1">
        <f t="shared" si="209"/>
        <v>0</v>
      </c>
      <c r="DW45" s="1">
        <f t="shared" si="209"/>
        <v>0</v>
      </c>
      <c r="DX45" s="1">
        <f t="shared" si="209"/>
        <v>0</v>
      </c>
      <c r="DY45" s="1">
        <f t="shared" si="209"/>
        <v>0</v>
      </c>
      <c r="DZ45" s="1">
        <f t="shared" si="209"/>
        <v>0</v>
      </c>
      <c r="EA45" s="1">
        <f t="shared" si="209"/>
        <v>0</v>
      </c>
      <c r="EB45" s="1">
        <f t="shared" si="209"/>
        <v>0</v>
      </c>
      <c r="EC45" s="1">
        <f t="shared" si="209"/>
        <v>0</v>
      </c>
      <c r="ED45" s="1">
        <f t="shared" si="209"/>
        <v>0</v>
      </c>
      <c r="EE45" s="1">
        <f t="shared" si="209"/>
        <v>0</v>
      </c>
      <c r="EF45" s="1">
        <f t="shared" si="209"/>
        <v>0</v>
      </c>
      <c r="EG45" s="1">
        <f t="shared" si="209"/>
        <v>0</v>
      </c>
      <c r="EH45" s="1">
        <f t="shared" si="209"/>
        <v>0</v>
      </c>
      <c r="EI45" s="1">
        <f t="shared" si="209"/>
        <v>0</v>
      </c>
      <c r="EJ45" s="1">
        <f t="shared" si="209"/>
        <v>0</v>
      </c>
      <c r="EK45" s="1">
        <f t="shared" si="209"/>
        <v>0</v>
      </c>
      <c r="EL45" s="1">
        <f t="shared" si="209"/>
        <v>0</v>
      </c>
      <c r="EM45" s="1">
        <f t="shared" si="209"/>
        <v>0</v>
      </c>
      <c r="EN45" s="1">
        <f t="shared" si="208"/>
        <v>0</v>
      </c>
      <c r="EO45" s="1">
        <f t="shared" si="208"/>
        <v>0</v>
      </c>
      <c r="EP45" s="1">
        <f t="shared" si="208"/>
        <v>0</v>
      </c>
      <c r="EQ45" s="1">
        <f t="shared" si="208"/>
        <v>0</v>
      </c>
      <c r="ER45" s="1">
        <f t="shared" si="208"/>
        <v>0</v>
      </c>
      <c r="ES45" s="1">
        <f t="shared" si="208"/>
        <v>0</v>
      </c>
      <c r="ET45" s="1">
        <f t="shared" si="208"/>
        <v>0</v>
      </c>
      <c r="EU45" s="1">
        <f t="shared" si="208"/>
        <v>0</v>
      </c>
      <c r="EV45" s="1">
        <f t="shared" si="208"/>
        <v>0</v>
      </c>
      <c r="EW45" s="1">
        <f t="shared" si="208"/>
        <v>0</v>
      </c>
      <c r="EX45" s="1">
        <f t="shared" si="208"/>
        <v>0</v>
      </c>
      <c r="EY45" s="1">
        <f t="shared" si="208"/>
        <v>0</v>
      </c>
      <c r="EZ45" s="1">
        <f t="shared" si="208"/>
        <v>0</v>
      </c>
      <c r="FA45" s="1">
        <f t="shared" si="208"/>
        <v>0</v>
      </c>
      <c r="FB45" s="1">
        <f t="shared" si="208"/>
        <v>0</v>
      </c>
      <c r="FC45" s="1">
        <f t="shared" si="208"/>
        <v>0</v>
      </c>
      <c r="FD45" s="1">
        <f t="shared" si="208"/>
        <v>0</v>
      </c>
      <c r="FE45" s="1">
        <f t="shared" si="208"/>
        <v>0</v>
      </c>
      <c r="FF45" s="1">
        <f t="shared" si="208"/>
        <v>0</v>
      </c>
      <c r="FG45" s="1">
        <f t="shared" si="208"/>
        <v>0</v>
      </c>
      <c r="FH45" s="1">
        <f t="shared" si="208"/>
        <v>0</v>
      </c>
      <c r="FI45" s="1">
        <f t="shared" si="208"/>
        <v>0</v>
      </c>
      <c r="FJ45" s="1">
        <f t="shared" si="208"/>
        <v>0</v>
      </c>
      <c r="FK45" s="1">
        <f t="shared" si="208"/>
        <v>0</v>
      </c>
      <c r="FL45" s="1">
        <f t="shared" si="208"/>
        <v>0</v>
      </c>
      <c r="FM45" s="1">
        <f t="shared" ref="FM45:GG45" si="211">AND(FM$1&gt;=$G45,FM$1&lt;SUM($G45:$H45))*1</f>
        <v>0</v>
      </c>
      <c r="FN45" s="1">
        <f t="shared" si="211"/>
        <v>0</v>
      </c>
      <c r="FO45" s="1">
        <f t="shared" si="211"/>
        <v>0</v>
      </c>
      <c r="FP45" s="1">
        <f t="shared" si="211"/>
        <v>0</v>
      </c>
      <c r="FQ45" s="1">
        <f t="shared" si="211"/>
        <v>0</v>
      </c>
      <c r="FR45" s="1">
        <f t="shared" si="211"/>
        <v>0</v>
      </c>
      <c r="FS45" s="1">
        <f t="shared" si="211"/>
        <v>0</v>
      </c>
      <c r="FT45" s="1">
        <f t="shared" si="211"/>
        <v>0</v>
      </c>
      <c r="FU45" s="1">
        <f t="shared" si="211"/>
        <v>0</v>
      </c>
      <c r="FV45" s="1">
        <f t="shared" si="211"/>
        <v>0</v>
      </c>
      <c r="FW45" s="1">
        <f t="shared" si="211"/>
        <v>0</v>
      </c>
      <c r="FX45" s="1">
        <f t="shared" si="211"/>
        <v>0</v>
      </c>
      <c r="FY45" s="1">
        <f t="shared" si="211"/>
        <v>0</v>
      </c>
      <c r="FZ45" s="1">
        <f t="shared" si="211"/>
        <v>0</v>
      </c>
      <c r="GA45" s="1">
        <f t="shared" si="211"/>
        <v>0</v>
      </c>
      <c r="GB45" s="1">
        <f t="shared" si="211"/>
        <v>0</v>
      </c>
      <c r="GC45" s="1">
        <f t="shared" si="211"/>
        <v>0</v>
      </c>
      <c r="GD45" s="1">
        <f t="shared" si="211"/>
        <v>0</v>
      </c>
      <c r="GE45" s="1">
        <f t="shared" si="211"/>
        <v>0</v>
      </c>
      <c r="GF45" s="1">
        <f t="shared" si="211"/>
        <v>0</v>
      </c>
      <c r="GG45" s="1">
        <f t="shared" si="211"/>
        <v>0</v>
      </c>
    </row>
    <row r="46" spans="4:189" x14ac:dyDescent="0.25">
      <c r="D46" s="49"/>
      <c r="G46" s="8">
        <f>(G45+'Project Inputs'!$E$185)*(D46&gt;0)</f>
        <v>0</v>
      </c>
      <c r="H46" s="3">
        <f>'Project Inputs'!$E$184*(D46&gt;0)</f>
        <v>0</v>
      </c>
      <c r="J46" s="1">
        <f t="shared" si="194"/>
        <v>0</v>
      </c>
      <c r="K46" s="1">
        <f t="shared" si="194"/>
        <v>0</v>
      </c>
      <c r="L46" s="1">
        <f t="shared" si="194"/>
        <v>0</v>
      </c>
      <c r="M46" s="1">
        <f t="shared" si="194"/>
        <v>0</v>
      </c>
      <c r="N46" s="1">
        <f t="shared" si="194"/>
        <v>0</v>
      </c>
      <c r="O46" s="1">
        <f t="shared" si="194"/>
        <v>0</v>
      </c>
      <c r="P46" s="1">
        <f t="shared" si="194"/>
        <v>0</v>
      </c>
      <c r="Q46" s="1">
        <f t="shared" si="210"/>
        <v>0</v>
      </c>
      <c r="R46" s="1">
        <f t="shared" si="210"/>
        <v>0</v>
      </c>
      <c r="S46" s="1">
        <f t="shared" si="210"/>
        <v>0</v>
      </c>
      <c r="T46" s="1">
        <f t="shared" si="210"/>
        <v>0</v>
      </c>
      <c r="U46" s="1">
        <f t="shared" si="210"/>
        <v>0</v>
      </c>
      <c r="V46" s="1">
        <f t="shared" si="210"/>
        <v>0</v>
      </c>
      <c r="W46" s="1">
        <f t="shared" si="210"/>
        <v>0</v>
      </c>
      <c r="X46" s="1">
        <f t="shared" si="210"/>
        <v>0</v>
      </c>
      <c r="Y46" s="1">
        <f t="shared" si="210"/>
        <v>0</v>
      </c>
      <c r="Z46" s="1">
        <f t="shared" si="210"/>
        <v>0</v>
      </c>
      <c r="AA46" s="1">
        <f t="shared" si="210"/>
        <v>0</v>
      </c>
      <c r="AB46" s="1">
        <f t="shared" si="210"/>
        <v>0</v>
      </c>
      <c r="AC46" s="1">
        <f t="shared" si="210"/>
        <v>0</v>
      </c>
      <c r="AD46" s="1">
        <f t="shared" si="210"/>
        <v>0</v>
      </c>
      <c r="AE46" s="1">
        <f t="shared" si="210"/>
        <v>0</v>
      </c>
      <c r="AF46" s="1">
        <f t="shared" si="210"/>
        <v>0</v>
      </c>
      <c r="AG46" s="1">
        <f t="shared" si="210"/>
        <v>0</v>
      </c>
      <c r="AH46" s="1">
        <f t="shared" si="210"/>
        <v>0</v>
      </c>
      <c r="AI46" s="1">
        <f t="shared" si="210"/>
        <v>0</v>
      </c>
      <c r="AJ46" s="1">
        <f t="shared" si="210"/>
        <v>0</v>
      </c>
      <c r="AK46" s="1">
        <f t="shared" si="210"/>
        <v>0</v>
      </c>
      <c r="AL46" s="1">
        <f t="shared" si="210"/>
        <v>0</v>
      </c>
      <c r="AM46" s="1">
        <f t="shared" si="210"/>
        <v>0</v>
      </c>
      <c r="AN46" s="1">
        <f t="shared" si="210"/>
        <v>0</v>
      </c>
      <c r="AO46" s="1">
        <f t="shared" si="210"/>
        <v>0</v>
      </c>
      <c r="AP46" s="1">
        <f t="shared" si="210"/>
        <v>0</v>
      </c>
      <c r="AQ46" s="1">
        <f t="shared" si="210"/>
        <v>0</v>
      </c>
      <c r="AR46" s="1">
        <f t="shared" si="210"/>
        <v>0</v>
      </c>
      <c r="AS46" s="1">
        <f t="shared" si="210"/>
        <v>0</v>
      </c>
      <c r="AT46" s="1">
        <f t="shared" si="210"/>
        <v>0</v>
      </c>
      <c r="AU46" s="1">
        <f t="shared" si="210"/>
        <v>0</v>
      </c>
      <c r="AV46" s="1">
        <f t="shared" si="210"/>
        <v>0</v>
      </c>
      <c r="AW46" s="1">
        <f t="shared" si="210"/>
        <v>0</v>
      </c>
      <c r="AX46" s="1">
        <f t="shared" si="210"/>
        <v>0</v>
      </c>
      <c r="AY46" s="1">
        <f t="shared" si="210"/>
        <v>0</v>
      </c>
      <c r="AZ46" s="1">
        <f t="shared" si="210"/>
        <v>0</v>
      </c>
      <c r="BA46" s="1">
        <f t="shared" si="210"/>
        <v>0</v>
      </c>
      <c r="BB46" s="1">
        <f t="shared" si="210"/>
        <v>0</v>
      </c>
      <c r="BC46" s="1">
        <f t="shared" si="210"/>
        <v>0</v>
      </c>
      <c r="BD46" s="1">
        <f t="shared" si="210"/>
        <v>0</v>
      </c>
      <c r="BE46" s="1">
        <f t="shared" si="210"/>
        <v>0</v>
      </c>
      <c r="BF46" s="1">
        <f t="shared" si="210"/>
        <v>0</v>
      </c>
      <c r="BG46" s="1">
        <f t="shared" si="210"/>
        <v>0</v>
      </c>
      <c r="BH46" s="1">
        <f t="shared" si="210"/>
        <v>0</v>
      </c>
      <c r="BI46" s="1">
        <f t="shared" si="210"/>
        <v>0</v>
      </c>
      <c r="BJ46" s="1">
        <f t="shared" si="210"/>
        <v>0</v>
      </c>
      <c r="BK46" s="1">
        <f t="shared" si="210"/>
        <v>0</v>
      </c>
      <c r="BL46" s="1">
        <f t="shared" si="210"/>
        <v>0</v>
      </c>
      <c r="BM46" s="1">
        <f t="shared" si="210"/>
        <v>0</v>
      </c>
      <c r="BN46" s="1">
        <f t="shared" si="210"/>
        <v>0</v>
      </c>
      <c r="BO46" s="1">
        <f t="shared" si="210"/>
        <v>0</v>
      </c>
      <c r="BP46" s="1">
        <f t="shared" si="210"/>
        <v>0</v>
      </c>
      <c r="BQ46" s="1">
        <f t="shared" si="210"/>
        <v>0</v>
      </c>
      <c r="BR46" s="1">
        <f t="shared" si="210"/>
        <v>0</v>
      </c>
      <c r="BS46" s="1">
        <f t="shared" si="210"/>
        <v>0</v>
      </c>
      <c r="BT46" s="1">
        <f t="shared" si="210"/>
        <v>0</v>
      </c>
      <c r="BU46" s="1">
        <f t="shared" si="210"/>
        <v>0</v>
      </c>
      <c r="BV46" s="1">
        <f t="shared" si="210"/>
        <v>0</v>
      </c>
      <c r="BW46" s="1">
        <f t="shared" si="210"/>
        <v>0</v>
      </c>
      <c r="BX46" s="1">
        <f t="shared" si="210"/>
        <v>0</v>
      </c>
      <c r="BY46" s="1">
        <f t="shared" si="210"/>
        <v>0</v>
      </c>
      <c r="BZ46" s="1">
        <f t="shared" si="210"/>
        <v>0</v>
      </c>
      <c r="CA46" s="1">
        <f t="shared" si="210"/>
        <v>0</v>
      </c>
      <c r="CB46" s="1">
        <f t="shared" si="210"/>
        <v>0</v>
      </c>
      <c r="CC46" s="1">
        <f t="shared" si="209"/>
        <v>0</v>
      </c>
      <c r="CD46" s="1">
        <f t="shared" si="209"/>
        <v>0</v>
      </c>
      <c r="CE46" s="1">
        <f t="shared" si="209"/>
        <v>0</v>
      </c>
      <c r="CF46" s="1">
        <f t="shared" si="209"/>
        <v>0</v>
      </c>
      <c r="CG46" s="1">
        <f t="shared" si="209"/>
        <v>0</v>
      </c>
      <c r="CH46" s="1">
        <f t="shared" si="209"/>
        <v>0</v>
      </c>
      <c r="CI46" s="1">
        <f t="shared" si="209"/>
        <v>0</v>
      </c>
      <c r="CJ46" s="1">
        <f t="shared" si="209"/>
        <v>0</v>
      </c>
      <c r="CK46" s="1">
        <f t="shared" si="209"/>
        <v>0</v>
      </c>
      <c r="CL46" s="1">
        <f t="shared" si="209"/>
        <v>0</v>
      </c>
      <c r="CM46" s="1">
        <f t="shared" si="209"/>
        <v>0</v>
      </c>
      <c r="CN46" s="1">
        <f t="shared" si="209"/>
        <v>0</v>
      </c>
      <c r="CO46" s="1">
        <f t="shared" si="209"/>
        <v>0</v>
      </c>
      <c r="CP46" s="1">
        <f t="shared" si="209"/>
        <v>0</v>
      </c>
      <c r="CQ46" s="1">
        <f t="shared" si="209"/>
        <v>0</v>
      </c>
      <c r="CR46" s="1">
        <f t="shared" si="209"/>
        <v>0</v>
      </c>
      <c r="CS46" s="1">
        <f t="shared" si="209"/>
        <v>0</v>
      </c>
      <c r="CT46" s="1">
        <f t="shared" si="209"/>
        <v>0</v>
      </c>
      <c r="CU46" s="1">
        <f t="shared" si="209"/>
        <v>0</v>
      </c>
      <c r="CV46" s="1">
        <f t="shared" si="209"/>
        <v>0</v>
      </c>
      <c r="CW46" s="1">
        <f t="shared" si="209"/>
        <v>0</v>
      </c>
      <c r="CX46" s="1">
        <f t="shared" si="209"/>
        <v>0</v>
      </c>
      <c r="CY46" s="1">
        <f t="shared" si="209"/>
        <v>0</v>
      </c>
      <c r="CZ46" s="1">
        <f t="shared" si="209"/>
        <v>0</v>
      </c>
      <c r="DA46" s="1">
        <f t="shared" si="209"/>
        <v>0</v>
      </c>
      <c r="DB46" s="1">
        <f t="shared" si="209"/>
        <v>0</v>
      </c>
      <c r="DC46" s="1">
        <f t="shared" si="209"/>
        <v>0</v>
      </c>
      <c r="DD46" s="1">
        <f t="shared" si="209"/>
        <v>0</v>
      </c>
      <c r="DE46" s="1">
        <f t="shared" si="209"/>
        <v>0</v>
      </c>
      <c r="DF46" s="1">
        <f t="shared" si="209"/>
        <v>0</v>
      </c>
      <c r="DG46" s="1">
        <f t="shared" si="209"/>
        <v>0</v>
      </c>
      <c r="DH46" s="1">
        <f t="shared" si="209"/>
        <v>0</v>
      </c>
      <c r="DI46" s="1">
        <f t="shared" si="209"/>
        <v>0</v>
      </c>
      <c r="DJ46" s="1">
        <f t="shared" si="209"/>
        <v>0</v>
      </c>
      <c r="DK46" s="1">
        <f t="shared" si="209"/>
        <v>0</v>
      </c>
      <c r="DL46" s="1">
        <f t="shared" si="209"/>
        <v>0</v>
      </c>
      <c r="DM46" s="1">
        <f t="shared" si="209"/>
        <v>0</v>
      </c>
      <c r="DN46" s="1">
        <f t="shared" si="209"/>
        <v>0</v>
      </c>
      <c r="DO46" s="1">
        <f t="shared" si="209"/>
        <v>0</v>
      </c>
      <c r="DP46" s="1">
        <f t="shared" si="209"/>
        <v>0</v>
      </c>
      <c r="DQ46" s="1">
        <f t="shared" si="209"/>
        <v>0</v>
      </c>
      <c r="DR46" s="1">
        <f t="shared" si="209"/>
        <v>0</v>
      </c>
      <c r="DS46" s="1">
        <f t="shared" si="209"/>
        <v>0</v>
      </c>
      <c r="DT46" s="1">
        <f t="shared" si="209"/>
        <v>0</v>
      </c>
      <c r="DU46" s="1">
        <f t="shared" si="209"/>
        <v>0</v>
      </c>
      <c r="DV46" s="1">
        <f t="shared" si="209"/>
        <v>0</v>
      </c>
      <c r="DW46" s="1">
        <f t="shared" si="209"/>
        <v>0</v>
      </c>
      <c r="DX46" s="1">
        <f t="shared" si="209"/>
        <v>0</v>
      </c>
      <c r="DY46" s="1">
        <f t="shared" si="209"/>
        <v>0</v>
      </c>
      <c r="DZ46" s="1">
        <f t="shared" si="209"/>
        <v>0</v>
      </c>
      <c r="EA46" s="1">
        <f t="shared" si="209"/>
        <v>0</v>
      </c>
      <c r="EB46" s="1">
        <f t="shared" si="209"/>
        <v>0</v>
      </c>
      <c r="EC46" s="1">
        <f t="shared" si="209"/>
        <v>0</v>
      </c>
      <c r="ED46" s="1">
        <f t="shared" si="209"/>
        <v>0</v>
      </c>
      <c r="EE46" s="1">
        <f t="shared" si="209"/>
        <v>0</v>
      </c>
      <c r="EF46" s="1">
        <f t="shared" si="209"/>
        <v>0</v>
      </c>
      <c r="EG46" s="1">
        <f t="shared" si="209"/>
        <v>0</v>
      </c>
      <c r="EH46" s="1">
        <f t="shared" si="209"/>
        <v>0</v>
      </c>
      <c r="EI46" s="1">
        <f t="shared" si="209"/>
        <v>0</v>
      </c>
      <c r="EJ46" s="1">
        <f t="shared" si="209"/>
        <v>0</v>
      </c>
      <c r="EK46" s="1">
        <f t="shared" si="209"/>
        <v>0</v>
      </c>
      <c r="EL46" s="1">
        <f t="shared" si="209"/>
        <v>0</v>
      </c>
      <c r="EM46" s="1">
        <f t="shared" si="209"/>
        <v>0</v>
      </c>
      <c r="EN46" s="1">
        <f t="shared" ref="EN46:GG48" si="212">AND(EN$1&gt;=$G46,EN$1&lt;SUM($G46:$H46))*1</f>
        <v>0</v>
      </c>
      <c r="EO46" s="1">
        <f t="shared" si="212"/>
        <v>0</v>
      </c>
      <c r="EP46" s="1">
        <f t="shared" si="212"/>
        <v>0</v>
      </c>
      <c r="EQ46" s="1">
        <f t="shared" si="212"/>
        <v>0</v>
      </c>
      <c r="ER46" s="1">
        <f t="shared" si="212"/>
        <v>0</v>
      </c>
      <c r="ES46" s="1">
        <f t="shared" si="212"/>
        <v>0</v>
      </c>
      <c r="ET46" s="1">
        <f t="shared" si="212"/>
        <v>0</v>
      </c>
      <c r="EU46" s="1">
        <f t="shared" si="212"/>
        <v>0</v>
      </c>
      <c r="EV46" s="1">
        <f t="shared" si="212"/>
        <v>0</v>
      </c>
      <c r="EW46" s="1">
        <f t="shared" si="212"/>
        <v>0</v>
      </c>
      <c r="EX46" s="1">
        <f t="shared" si="212"/>
        <v>0</v>
      </c>
      <c r="EY46" s="1">
        <f t="shared" si="212"/>
        <v>0</v>
      </c>
      <c r="EZ46" s="1">
        <f t="shared" si="212"/>
        <v>0</v>
      </c>
      <c r="FA46" s="1">
        <f t="shared" si="212"/>
        <v>0</v>
      </c>
      <c r="FB46" s="1">
        <f t="shared" si="212"/>
        <v>0</v>
      </c>
      <c r="FC46" s="1">
        <f t="shared" si="212"/>
        <v>0</v>
      </c>
      <c r="FD46" s="1">
        <f t="shared" si="212"/>
        <v>0</v>
      </c>
      <c r="FE46" s="1">
        <f t="shared" si="212"/>
        <v>0</v>
      </c>
      <c r="FF46" s="1">
        <f t="shared" si="212"/>
        <v>0</v>
      </c>
      <c r="FG46" s="1">
        <f t="shared" si="212"/>
        <v>0</v>
      </c>
      <c r="FH46" s="1">
        <f t="shared" si="212"/>
        <v>0</v>
      </c>
      <c r="FI46" s="1">
        <f t="shared" si="212"/>
        <v>0</v>
      </c>
      <c r="FJ46" s="1">
        <f t="shared" si="212"/>
        <v>0</v>
      </c>
      <c r="FK46" s="1">
        <f t="shared" si="212"/>
        <v>0</v>
      </c>
      <c r="FL46" s="1">
        <f t="shared" si="212"/>
        <v>0</v>
      </c>
      <c r="FM46" s="1">
        <f t="shared" si="212"/>
        <v>0</v>
      </c>
      <c r="FN46" s="1">
        <f t="shared" si="212"/>
        <v>0</v>
      </c>
      <c r="FO46" s="1">
        <f t="shared" si="212"/>
        <v>0</v>
      </c>
      <c r="FP46" s="1">
        <f t="shared" si="212"/>
        <v>0</v>
      </c>
      <c r="FQ46" s="1">
        <f t="shared" si="212"/>
        <v>0</v>
      </c>
      <c r="FR46" s="1">
        <f t="shared" si="212"/>
        <v>0</v>
      </c>
      <c r="FS46" s="1">
        <f t="shared" si="212"/>
        <v>0</v>
      </c>
      <c r="FT46" s="1">
        <f t="shared" si="212"/>
        <v>0</v>
      </c>
      <c r="FU46" s="1">
        <f t="shared" si="212"/>
        <v>0</v>
      </c>
      <c r="FV46" s="1">
        <f t="shared" si="212"/>
        <v>0</v>
      </c>
      <c r="FW46" s="1">
        <f t="shared" si="212"/>
        <v>0</v>
      </c>
      <c r="FX46" s="1">
        <f t="shared" si="212"/>
        <v>0</v>
      </c>
      <c r="FY46" s="1">
        <f t="shared" si="212"/>
        <v>0</v>
      </c>
      <c r="FZ46" s="1">
        <f t="shared" si="212"/>
        <v>0</v>
      </c>
      <c r="GA46" s="1">
        <f t="shared" si="212"/>
        <v>0</v>
      </c>
      <c r="GB46" s="1">
        <f t="shared" si="212"/>
        <v>0</v>
      </c>
      <c r="GC46" s="1">
        <f t="shared" si="212"/>
        <v>0</v>
      </c>
      <c r="GD46" s="1">
        <f t="shared" si="212"/>
        <v>0</v>
      </c>
      <c r="GE46" s="1">
        <f t="shared" si="212"/>
        <v>0</v>
      </c>
      <c r="GF46" s="1">
        <f t="shared" si="212"/>
        <v>0</v>
      </c>
      <c r="GG46" s="1">
        <f t="shared" si="212"/>
        <v>0</v>
      </c>
    </row>
    <row r="47" spans="4:189" x14ac:dyDescent="0.25">
      <c r="D47" s="49"/>
      <c r="G47" s="8">
        <f>(G46+'Project Inputs'!$E$185)*(D47&gt;0)</f>
        <v>0</v>
      </c>
      <c r="H47" s="3">
        <f>'Project Inputs'!$E$184*(D47&gt;0)</f>
        <v>0</v>
      </c>
      <c r="J47" s="1">
        <f t="shared" si="194"/>
        <v>0</v>
      </c>
      <c r="K47" s="1">
        <f t="shared" si="194"/>
        <v>0</v>
      </c>
      <c r="L47" s="1">
        <f t="shared" si="194"/>
        <v>0</v>
      </c>
      <c r="M47" s="1">
        <f t="shared" si="194"/>
        <v>0</v>
      </c>
      <c r="N47" s="1">
        <f t="shared" si="194"/>
        <v>0</v>
      </c>
      <c r="O47" s="1">
        <f t="shared" si="194"/>
        <v>0</v>
      </c>
      <c r="P47" s="1">
        <f t="shared" si="194"/>
        <v>0</v>
      </c>
      <c r="Q47" s="1">
        <f t="shared" si="210"/>
        <v>0</v>
      </c>
      <c r="R47" s="1">
        <f t="shared" si="210"/>
        <v>0</v>
      </c>
      <c r="S47" s="1">
        <f t="shared" si="210"/>
        <v>0</v>
      </c>
      <c r="T47" s="1">
        <f t="shared" si="210"/>
        <v>0</v>
      </c>
      <c r="U47" s="1">
        <f t="shared" si="210"/>
        <v>0</v>
      </c>
      <c r="V47" s="1">
        <f t="shared" si="210"/>
        <v>0</v>
      </c>
      <c r="W47" s="1">
        <f t="shared" si="210"/>
        <v>0</v>
      </c>
      <c r="X47" s="1">
        <f t="shared" si="210"/>
        <v>0</v>
      </c>
      <c r="Y47" s="1">
        <f t="shared" si="210"/>
        <v>0</v>
      </c>
      <c r="Z47" s="1">
        <f t="shared" si="210"/>
        <v>0</v>
      </c>
      <c r="AA47" s="1">
        <f t="shared" si="210"/>
        <v>0</v>
      </c>
      <c r="AB47" s="1">
        <f t="shared" si="210"/>
        <v>0</v>
      </c>
      <c r="AC47" s="1">
        <f t="shared" si="210"/>
        <v>0</v>
      </c>
      <c r="AD47" s="1">
        <f t="shared" si="210"/>
        <v>0</v>
      </c>
      <c r="AE47" s="1">
        <f t="shared" si="210"/>
        <v>0</v>
      </c>
      <c r="AF47" s="1">
        <f t="shared" si="210"/>
        <v>0</v>
      </c>
      <c r="AG47" s="1">
        <f t="shared" si="210"/>
        <v>0</v>
      </c>
      <c r="AH47" s="1">
        <f t="shared" si="210"/>
        <v>0</v>
      </c>
      <c r="AI47" s="1">
        <f t="shared" si="210"/>
        <v>0</v>
      </c>
      <c r="AJ47" s="1">
        <f t="shared" si="210"/>
        <v>0</v>
      </c>
      <c r="AK47" s="1">
        <f t="shared" si="210"/>
        <v>0</v>
      </c>
      <c r="AL47" s="1">
        <f t="shared" si="210"/>
        <v>0</v>
      </c>
      <c r="AM47" s="1">
        <f t="shared" si="210"/>
        <v>0</v>
      </c>
      <c r="AN47" s="1">
        <f t="shared" si="210"/>
        <v>0</v>
      </c>
      <c r="AO47" s="1">
        <f t="shared" si="210"/>
        <v>0</v>
      </c>
      <c r="AP47" s="1">
        <f t="shared" si="210"/>
        <v>0</v>
      </c>
      <c r="AQ47" s="1">
        <f t="shared" si="210"/>
        <v>0</v>
      </c>
      <c r="AR47" s="1">
        <f t="shared" si="210"/>
        <v>0</v>
      </c>
      <c r="AS47" s="1">
        <f t="shared" si="210"/>
        <v>0</v>
      </c>
      <c r="AT47" s="1">
        <f t="shared" si="210"/>
        <v>0</v>
      </c>
      <c r="AU47" s="1">
        <f t="shared" si="210"/>
        <v>0</v>
      </c>
      <c r="AV47" s="1">
        <f t="shared" si="210"/>
        <v>0</v>
      </c>
      <c r="AW47" s="1">
        <f t="shared" si="210"/>
        <v>0</v>
      </c>
      <c r="AX47" s="1">
        <f t="shared" si="210"/>
        <v>0</v>
      </c>
      <c r="AY47" s="1">
        <f t="shared" si="210"/>
        <v>0</v>
      </c>
      <c r="AZ47" s="1">
        <f t="shared" si="210"/>
        <v>0</v>
      </c>
      <c r="BA47" s="1">
        <f t="shared" si="210"/>
        <v>0</v>
      </c>
      <c r="BB47" s="1">
        <f t="shared" si="210"/>
        <v>0</v>
      </c>
      <c r="BC47" s="1">
        <f t="shared" si="210"/>
        <v>0</v>
      </c>
      <c r="BD47" s="1">
        <f t="shared" si="210"/>
        <v>0</v>
      </c>
      <c r="BE47" s="1">
        <f t="shared" si="210"/>
        <v>0</v>
      </c>
      <c r="BF47" s="1">
        <f t="shared" si="210"/>
        <v>0</v>
      </c>
      <c r="BG47" s="1">
        <f t="shared" si="210"/>
        <v>0</v>
      </c>
      <c r="BH47" s="1">
        <f t="shared" si="210"/>
        <v>0</v>
      </c>
      <c r="BI47" s="1">
        <f t="shared" si="210"/>
        <v>0</v>
      </c>
      <c r="BJ47" s="1">
        <f t="shared" si="210"/>
        <v>0</v>
      </c>
      <c r="BK47" s="1">
        <f t="shared" si="210"/>
        <v>0</v>
      </c>
      <c r="BL47" s="1">
        <f t="shared" si="210"/>
        <v>0</v>
      </c>
      <c r="BM47" s="1">
        <f t="shared" si="210"/>
        <v>0</v>
      </c>
      <c r="BN47" s="1">
        <f t="shared" si="210"/>
        <v>0</v>
      </c>
      <c r="BO47" s="1">
        <f t="shared" si="210"/>
        <v>0</v>
      </c>
      <c r="BP47" s="1">
        <f t="shared" si="210"/>
        <v>0</v>
      </c>
      <c r="BQ47" s="1">
        <f t="shared" si="210"/>
        <v>0</v>
      </c>
      <c r="BR47" s="1">
        <f t="shared" si="210"/>
        <v>0</v>
      </c>
      <c r="BS47" s="1">
        <f t="shared" si="210"/>
        <v>0</v>
      </c>
      <c r="BT47" s="1">
        <f t="shared" si="210"/>
        <v>0</v>
      </c>
      <c r="BU47" s="1">
        <f t="shared" si="210"/>
        <v>0</v>
      </c>
      <c r="BV47" s="1">
        <f t="shared" si="210"/>
        <v>0</v>
      </c>
      <c r="BW47" s="1">
        <f t="shared" si="210"/>
        <v>0</v>
      </c>
      <c r="BX47" s="1">
        <f t="shared" si="210"/>
        <v>0</v>
      </c>
      <c r="BY47" s="1">
        <f t="shared" si="210"/>
        <v>0</v>
      </c>
      <c r="BZ47" s="1">
        <f t="shared" si="210"/>
        <v>0</v>
      </c>
      <c r="CA47" s="1">
        <f t="shared" si="210"/>
        <v>0</v>
      </c>
      <c r="CB47" s="1">
        <f t="shared" ref="CB47:EM48" si="213">AND(CB$1&gt;=$G47,CB$1&lt;SUM($G47:$H47))*1</f>
        <v>0</v>
      </c>
      <c r="CC47" s="1">
        <f t="shared" si="213"/>
        <v>0</v>
      </c>
      <c r="CD47" s="1">
        <f t="shared" si="213"/>
        <v>0</v>
      </c>
      <c r="CE47" s="1">
        <f t="shared" si="213"/>
        <v>0</v>
      </c>
      <c r="CF47" s="1">
        <f t="shared" si="213"/>
        <v>0</v>
      </c>
      <c r="CG47" s="1">
        <f t="shared" si="213"/>
        <v>0</v>
      </c>
      <c r="CH47" s="1">
        <f t="shared" si="213"/>
        <v>0</v>
      </c>
      <c r="CI47" s="1">
        <f t="shared" si="213"/>
        <v>0</v>
      </c>
      <c r="CJ47" s="1">
        <f t="shared" si="213"/>
        <v>0</v>
      </c>
      <c r="CK47" s="1">
        <f t="shared" si="213"/>
        <v>0</v>
      </c>
      <c r="CL47" s="1">
        <f t="shared" si="213"/>
        <v>0</v>
      </c>
      <c r="CM47" s="1">
        <f t="shared" si="213"/>
        <v>0</v>
      </c>
      <c r="CN47" s="1">
        <f t="shared" si="213"/>
        <v>0</v>
      </c>
      <c r="CO47" s="1">
        <f t="shared" si="213"/>
        <v>0</v>
      </c>
      <c r="CP47" s="1">
        <f t="shared" si="213"/>
        <v>0</v>
      </c>
      <c r="CQ47" s="1">
        <f t="shared" si="213"/>
        <v>0</v>
      </c>
      <c r="CR47" s="1">
        <f t="shared" si="213"/>
        <v>0</v>
      </c>
      <c r="CS47" s="1">
        <f t="shared" si="213"/>
        <v>0</v>
      </c>
      <c r="CT47" s="1">
        <f t="shared" si="213"/>
        <v>0</v>
      </c>
      <c r="CU47" s="1">
        <f t="shared" si="213"/>
        <v>0</v>
      </c>
      <c r="CV47" s="1">
        <f t="shared" si="213"/>
        <v>0</v>
      </c>
      <c r="CW47" s="1">
        <f t="shared" si="213"/>
        <v>0</v>
      </c>
      <c r="CX47" s="1">
        <f t="shared" si="213"/>
        <v>0</v>
      </c>
      <c r="CY47" s="1">
        <f t="shared" si="213"/>
        <v>0</v>
      </c>
      <c r="CZ47" s="1">
        <f t="shared" si="213"/>
        <v>0</v>
      </c>
      <c r="DA47" s="1">
        <f t="shared" si="213"/>
        <v>0</v>
      </c>
      <c r="DB47" s="1">
        <f t="shared" si="213"/>
        <v>0</v>
      </c>
      <c r="DC47" s="1">
        <f t="shared" si="213"/>
        <v>0</v>
      </c>
      <c r="DD47" s="1">
        <f t="shared" si="213"/>
        <v>0</v>
      </c>
      <c r="DE47" s="1">
        <f t="shared" si="213"/>
        <v>0</v>
      </c>
      <c r="DF47" s="1">
        <f t="shared" si="213"/>
        <v>0</v>
      </c>
      <c r="DG47" s="1">
        <f t="shared" si="213"/>
        <v>0</v>
      </c>
      <c r="DH47" s="1">
        <f t="shared" si="213"/>
        <v>0</v>
      </c>
      <c r="DI47" s="1">
        <f t="shared" si="213"/>
        <v>0</v>
      </c>
      <c r="DJ47" s="1">
        <f t="shared" si="213"/>
        <v>0</v>
      </c>
      <c r="DK47" s="1">
        <f t="shared" si="213"/>
        <v>0</v>
      </c>
      <c r="DL47" s="1">
        <f t="shared" si="213"/>
        <v>0</v>
      </c>
      <c r="DM47" s="1">
        <f t="shared" si="213"/>
        <v>0</v>
      </c>
      <c r="DN47" s="1">
        <f t="shared" si="213"/>
        <v>0</v>
      </c>
      <c r="DO47" s="1">
        <f t="shared" si="213"/>
        <v>0</v>
      </c>
      <c r="DP47" s="1">
        <f t="shared" si="213"/>
        <v>0</v>
      </c>
      <c r="DQ47" s="1">
        <f t="shared" si="213"/>
        <v>0</v>
      </c>
      <c r="DR47" s="1">
        <f t="shared" si="213"/>
        <v>0</v>
      </c>
      <c r="DS47" s="1">
        <f t="shared" si="213"/>
        <v>0</v>
      </c>
      <c r="DT47" s="1">
        <f t="shared" si="213"/>
        <v>0</v>
      </c>
      <c r="DU47" s="1">
        <f t="shared" si="213"/>
        <v>0</v>
      </c>
      <c r="DV47" s="1">
        <f t="shared" si="213"/>
        <v>0</v>
      </c>
      <c r="DW47" s="1">
        <f t="shared" si="213"/>
        <v>0</v>
      </c>
      <c r="DX47" s="1">
        <f t="shared" si="213"/>
        <v>0</v>
      </c>
      <c r="DY47" s="1">
        <f t="shared" si="213"/>
        <v>0</v>
      </c>
      <c r="DZ47" s="1">
        <f t="shared" si="213"/>
        <v>0</v>
      </c>
      <c r="EA47" s="1">
        <f t="shared" si="213"/>
        <v>0</v>
      </c>
      <c r="EB47" s="1">
        <f t="shared" si="213"/>
        <v>0</v>
      </c>
      <c r="EC47" s="1">
        <f t="shared" si="213"/>
        <v>0</v>
      </c>
      <c r="ED47" s="1">
        <f t="shared" si="213"/>
        <v>0</v>
      </c>
      <c r="EE47" s="1">
        <f t="shared" si="213"/>
        <v>0</v>
      </c>
      <c r="EF47" s="1">
        <f t="shared" si="213"/>
        <v>0</v>
      </c>
      <c r="EG47" s="1">
        <f t="shared" si="213"/>
        <v>0</v>
      </c>
      <c r="EH47" s="1">
        <f t="shared" si="213"/>
        <v>0</v>
      </c>
      <c r="EI47" s="1">
        <f t="shared" si="213"/>
        <v>0</v>
      </c>
      <c r="EJ47" s="1">
        <f t="shared" si="213"/>
        <v>0</v>
      </c>
      <c r="EK47" s="1">
        <f t="shared" si="213"/>
        <v>0</v>
      </c>
      <c r="EL47" s="1">
        <f t="shared" si="213"/>
        <v>0</v>
      </c>
      <c r="EM47" s="1">
        <f t="shared" si="213"/>
        <v>0</v>
      </c>
      <c r="EN47" s="1">
        <f t="shared" si="212"/>
        <v>0</v>
      </c>
      <c r="EO47" s="1">
        <f t="shared" si="212"/>
        <v>0</v>
      </c>
      <c r="EP47" s="1">
        <f t="shared" si="212"/>
        <v>0</v>
      </c>
      <c r="EQ47" s="1">
        <f t="shared" si="212"/>
        <v>0</v>
      </c>
      <c r="ER47" s="1">
        <f t="shared" si="212"/>
        <v>0</v>
      </c>
      <c r="ES47" s="1">
        <f t="shared" si="212"/>
        <v>0</v>
      </c>
      <c r="ET47" s="1">
        <f t="shared" si="212"/>
        <v>0</v>
      </c>
      <c r="EU47" s="1">
        <f t="shared" si="212"/>
        <v>0</v>
      </c>
      <c r="EV47" s="1">
        <f t="shared" si="212"/>
        <v>0</v>
      </c>
      <c r="EW47" s="1">
        <f t="shared" si="212"/>
        <v>0</v>
      </c>
      <c r="EX47" s="1">
        <f t="shared" si="212"/>
        <v>0</v>
      </c>
      <c r="EY47" s="1">
        <f t="shared" si="212"/>
        <v>0</v>
      </c>
      <c r="EZ47" s="1">
        <f t="shared" si="212"/>
        <v>0</v>
      </c>
      <c r="FA47" s="1">
        <f t="shared" si="212"/>
        <v>0</v>
      </c>
      <c r="FB47" s="1">
        <f t="shared" si="212"/>
        <v>0</v>
      </c>
      <c r="FC47" s="1">
        <f t="shared" si="212"/>
        <v>0</v>
      </c>
      <c r="FD47" s="1">
        <f t="shared" si="212"/>
        <v>0</v>
      </c>
      <c r="FE47" s="1">
        <f t="shared" si="212"/>
        <v>0</v>
      </c>
      <c r="FF47" s="1">
        <f t="shared" si="212"/>
        <v>0</v>
      </c>
      <c r="FG47" s="1">
        <f t="shared" si="212"/>
        <v>0</v>
      </c>
      <c r="FH47" s="1">
        <f t="shared" si="212"/>
        <v>0</v>
      </c>
      <c r="FI47" s="1">
        <f t="shared" si="212"/>
        <v>0</v>
      </c>
      <c r="FJ47" s="1">
        <f t="shared" si="212"/>
        <v>0</v>
      </c>
      <c r="FK47" s="1">
        <f t="shared" si="212"/>
        <v>0</v>
      </c>
      <c r="FL47" s="1">
        <f t="shared" si="212"/>
        <v>0</v>
      </c>
      <c r="FM47" s="1">
        <f t="shared" si="212"/>
        <v>0</v>
      </c>
      <c r="FN47" s="1">
        <f t="shared" si="212"/>
        <v>0</v>
      </c>
      <c r="FO47" s="1">
        <f t="shared" si="212"/>
        <v>0</v>
      </c>
      <c r="FP47" s="1">
        <f t="shared" si="212"/>
        <v>0</v>
      </c>
      <c r="FQ47" s="1">
        <f t="shared" si="212"/>
        <v>0</v>
      </c>
      <c r="FR47" s="1">
        <f t="shared" si="212"/>
        <v>0</v>
      </c>
      <c r="FS47" s="1">
        <f t="shared" si="212"/>
        <v>0</v>
      </c>
      <c r="FT47" s="1">
        <f t="shared" si="212"/>
        <v>0</v>
      </c>
      <c r="FU47" s="1">
        <f t="shared" si="212"/>
        <v>0</v>
      </c>
      <c r="FV47" s="1">
        <f t="shared" si="212"/>
        <v>0</v>
      </c>
      <c r="FW47" s="1">
        <f t="shared" si="212"/>
        <v>0</v>
      </c>
      <c r="FX47" s="1">
        <f t="shared" si="212"/>
        <v>0</v>
      </c>
      <c r="FY47" s="1">
        <f t="shared" si="212"/>
        <v>0</v>
      </c>
      <c r="FZ47" s="1">
        <f t="shared" si="212"/>
        <v>0</v>
      </c>
      <c r="GA47" s="1">
        <f t="shared" si="212"/>
        <v>0</v>
      </c>
      <c r="GB47" s="1">
        <f t="shared" si="212"/>
        <v>0</v>
      </c>
      <c r="GC47" s="1">
        <f t="shared" si="212"/>
        <v>0</v>
      </c>
      <c r="GD47" s="1">
        <f t="shared" si="212"/>
        <v>0</v>
      </c>
      <c r="GE47" s="1">
        <f t="shared" si="212"/>
        <v>0</v>
      </c>
      <c r="GF47" s="1">
        <f t="shared" si="212"/>
        <v>0</v>
      </c>
      <c r="GG47" s="1">
        <f t="shared" si="212"/>
        <v>0</v>
      </c>
    </row>
    <row r="48" spans="4:189" x14ac:dyDescent="0.25">
      <c r="D48" s="49"/>
      <c r="G48" s="8">
        <f>(G47+'Project Inputs'!$E$185)*(D48&gt;0)</f>
        <v>0</v>
      </c>
      <c r="H48" s="3">
        <f>'Project Inputs'!$E$184*(D48&gt;0)</f>
        <v>0</v>
      </c>
      <c r="J48" s="1">
        <f t="shared" ref="J48:BU48" si="214">AND(J$1&gt;=$G48,J$1&lt;SUM($G48:$H48))*1</f>
        <v>0</v>
      </c>
      <c r="K48" s="1">
        <f t="shared" si="214"/>
        <v>0</v>
      </c>
      <c r="L48" s="1">
        <f t="shared" si="214"/>
        <v>0</v>
      </c>
      <c r="M48" s="1">
        <f t="shared" si="214"/>
        <v>0</v>
      </c>
      <c r="N48" s="1">
        <f t="shared" si="214"/>
        <v>0</v>
      </c>
      <c r="O48" s="1">
        <f t="shared" si="214"/>
        <v>0</v>
      </c>
      <c r="P48" s="1">
        <f t="shared" si="214"/>
        <v>0</v>
      </c>
      <c r="Q48" s="1">
        <f t="shared" si="214"/>
        <v>0</v>
      </c>
      <c r="R48" s="1">
        <f t="shared" si="214"/>
        <v>0</v>
      </c>
      <c r="S48" s="1">
        <f t="shared" si="214"/>
        <v>0</v>
      </c>
      <c r="T48" s="1">
        <f t="shared" si="214"/>
        <v>0</v>
      </c>
      <c r="U48" s="1">
        <f t="shared" si="214"/>
        <v>0</v>
      </c>
      <c r="V48" s="1">
        <f t="shared" si="214"/>
        <v>0</v>
      </c>
      <c r="W48" s="1">
        <f t="shared" si="214"/>
        <v>0</v>
      </c>
      <c r="X48" s="1">
        <f t="shared" si="214"/>
        <v>0</v>
      </c>
      <c r="Y48" s="1">
        <f t="shared" si="214"/>
        <v>0</v>
      </c>
      <c r="Z48" s="1">
        <f t="shared" si="214"/>
        <v>0</v>
      </c>
      <c r="AA48" s="1">
        <f t="shared" si="214"/>
        <v>0</v>
      </c>
      <c r="AB48" s="1">
        <f t="shared" si="214"/>
        <v>0</v>
      </c>
      <c r="AC48" s="1">
        <f t="shared" si="214"/>
        <v>0</v>
      </c>
      <c r="AD48" s="1">
        <f t="shared" si="214"/>
        <v>0</v>
      </c>
      <c r="AE48" s="1">
        <f t="shared" si="214"/>
        <v>0</v>
      </c>
      <c r="AF48" s="1">
        <f t="shared" si="214"/>
        <v>0</v>
      </c>
      <c r="AG48" s="1">
        <f t="shared" si="214"/>
        <v>0</v>
      </c>
      <c r="AH48" s="1">
        <f t="shared" si="214"/>
        <v>0</v>
      </c>
      <c r="AI48" s="1">
        <f t="shared" si="214"/>
        <v>0</v>
      </c>
      <c r="AJ48" s="1">
        <f t="shared" si="214"/>
        <v>0</v>
      </c>
      <c r="AK48" s="1">
        <f t="shared" si="214"/>
        <v>0</v>
      </c>
      <c r="AL48" s="1">
        <f t="shared" si="214"/>
        <v>0</v>
      </c>
      <c r="AM48" s="1">
        <f t="shared" si="214"/>
        <v>0</v>
      </c>
      <c r="AN48" s="1">
        <f t="shared" si="214"/>
        <v>0</v>
      </c>
      <c r="AO48" s="1">
        <f t="shared" si="214"/>
        <v>0</v>
      </c>
      <c r="AP48" s="1">
        <f t="shared" si="214"/>
        <v>0</v>
      </c>
      <c r="AQ48" s="1">
        <f t="shared" si="214"/>
        <v>0</v>
      </c>
      <c r="AR48" s="1">
        <f t="shared" si="214"/>
        <v>0</v>
      </c>
      <c r="AS48" s="1">
        <f t="shared" si="214"/>
        <v>0</v>
      </c>
      <c r="AT48" s="1">
        <f t="shared" si="214"/>
        <v>0</v>
      </c>
      <c r="AU48" s="1">
        <f t="shared" si="214"/>
        <v>0</v>
      </c>
      <c r="AV48" s="1">
        <f t="shared" si="214"/>
        <v>0</v>
      </c>
      <c r="AW48" s="1">
        <f t="shared" si="214"/>
        <v>0</v>
      </c>
      <c r="AX48" s="1">
        <f t="shared" si="214"/>
        <v>0</v>
      </c>
      <c r="AY48" s="1">
        <f t="shared" si="214"/>
        <v>0</v>
      </c>
      <c r="AZ48" s="1">
        <f t="shared" si="214"/>
        <v>0</v>
      </c>
      <c r="BA48" s="1">
        <f t="shared" si="214"/>
        <v>0</v>
      </c>
      <c r="BB48" s="1">
        <f t="shared" si="214"/>
        <v>0</v>
      </c>
      <c r="BC48" s="1">
        <f t="shared" si="214"/>
        <v>0</v>
      </c>
      <c r="BD48" s="1">
        <f t="shared" si="214"/>
        <v>0</v>
      </c>
      <c r="BE48" s="1">
        <f t="shared" si="214"/>
        <v>0</v>
      </c>
      <c r="BF48" s="1">
        <f t="shared" si="214"/>
        <v>0</v>
      </c>
      <c r="BG48" s="1">
        <f t="shared" si="214"/>
        <v>0</v>
      </c>
      <c r="BH48" s="1">
        <f t="shared" si="214"/>
        <v>0</v>
      </c>
      <c r="BI48" s="1">
        <f t="shared" si="214"/>
        <v>0</v>
      </c>
      <c r="BJ48" s="1">
        <f t="shared" si="214"/>
        <v>0</v>
      </c>
      <c r="BK48" s="1">
        <f t="shared" si="214"/>
        <v>0</v>
      </c>
      <c r="BL48" s="1">
        <f t="shared" si="214"/>
        <v>0</v>
      </c>
      <c r="BM48" s="1">
        <f t="shared" si="214"/>
        <v>0</v>
      </c>
      <c r="BN48" s="1">
        <f t="shared" si="214"/>
        <v>0</v>
      </c>
      <c r="BO48" s="1">
        <f t="shared" si="214"/>
        <v>0</v>
      </c>
      <c r="BP48" s="1">
        <f t="shared" si="214"/>
        <v>0</v>
      </c>
      <c r="BQ48" s="1">
        <f t="shared" si="214"/>
        <v>0</v>
      </c>
      <c r="BR48" s="1">
        <f t="shared" si="214"/>
        <v>0</v>
      </c>
      <c r="BS48" s="1">
        <f t="shared" si="214"/>
        <v>0</v>
      </c>
      <c r="BT48" s="1">
        <f t="shared" si="214"/>
        <v>0</v>
      </c>
      <c r="BU48" s="1">
        <f t="shared" si="214"/>
        <v>0</v>
      </c>
      <c r="BV48" s="1">
        <f t="shared" ref="BV48:EG48" si="215">AND(BV$1&gt;=$G48,BV$1&lt;SUM($G48:$H48))*1</f>
        <v>0</v>
      </c>
      <c r="BW48" s="1">
        <f t="shared" si="215"/>
        <v>0</v>
      </c>
      <c r="BX48" s="1">
        <f t="shared" si="215"/>
        <v>0</v>
      </c>
      <c r="BY48" s="1">
        <f t="shared" si="215"/>
        <v>0</v>
      </c>
      <c r="BZ48" s="1">
        <f t="shared" si="215"/>
        <v>0</v>
      </c>
      <c r="CA48" s="1">
        <f t="shared" si="215"/>
        <v>0</v>
      </c>
      <c r="CB48" s="1">
        <f t="shared" si="215"/>
        <v>0</v>
      </c>
      <c r="CC48" s="1">
        <f t="shared" si="215"/>
        <v>0</v>
      </c>
      <c r="CD48" s="1">
        <f t="shared" si="215"/>
        <v>0</v>
      </c>
      <c r="CE48" s="1">
        <f t="shared" si="215"/>
        <v>0</v>
      </c>
      <c r="CF48" s="1">
        <f t="shared" si="215"/>
        <v>0</v>
      </c>
      <c r="CG48" s="1">
        <f t="shared" si="215"/>
        <v>0</v>
      </c>
      <c r="CH48" s="1">
        <f t="shared" si="215"/>
        <v>0</v>
      </c>
      <c r="CI48" s="1">
        <f t="shared" si="215"/>
        <v>0</v>
      </c>
      <c r="CJ48" s="1">
        <f t="shared" si="215"/>
        <v>0</v>
      </c>
      <c r="CK48" s="1">
        <f t="shared" si="215"/>
        <v>0</v>
      </c>
      <c r="CL48" s="1">
        <f t="shared" si="215"/>
        <v>0</v>
      </c>
      <c r="CM48" s="1">
        <f t="shared" si="215"/>
        <v>0</v>
      </c>
      <c r="CN48" s="1">
        <f t="shared" si="215"/>
        <v>0</v>
      </c>
      <c r="CO48" s="1">
        <f t="shared" si="215"/>
        <v>0</v>
      </c>
      <c r="CP48" s="1">
        <f t="shared" si="215"/>
        <v>0</v>
      </c>
      <c r="CQ48" s="1">
        <f t="shared" si="215"/>
        <v>0</v>
      </c>
      <c r="CR48" s="1">
        <f t="shared" si="215"/>
        <v>0</v>
      </c>
      <c r="CS48" s="1">
        <f t="shared" si="215"/>
        <v>0</v>
      </c>
      <c r="CT48" s="1">
        <f t="shared" si="215"/>
        <v>0</v>
      </c>
      <c r="CU48" s="1">
        <f t="shared" si="215"/>
        <v>0</v>
      </c>
      <c r="CV48" s="1">
        <f t="shared" si="215"/>
        <v>0</v>
      </c>
      <c r="CW48" s="1">
        <f t="shared" si="215"/>
        <v>0</v>
      </c>
      <c r="CX48" s="1">
        <f t="shared" si="215"/>
        <v>0</v>
      </c>
      <c r="CY48" s="1">
        <f t="shared" si="215"/>
        <v>0</v>
      </c>
      <c r="CZ48" s="1">
        <f t="shared" si="215"/>
        <v>0</v>
      </c>
      <c r="DA48" s="1">
        <f t="shared" si="215"/>
        <v>0</v>
      </c>
      <c r="DB48" s="1">
        <f t="shared" si="215"/>
        <v>0</v>
      </c>
      <c r="DC48" s="1">
        <f t="shared" si="215"/>
        <v>0</v>
      </c>
      <c r="DD48" s="1">
        <f t="shared" si="215"/>
        <v>0</v>
      </c>
      <c r="DE48" s="1">
        <f t="shared" si="215"/>
        <v>0</v>
      </c>
      <c r="DF48" s="1">
        <f t="shared" si="215"/>
        <v>0</v>
      </c>
      <c r="DG48" s="1">
        <f t="shared" si="215"/>
        <v>0</v>
      </c>
      <c r="DH48" s="1">
        <f t="shared" si="215"/>
        <v>0</v>
      </c>
      <c r="DI48" s="1">
        <f t="shared" si="215"/>
        <v>0</v>
      </c>
      <c r="DJ48" s="1">
        <f t="shared" si="215"/>
        <v>0</v>
      </c>
      <c r="DK48" s="1">
        <f t="shared" si="215"/>
        <v>0</v>
      </c>
      <c r="DL48" s="1">
        <f t="shared" si="215"/>
        <v>0</v>
      </c>
      <c r="DM48" s="1">
        <f t="shared" si="215"/>
        <v>0</v>
      </c>
      <c r="DN48" s="1">
        <f t="shared" si="215"/>
        <v>0</v>
      </c>
      <c r="DO48" s="1">
        <f t="shared" si="215"/>
        <v>0</v>
      </c>
      <c r="DP48" s="1">
        <f t="shared" si="215"/>
        <v>0</v>
      </c>
      <c r="DQ48" s="1">
        <f t="shared" si="215"/>
        <v>0</v>
      </c>
      <c r="DR48" s="1">
        <f t="shared" si="215"/>
        <v>0</v>
      </c>
      <c r="DS48" s="1">
        <f t="shared" si="215"/>
        <v>0</v>
      </c>
      <c r="DT48" s="1">
        <f t="shared" si="215"/>
        <v>0</v>
      </c>
      <c r="DU48" s="1">
        <f t="shared" si="215"/>
        <v>0</v>
      </c>
      <c r="DV48" s="1">
        <f t="shared" si="215"/>
        <v>0</v>
      </c>
      <c r="DW48" s="1">
        <f t="shared" si="215"/>
        <v>0</v>
      </c>
      <c r="DX48" s="1">
        <f t="shared" si="215"/>
        <v>0</v>
      </c>
      <c r="DY48" s="1">
        <f t="shared" si="215"/>
        <v>0</v>
      </c>
      <c r="DZ48" s="1">
        <f t="shared" si="215"/>
        <v>0</v>
      </c>
      <c r="EA48" s="1">
        <f t="shared" si="215"/>
        <v>0</v>
      </c>
      <c r="EB48" s="1">
        <f t="shared" si="215"/>
        <v>0</v>
      </c>
      <c r="EC48" s="1">
        <f t="shared" si="215"/>
        <v>0</v>
      </c>
      <c r="ED48" s="1">
        <f t="shared" si="215"/>
        <v>0</v>
      </c>
      <c r="EE48" s="1">
        <f t="shared" si="215"/>
        <v>0</v>
      </c>
      <c r="EF48" s="1">
        <f t="shared" si="215"/>
        <v>0</v>
      </c>
      <c r="EG48" s="1">
        <f t="shared" si="215"/>
        <v>0</v>
      </c>
      <c r="EH48" s="1">
        <f t="shared" si="213"/>
        <v>0</v>
      </c>
      <c r="EI48" s="1">
        <f t="shared" si="213"/>
        <v>0</v>
      </c>
      <c r="EJ48" s="1">
        <f t="shared" si="213"/>
        <v>0</v>
      </c>
      <c r="EK48" s="1">
        <f t="shared" si="213"/>
        <v>0</v>
      </c>
      <c r="EL48" s="1">
        <f t="shared" si="213"/>
        <v>0</v>
      </c>
      <c r="EM48" s="1">
        <f t="shared" si="213"/>
        <v>0</v>
      </c>
      <c r="EN48" s="1">
        <f t="shared" si="212"/>
        <v>0</v>
      </c>
      <c r="EO48" s="1">
        <f t="shared" si="212"/>
        <v>0</v>
      </c>
      <c r="EP48" s="1">
        <f t="shared" si="212"/>
        <v>0</v>
      </c>
      <c r="EQ48" s="1">
        <f t="shared" si="212"/>
        <v>0</v>
      </c>
      <c r="ER48" s="1">
        <f t="shared" si="212"/>
        <v>0</v>
      </c>
      <c r="ES48" s="1">
        <f t="shared" si="212"/>
        <v>0</v>
      </c>
      <c r="ET48" s="1">
        <f t="shared" si="212"/>
        <v>0</v>
      </c>
      <c r="EU48" s="1">
        <f t="shared" si="212"/>
        <v>0</v>
      </c>
      <c r="EV48" s="1">
        <f t="shared" si="212"/>
        <v>0</v>
      </c>
      <c r="EW48" s="1">
        <f t="shared" si="212"/>
        <v>0</v>
      </c>
      <c r="EX48" s="1">
        <f t="shared" si="212"/>
        <v>0</v>
      </c>
      <c r="EY48" s="1">
        <f t="shared" si="212"/>
        <v>0</v>
      </c>
      <c r="EZ48" s="1">
        <f t="shared" si="212"/>
        <v>0</v>
      </c>
      <c r="FA48" s="1">
        <f t="shared" si="212"/>
        <v>0</v>
      </c>
      <c r="FB48" s="1">
        <f t="shared" si="212"/>
        <v>0</v>
      </c>
      <c r="FC48" s="1">
        <f t="shared" si="212"/>
        <v>0</v>
      </c>
      <c r="FD48" s="1">
        <f t="shared" si="212"/>
        <v>0</v>
      </c>
      <c r="FE48" s="1">
        <f t="shared" si="212"/>
        <v>0</v>
      </c>
      <c r="FF48" s="1">
        <f t="shared" si="212"/>
        <v>0</v>
      </c>
      <c r="FG48" s="1">
        <f t="shared" si="212"/>
        <v>0</v>
      </c>
      <c r="FH48" s="1">
        <f t="shared" si="212"/>
        <v>0</v>
      </c>
      <c r="FI48" s="1">
        <f t="shared" si="212"/>
        <v>0</v>
      </c>
      <c r="FJ48" s="1">
        <f t="shared" si="212"/>
        <v>0</v>
      </c>
      <c r="FK48" s="1">
        <f t="shared" si="212"/>
        <v>0</v>
      </c>
      <c r="FL48" s="1">
        <f t="shared" si="212"/>
        <v>0</v>
      </c>
      <c r="FM48" s="1">
        <f t="shared" si="212"/>
        <v>0</v>
      </c>
      <c r="FN48" s="1">
        <f t="shared" si="212"/>
        <v>0</v>
      </c>
      <c r="FO48" s="1">
        <f t="shared" si="212"/>
        <v>0</v>
      </c>
      <c r="FP48" s="1">
        <f t="shared" si="212"/>
        <v>0</v>
      </c>
      <c r="FQ48" s="1">
        <f t="shared" si="212"/>
        <v>0</v>
      </c>
      <c r="FR48" s="1">
        <f t="shared" si="212"/>
        <v>0</v>
      </c>
      <c r="FS48" s="1">
        <f t="shared" si="212"/>
        <v>0</v>
      </c>
      <c r="FT48" s="1">
        <f t="shared" si="212"/>
        <v>0</v>
      </c>
      <c r="FU48" s="1">
        <f t="shared" si="212"/>
        <v>0</v>
      </c>
      <c r="FV48" s="1">
        <f t="shared" si="212"/>
        <v>0</v>
      </c>
      <c r="FW48" s="1">
        <f t="shared" si="212"/>
        <v>0</v>
      </c>
      <c r="FX48" s="1">
        <f t="shared" si="212"/>
        <v>0</v>
      </c>
      <c r="FY48" s="1">
        <f t="shared" si="212"/>
        <v>0</v>
      </c>
      <c r="FZ48" s="1">
        <f t="shared" si="212"/>
        <v>0</v>
      </c>
      <c r="GA48" s="1">
        <f t="shared" si="212"/>
        <v>0</v>
      </c>
      <c r="GB48" s="1">
        <f t="shared" si="212"/>
        <v>0</v>
      </c>
      <c r="GC48" s="1">
        <f t="shared" si="212"/>
        <v>0</v>
      </c>
      <c r="GD48" s="1">
        <f t="shared" si="212"/>
        <v>0</v>
      </c>
      <c r="GE48" s="1">
        <f t="shared" si="212"/>
        <v>0</v>
      </c>
      <c r="GF48" s="1">
        <f t="shared" si="212"/>
        <v>0</v>
      </c>
      <c r="GG48" s="1">
        <f t="shared" si="212"/>
        <v>0</v>
      </c>
    </row>
    <row r="49" spans="3:189" x14ac:dyDescent="0.25">
      <c r="D49" s="31"/>
      <c r="E49" s="31"/>
      <c r="F49" s="31"/>
      <c r="G49" s="31"/>
      <c r="H49" s="31"/>
      <c r="I49" s="31"/>
      <c r="J49" s="68">
        <f t="shared" ref="J49:P49" si="216">SUM(J24:J48)</f>
        <v>0</v>
      </c>
      <c r="K49" s="68">
        <f t="shared" si="216"/>
        <v>0</v>
      </c>
      <c r="L49" s="68">
        <f t="shared" si="216"/>
        <v>0</v>
      </c>
      <c r="M49" s="68">
        <f t="shared" si="216"/>
        <v>0</v>
      </c>
      <c r="N49" s="68">
        <f t="shared" si="216"/>
        <v>0</v>
      </c>
      <c r="O49" s="68">
        <f t="shared" si="216"/>
        <v>0</v>
      </c>
      <c r="P49" s="68">
        <f t="shared" si="216"/>
        <v>0</v>
      </c>
      <c r="Q49" s="68">
        <f t="shared" ref="Q49:CB49" si="217">SUM(Q24:Q48)</f>
        <v>0</v>
      </c>
      <c r="R49" s="68">
        <f t="shared" si="217"/>
        <v>0</v>
      </c>
      <c r="S49" s="68">
        <f t="shared" si="217"/>
        <v>0</v>
      </c>
      <c r="T49" s="68">
        <f t="shared" si="217"/>
        <v>0</v>
      </c>
      <c r="U49" s="68">
        <f t="shared" si="217"/>
        <v>0</v>
      </c>
      <c r="V49" s="68">
        <f t="shared" si="217"/>
        <v>0</v>
      </c>
      <c r="W49" s="68">
        <f t="shared" si="217"/>
        <v>0</v>
      </c>
      <c r="X49" s="68">
        <f t="shared" si="217"/>
        <v>0</v>
      </c>
      <c r="Y49" s="68">
        <f t="shared" si="217"/>
        <v>1</v>
      </c>
      <c r="Z49" s="68">
        <f t="shared" si="217"/>
        <v>1</v>
      </c>
      <c r="AA49" s="68">
        <f t="shared" si="217"/>
        <v>1</v>
      </c>
      <c r="AB49" s="68">
        <f t="shared" si="217"/>
        <v>1</v>
      </c>
      <c r="AC49" s="68">
        <f t="shared" si="217"/>
        <v>1</v>
      </c>
      <c r="AD49" s="68">
        <f t="shared" si="217"/>
        <v>1</v>
      </c>
      <c r="AE49" s="68">
        <f t="shared" si="217"/>
        <v>1</v>
      </c>
      <c r="AF49" s="68">
        <f t="shared" si="217"/>
        <v>1</v>
      </c>
      <c r="AG49" s="68">
        <f t="shared" si="217"/>
        <v>1</v>
      </c>
      <c r="AH49" s="68">
        <f t="shared" si="217"/>
        <v>1</v>
      </c>
      <c r="AI49" s="68">
        <f t="shared" si="217"/>
        <v>1</v>
      </c>
      <c r="AJ49" s="68">
        <f t="shared" si="217"/>
        <v>1</v>
      </c>
      <c r="AK49" s="68">
        <f t="shared" si="217"/>
        <v>1</v>
      </c>
      <c r="AL49" s="68">
        <f t="shared" si="217"/>
        <v>1</v>
      </c>
      <c r="AM49" s="68">
        <f t="shared" si="217"/>
        <v>1</v>
      </c>
      <c r="AN49" s="68">
        <f t="shared" si="217"/>
        <v>1</v>
      </c>
      <c r="AO49" s="68">
        <f t="shared" si="217"/>
        <v>1</v>
      </c>
      <c r="AP49" s="68">
        <f t="shared" si="217"/>
        <v>1</v>
      </c>
      <c r="AQ49" s="68">
        <f t="shared" si="217"/>
        <v>1</v>
      </c>
      <c r="AR49" s="68">
        <f t="shared" si="217"/>
        <v>1</v>
      </c>
      <c r="AS49" s="68">
        <f t="shared" si="217"/>
        <v>1</v>
      </c>
      <c r="AT49" s="68">
        <f t="shared" si="217"/>
        <v>1</v>
      </c>
      <c r="AU49" s="68">
        <f t="shared" si="217"/>
        <v>1</v>
      </c>
      <c r="AV49" s="68">
        <f t="shared" si="217"/>
        <v>1</v>
      </c>
      <c r="AW49" s="68">
        <f t="shared" si="217"/>
        <v>1</v>
      </c>
      <c r="AX49" s="68">
        <f t="shared" si="217"/>
        <v>1</v>
      </c>
      <c r="AY49" s="68">
        <f t="shared" si="217"/>
        <v>1</v>
      </c>
      <c r="AZ49" s="68">
        <f t="shared" si="217"/>
        <v>1</v>
      </c>
      <c r="BA49" s="68">
        <f t="shared" si="217"/>
        <v>1</v>
      </c>
      <c r="BB49" s="68">
        <f t="shared" si="217"/>
        <v>1</v>
      </c>
      <c r="BC49" s="68">
        <f t="shared" si="217"/>
        <v>1</v>
      </c>
      <c r="BD49" s="68">
        <f t="shared" si="217"/>
        <v>1</v>
      </c>
      <c r="BE49" s="68">
        <f t="shared" si="217"/>
        <v>1</v>
      </c>
      <c r="BF49" s="68">
        <f t="shared" si="217"/>
        <v>1</v>
      </c>
      <c r="BG49" s="68">
        <f t="shared" si="217"/>
        <v>1</v>
      </c>
      <c r="BH49" s="68">
        <f t="shared" si="217"/>
        <v>1</v>
      </c>
      <c r="BI49" s="68">
        <f t="shared" si="217"/>
        <v>1</v>
      </c>
      <c r="BJ49" s="68">
        <f t="shared" si="217"/>
        <v>1</v>
      </c>
      <c r="BK49" s="68">
        <f t="shared" si="217"/>
        <v>1</v>
      </c>
      <c r="BL49" s="68">
        <f t="shared" si="217"/>
        <v>1</v>
      </c>
      <c r="BM49" s="68">
        <f t="shared" si="217"/>
        <v>1</v>
      </c>
      <c r="BN49" s="68">
        <f t="shared" si="217"/>
        <v>1</v>
      </c>
      <c r="BO49" s="68">
        <f t="shared" si="217"/>
        <v>1</v>
      </c>
      <c r="BP49" s="68">
        <f t="shared" si="217"/>
        <v>1</v>
      </c>
      <c r="BQ49" s="68">
        <f t="shared" si="217"/>
        <v>1</v>
      </c>
      <c r="BR49" s="68">
        <f t="shared" si="217"/>
        <v>1</v>
      </c>
      <c r="BS49" s="68">
        <f t="shared" si="217"/>
        <v>1</v>
      </c>
      <c r="BT49" s="68">
        <f t="shared" si="217"/>
        <v>1</v>
      </c>
      <c r="BU49" s="68">
        <f t="shared" si="217"/>
        <v>1</v>
      </c>
      <c r="BV49" s="68">
        <f t="shared" si="217"/>
        <v>1</v>
      </c>
      <c r="BW49" s="68">
        <f t="shared" si="217"/>
        <v>1</v>
      </c>
      <c r="BX49" s="68">
        <f t="shared" si="217"/>
        <v>1</v>
      </c>
      <c r="BY49" s="68">
        <f t="shared" si="217"/>
        <v>1</v>
      </c>
      <c r="BZ49" s="68">
        <f t="shared" si="217"/>
        <v>1</v>
      </c>
      <c r="CA49" s="68">
        <f t="shared" si="217"/>
        <v>0</v>
      </c>
      <c r="CB49" s="68">
        <f t="shared" si="217"/>
        <v>0</v>
      </c>
      <c r="CC49" s="68">
        <f t="shared" ref="CC49:EN49" si="218">SUM(CC24:CC48)</f>
        <v>0</v>
      </c>
      <c r="CD49" s="68">
        <f t="shared" si="218"/>
        <v>0</v>
      </c>
      <c r="CE49" s="68">
        <f t="shared" si="218"/>
        <v>0</v>
      </c>
      <c r="CF49" s="68">
        <f t="shared" si="218"/>
        <v>0</v>
      </c>
      <c r="CG49" s="68">
        <f t="shared" si="218"/>
        <v>0</v>
      </c>
      <c r="CH49" s="68">
        <f t="shared" si="218"/>
        <v>0</v>
      </c>
      <c r="CI49" s="68">
        <f t="shared" si="218"/>
        <v>0</v>
      </c>
      <c r="CJ49" s="68">
        <f t="shared" si="218"/>
        <v>0</v>
      </c>
      <c r="CK49" s="68">
        <f t="shared" si="218"/>
        <v>0</v>
      </c>
      <c r="CL49" s="68">
        <f t="shared" si="218"/>
        <v>0</v>
      </c>
      <c r="CM49" s="68">
        <f t="shared" si="218"/>
        <v>0</v>
      </c>
      <c r="CN49" s="68">
        <f t="shared" si="218"/>
        <v>0</v>
      </c>
      <c r="CO49" s="68">
        <f t="shared" si="218"/>
        <v>0</v>
      </c>
      <c r="CP49" s="68">
        <f t="shared" si="218"/>
        <v>0</v>
      </c>
      <c r="CQ49" s="68">
        <f t="shared" si="218"/>
        <v>0</v>
      </c>
      <c r="CR49" s="68">
        <f t="shared" si="218"/>
        <v>0</v>
      </c>
      <c r="CS49" s="68">
        <f t="shared" si="218"/>
        <v>0</v>
      </c>
      <c r="CT49" s="68">
        <f t="shared" si="218"/>
        <v>0</v>
      </c>
      <c r="CU49" s="68">
        <f t="shared" si="218"/>
        <v>0</v>
      </c>
      <c r="CV49" s="68">
        <f t="shared" si="218"/>
        <v>0</v>
      </c>
      <c r="CW49" s="68">
        <f t="shared" si="218"/>
        <v>0</v>
      </c>
      <c r="CX49" s="68">
        <f t="shared" si="218"/>
        <v>0</v>
      </c>
      <c r="CY49" s="68">
        <f t="shared" si="218"/>
        <v>0</v>
      </c>
      <c r="CZ49" s="68">
        <f t="shared" si="218"/>
        <v>0</v>
      </c>
      <c r="DA49" s="68">
        <f t="shared" si="218"/>
        <v>0</v>
      </c>
      <c r="DB49" s="68">
        <f t="shared" si="218"/>
        <v>0</v>
      </c>
      <c r="DC49" s="68">
        <f t="shared" si="218"/>
        <v>0</v>
      </c>
      <c r="DD49" s="68">
        <f t="shared" si="218"/>
        <v>0</v>
      </c>
      <c r="DE49" s="68">
        <f t="shared" si="218"/>
        <v>0</v>
      </c>
      <c r="DF49" s="68">
        <f t="shared" si="218"/>
        <v>0</v>
      </c>
      <c r="DG49" s="68">
        <f t="shared" si="218"/>
        <v>0</v>
      </c>
      <c r="DH49" s="68">
        <f t="shared" si="218"/>
        <v>0</v>
      </c>
      <c r="DI49" s="68">
        <f t="shared" si="218"/>
        <v>0</v>
      </c>
      <c r="DJ49" s="68">
        <f t="shared" si="218"/>
        <v>0</v>
      </c>
      <c r="DK49" s="68">
        <f t="shared" si="218"/>
        <v>0</v>
      </c>
      <c r="DL49" s="68">
        <f t="shared" si="218"/>
        <v>0</v>
      </c>
      <c r="DM49" s="68">
        <f t="shared" si="218"/>
        <v>0</v>
      </c>
      <c r="DN49" s="68">
        <f t="shared" si="218"/>
        <v>0</v>
      </c>
      <c r="DO49" s="68">
        <f t="shared" si="218"/>
        <v>0</v>
      </c>
      <c r="DP49" s="68">
        <f t="shared" si="218"/>
        <v>0</v>
      </c>
      <c r="DQ49" s="68">
        <f t="shared" si="218"/>
        <v>0</v>
      </c>
      <c r="DR49" s="68">
        <f t="shared" si="218"/>
        <v>0</v>
      </c>
      <c r="DS49" s="68">
        <f t="shared" si="218"/>
        <v>0</v>
      </c>
      <c r="DT49" s="68">
        <f t="shared" si="218"/>
        <v>0</v>
      </c>
      <c r="DU49" s="68">
        <f t="shared" si="218"/>
        <v>0</v>
      </c>
      <c r="DV49" s="68">
        <f t="shared" si="218"/>
        <v>0</v>
      </c>
      <c r="DW49" s="68">
        <f t="shared" si="218"/>
        <v>0</v>
      </c>
      <c r="DX49" s="68">
        <f t="shared" si="218"/>
        <v>0</v>
      </c>
      <c r="DY49" s="68">
        <f t="shared" si="218"/>
        <v>0</v>
      </c>
      <c r="DZ49" s="68">
        <f t="shared" si="218"/>
        <v>0</v>
      </c>
      <c r="EA49" s="68">
        <f t="shared" si="218"/>
        <v>0</v>
      </c>
      <c r="EB49" s="68">
        <f t="shared" si="218"/>
        <v>0</v>
      </c>
      <c r="EC49" s="68">
        <f t="shared" si="218"/>
        <v>0</v>
      </c>
      <c r="ED49" s="68">
        <f t="shared" si="218"/>
        <v>0</v>
      </c>
      <c r="EE49" s="68">
        <f t="shared" si="218"/>
        <v>0</v>
      </c>
      <c r="EF49" s="68">
        <f t="shared" si="218"/>
        <v>0</v>
      </c>
      <c r="EG49" s="68">
        <f t="shared" si="218"/>
        <v>0</v>
      </c>
      <c r="EH49" s="68">
        <f t="shared" si="218"/>
        <v>0</v>
      </c>
      <c r="EI49" s="68">
        <f t="shared" si="218"/>
        <v>0</v>
      </c>
      <c r="EJ49" s="68">
        <f t="shared" si="218"/>
        <v>0</v>
      </c>
      <c r="EK49" s="68">
        <f t="shared" si="218"/>
        <v>0</v>
      </c>
      <c r="EL49" s="68">
        <f t="shared" si="218"/>
        <v>0</v>
      </c>
      <c r="EM49" s="68">
        <f t="shared" si="218"/>
        <v>0</v>
      </c>
      <c r="EN49" s="68">
        <f t="shared" si="218"/>
        <v>0</v>
      </c>
      <c r="EO49" s="68">
        <f t="shared" ref="EO49:GG49" si="219">SUM(EO24:EO48)</f>
        <v>0</v>
      </c>
      <c r="EP49" s="68">
        <f t="shared" si="219"/>
        <v>0</v>
      </c>
      <c r="EQ49" s="68">
        <f t="shared" si="219"/>
        <v>0</v>
      </c>
      <c r="ER49" s="68">
        <f t="shared" si="219"/>
        <v>0</v>
      </c>
      <c r="ES49" s="68">
        <f t="shared" si="219"/>
        <v>0</v>
      </c>
      <c r="ET49" s="68">
        <f t="shared" si="219"/>
        <v>0</v>
      </c>
      <c r="EU49" s="68">
        <f t="shared" si="219"/>
        <v>0</v>
      </c>
      <c r="EV49" s="68">
        <f t="shared" si="219"/>
        <v>0</v>
      </c>
      <c r="EW49" s="68">
        <f t="shared" si="219"/>
        <v>0</v>
      </c>
      <c r="EX49" s="68">
        <f t="shared" si="219"/>
        <v>0</v>
      </c>
      <c r="EY49" s="68">
        <f t="shared" si="219"/>
        <v>0</v>
      </c>
      <c r="EZ49" s="68">
        <f t="shared" si="219"/>
        <v>0</v>
      </c>
      <c r="FA49" s="68">
        <f t="shared" si="219"/>
        <v>0</v>
      </c>
      <c r="FB49" s="68">
        <f t="shared" si="219"/>
        <v>0</v>
      </c>
      <c r="FC49" s="68">
        <f t="shared" si="219"/>
        <v>0</v>
      </c>
      <c r="FD49" s="68">
        <f t="shared" si="219"/>
        <v>0</v>
      </c>
      <c r="FE49" s="68">
        <f t="shared" si="219"/>
        <v>0</v>
      </c>
      <c r="FF49" s="68">
        <f t="shared" si="219"/>
        <v>0</v>
      </c>
      <c r="FG49" s="68">
        <f t="shared" si="219"/>
        <v>0</v>
      </c>
      <c r="FH49" s="68">
        <f t="shared" si="219"/>
        <v>0</v>
      </c>
      <c r="FI49" s="68">
        <f t="shared" si="219"/>
        <v>0</v>
      </c>
      <c r="FJ49" s="68">
        <f t="shared" si="219"/>
        <v>0</v>
      </c>
      <c r="FK49" s="68">
        <f t="shared" si="219"/>
        <v>0</v>
      </c>
      <c r="FL49" s="68">
        <f t="shared" si="219"/>
        <v>0</v>
      </c>
      <c r="FM49" s="68">
        <f t="shared" si="219"/>
        <v>0</v>
      </c>
      <c r="FN49" s="68">
        <f t="shared" si="219"/>
        <v>0</v>
      </c>
      <c r="FO49" s="68">
        <f t="shared" si="219"/>
        <v>0</v>
      </c>
      <c r="FP49" s="68">
        <f t="shared" si="219"/>
        <v>0</v>
      </c>
      <c r="FQ49" s="68">
        <f t="shared" si="219"/>
        <v>0</v>
      </c>
      <c r="FR49" s="68">
        <f t="shared" si="219"/>
        <v>0</v>
      </c>
      <c r="FS49" s="68">
        <f t="shared" si="219"/>
        <v>0</v>
      </c>
      <c r="FT49" s="68">
        <f t="shared" si="219"/>
        <v>0</v>
      </c>
      <c r="FU49" s="68">
        <f t="shared" si="219"/>
        <v>0</v>
      </c>
      <c r="FV49" s="68">
        <f t="shared" si="219"/>
        <v>0</v>
      </c>
      <c r="FW49" s="68">
        <f t="shared" si="219"/>
        <v>0</v>
      </c>
      <c r="FX49" s="68">
        <f t="shared" si="219"/>
        <v>0</v>
      </c>
      <c r="FY49" s="68">
        <f t="shared" si="219"/>
        <v>0</v>
      </c>
      <c r="FZ49" s="68">
        <f t="shared" si="219"/>
        <v>0</v>
      </c>
      <c r="GA49" s="68">
        <f t="shared" si="219"/>
        <v>0</v>
      </c>
      <c r="GB49" s="68">
        <f t="shared" si="219"/>
        <v>0</v>
      </c>
      <c r="GC49" s="68">
        <f t="shared" si="219"/>
        <v>0</v>
      </c>
      <c r="GD49" s="68">
        <f t="shared" si="219"/>
        <v>0</v>
      </c>
      <c r="GE49" s="68">
        <f t="shared" si="219"/>
        <v>0</v>
      </c>
      <c r="GF49" s="68">
        <f t="shared" si="219"/>
        <v>0</v>
      </c>
      <c r="GG49" s="68">
        <f t="shared" si="219"/>
        <v>0</v>
      </c>
    </row>
    <row r="51" spans="3:189" x14ac:dyDescent="0.25">
      <c r="C51" s="12" t="s">
        <v>257</v>
      </c>
      <c r="E51" s="16" t="s">
        <v>107</v>
      </c>
      <c r="G51" s="16" t="s">
        <v>258</v>
      </c>
    </row>
    <row r="52" spans="3:189" x14ac:dyDescent="0.25">
      <c r="D52" s="49" cm="1">
        <f t="array" ref="D52:D69">_xlfn.SEQUENCE('Project Inputs'!$E$190)</f>
        <v>1</v>
      </c>
      <c r="E52" s="3">
        <f>'Project Inputs'!E193*(D52&gt;0)</f>
        <v>6</v>
      </c>
      <c r="G52" s="40">
        <f t="shared" ref="G52:G76" si="220">(G24+H24-1)*(D52&gt;0)</f>
        <v>18</v>
      </c>
      <c r="J52" s="1">
        <f t="shared" ref="J52:Y61" si="221">(J$1=$G52)*$E52</f>
        <v>0</v>
      </c>
      <c r="K52" s="1">
        <f t="shared" si="221"/>
        <v>0</v>
      </c>
      <c r="L52" s="1">
        <f t="shared" si="221"/>
        <v>0</v>
      </c>
      <c r="M52" s="1">
        <f t="shared" si="221"/>
        <v>0</v>
      </c>
      <c r="N52" s="1">
        <f t="shared" si="221"/>
        <v>0</v>
      </c>
      <c r="O52" s="1">
        <f t="shared" si="221"/>
        <v>0</v>
      </c>
      <c r="P52" s="1">
        <f t="shared" si="221"/>
        <v>0</v>
      </c>
      <c r="Q52" s="1">
        <f t="shared" si="221"/>
        <v>0</v>
      </c>
      <c r="R52" s="1">
        <f t="shared" si="221"/>
        <v>0</v>
      </c>
      <c r="S52" s="1">
        <f t="shared" si="221"/>
        <v>0</v>
      </c>
      <c r="T52" s="1">
        <f t="shared" si="221"/>
        <v>0</v>
      </c>
      <c r="U52" s="1">
        <f t="shared" si="221"/>
        <v>0</v>
      </c>
      <c r="V52" s="1">
        <f t="shared" si="221"/>
        <v>0</v>
      </c>
      <c r="W52" s="1">
        <f t="shared" si="221"/>
        <v>0</v>
      </c>
      <c r="X52" s="1">
        <f t="shared" si="221"/>
        <v>0</v>
      </c>
      <c r="Y52" s="1">
        <f t="shared" si="221"/>
        <v>0</v>
      </c>
      <c r="Z52" s="1">
        <f t="shared" ref="Z52:CK55" si="222">(Z$1=$G52)*$E52</f>
        <v>0</v>
      </c>
      <c r="AA52" s="1">
        <f t="shared" si="222"/>
        <v>6</v>
      </c>
      <c r="AB52" s="1">
        <f t="shared" si="222"/>
        <v>0</v>
      </c>
      <c r="AC52" s="1">
        <f t="shared" si="222"/>
        <v>0</v>
      </c>
      <c r="AD52" s="1">
        <f t="shared" si="222"/>
        <v>0</v>
      </c>
      <c r="AE52" s="1">
        <f t="shared" si="222"/>
        <v>0</v>
      </c>
      <c r="AF52" s="1">
        <f t="shared" si="222"/>
        <v>0</v>
      </c>
      <c r="AG52" s="1">
        <f t="shared" si="222"/>
        <v>0</v>
      </c>
      <c r="AH52" s="1">
        <f t="shared" si="222"/>
        <v>0</v>
      </c>
      <c r="AI52" s="1">
        <f t="shared" si="222"/>
        <v>0</v>
      </c>
      <c r="AJ52" s="1">
        <f t="shared" si="222"/>
        <v>0</v>
      </c>
      <c r="AK52" s="1">
        <f t="shared" si="222"/>
        <v>0</v>
      </c>
      <c r="AL52" s="1">
        <f t="shared" si="222"/>
        <v>0</v>
      </c>
      <c r="AM52" s="1">
        <f t="shared" si="222"/>
        <v>0</v>
      </c>
      <c r="AN52" s="1">
        <f t="shared" si="222"/>
        <v>0</v>
      </c>
      <c r="AO52" s="1">
        <f t="shared" si="222"/>
        <v>0</v>
      </c>
      <c r="AP52" s="1">
        <f t="shared" si="222"/>
        <v>0</v>
      </c>
      <c r="AQ52" s="1">
        <f t="shared" si="222"/>
        <v>0</v>
      </c>
      <c r="AR52" s="1">
        <f t="shared" si="222"/>
        <v>0</v>
      </c>
      <c r="AS52" s="1">
        <f t="shared" si="222"/>
        <v>0</v>
      </c>
      <c r="AT52" s="1">
        <f t="shared" si="222"/>
        <v>0</v>
      </c>
      <c r="AU52" s="1">
        <f t="shared" si="222"/>
        <v>0</v>
      </c>
      <c r="AV52" s="1">
        <f t="shared" si="222"/>
        <v>0</v>
      </c>
      <c r="AW52" s="1">
        <f t="shared" si="222"/>
        <v>0</v>
      </c>
      <c r="AX52" s="1">
        <f t="shared" si="222"/>
        <v>0</v>
      </c>
      <c r="AY52" s="1">
        <f t="shared" si="222"/>
        <v>0</v>
      </c>
      <c r="AZ52" s="1">
        <f t="shared" si="222"/>
        <v>0</v>
      </c>
      <c r="BA52" s="1">
        <f t="shared" si="222"/>
        <v>0</v>
      </c>
      <c r="BB52" s="1">
        <f t="shared" si="222"/>
        <v>0</v>
      </c>
      <c r="BC52" s="1">
        <f t="shared" si="222"/>
        <v>0</v>
      </c>
      <c r="BD52" s="1">
        <f t="shared" si="222"/>
        <v>0</v>
      </c>
      <c r="BE52" s="1">
        <f t="shared" si="222"/>
        <v>0</v>
      </c>
      <c r="BF52" s="1">
        <f t="shared" si="222"/>
        <v>0</v>
      </c>
      <c r="BG52" s="1">
        <f t="shared" si="222"/>
        <v>0</v>
      </c>
      <c r="BH52" s="1">
        <f t="shared" si="222"/>
        <v>0</v>
      </c>
      <c r="BI52" s="1">
        <f t="shared" si="222"/>
        <v>0</v>
      </c>
      <c r="BJ52" s="1">
        <f t="shared" si="222"/>
        <v>0</v>
      </c>
      <c r="BK52" s="1">
        <f t="shared" si="222"/>
        <v>0</v>
      </c>
      <c r="BL52" s="1">
        <f t="shared" si="222"/>
        <v>0</v>
      </c>
      <c r="BM52" s="1">
        <f t="shared" si="222"/>
        <v>0</v>
      </c>
      <c r="BN52" s="1">
        <f t="shared" si="222"/>
        <v>0</v>
      </c>
      <c r="BO52" s="1">
        <f t="shared" si="222"/>
        <v>0</v>
      </c>
      <c r="BP52" s="1">
        <f t="shared" si="222"/>
        <v>0</v>
      </c>
      <c r="BQ52" s="1">
        <f t="shared" si="222"/>
        <v>0</v>
      </c>
      <c r="BR52" s="1">
        <f t="shared" si="222"/>
        <v>0</v>
      </c>
      <c r="BS52" s="1">
        <f t="shared" si="222"/>
        <v>0</v>
      </c>
      <c r="BT52" s="1">
        <f t="shared" si="222"/>
        <v>0</v>
      </c>
      <c r="BU52" s="1">
        <f t="shared" si="222"/>
        <v>0</v>
      </c>
      <c r="BV52" s="1">
        <f t="shared" si="222"/>
        <v>0</v>
      </c>
      <c r="BW52" s="1">
        <f t="shared" si="222"/>
        <v>0</v>
      </c>
      <c r="BX52" s="1">
        <f t="shared" si="222"/>
        <v>0</v>
      </c>
      <c r="BY52" s="1">
        <f t="shared" si="222"/>
        <v>0</v>
      </c>
      <c r="BZ52" s="1">
        <f t="shared" si="222"/>
        <v>0</v>
      </c>
      <c r="CA52" s="1">
        <f t="shared" si="222"/>
        <v>0</v>
      </c>
      <c r="CB52" s="1">
        <f t="shared" si="222"/>
        <v>0</v>
      </c>
      <c r="CC52" s="1">
        <f t="shared" si="222"/>
        <v>0</v>
      </c>
      <c r="CD52" s="1">
        <f t="shared" si="222"/>
        <v>0</v>
      </c>
      <c r="CE52" s="1">
        <f t="shared" si="222"/>
        <v>0</v>
      </c>
      <c r="CF52" s="1">
        <f t="shared" si="222"/>
        <v>0</v>
      </c>
      <c r="CG52" s="1">
        <f t="shared" si="222"/>
        <v>0</v>
      </c>
      <c r="CH52" s="1">
        <f t="shared" si="222"/>
        <v>0</v>
      </c>
      <c r="CI52" s="1">
        <f t="shared" si="222"/>
        <v>0</v>
      </c>
      <c r="CJ52" s="1">
        <f t="shared" si="222"/>
        <v>0</v>
      </c>
      <c r="CK52" s="1">
        <f t="shared" si="222"/>
        <v>0</v>
      </c>
      <c r="CL52" s="1">
        <f t="shared" ref="CL52:EW55" si="223">(CL$1=$G52)*$E52</f>
        <v>0</v>
      </c>
      <c r="CM52" s="1">
        <f t="shared" si="223"/>
        <v>0</v>
      </c>
      <c r="CN52" s="1">
        <f t="shared" si="223"/>
        <v>0</v>
      </c>
      <c r="CO52" s="1">
        <f t="shared" si="223"/>
        <v>0</v>
      </c>
      <c r="CP52" s="1">
        <f t="shared" si="223"/>
        <v>0</v>
      </c>
      <c r="CQ52" s="1">
        <f t="shared" si="223"/>
        <v>0</v>
      </c>
      <c r="CR52" s="1">
        <f t="shared" si="223"/>
        <v>0</v>
      </c>
      <c r="CS52" s="1">
        <f t="shared" si="223"/>
        <v>0</v>
      </c>
      <c r="CT52" s="1">
        <f t="shared" si="223"/>
        <v>0</v>
      </c>
      <c r="CU52" s="1">
        <f t="shared" si="223"/>
        <v>0</v>
      </c>
      <c r="CV52" s="1">
        <f t="shared" si="223"/>
        <v>0</v>
      </c>
      <c r="CW52" s="1">
        <f t="shared" si="223"/>
        <v>0</v>
      </c>
      <c r="CX52" s="1">
        <f t="shared" si="223"/>
        <v>0</v>
      </c>
      <c r="CY52" s="1">
        <f t="shared" si="223"/>
        <v>0</v>
      </c>
      <c r="CZ52" s="1">
        <f t="shared" si="223"/>
        <v>0</v>
      </c>
      <c r="DA52" s="1">
        <f t="shared" si="223"/>
        <v>0</v>
      </c>
      <c r="DB52" s="1">
        <f t="shared" si="223"/>
        <v>0</v>
      </c>
      <c r="DC52" s="1">
        <f t="shared" si="223"/>
        <v>0</v>
      </c>
      <c r="DD52" s="1">
        <f t="shared" si="223"/>
        <v>0</v>
      </c>
      <c r="DE52" s="1">
        <f t="shared" si="223"/>
        <v>0</v>
      </c>
      <c r="DF52" s="1">
        <f t="shared" si="223"/>
        <v>0</v>
      </c>
      <c r="DG52" s="1">
        <f t="shared" si="223"/>
        <v>0</v>
      </c>
      <c r="DH52" s="1">
        <f t="shared" si="223"/>
        <v>0</v>
      </c>
      <c r="DI52" s="1">
        <f t="shared" si="223"/>
        <v>0</v>
      </c>
      <c r="DJ52" s="1">
        <f t="shared" si="223"/>
        <v>0</v>
      </c>
      <c r="DK52" s="1">
        <f t="shared" si="223"/>
        <v>0</v>
      </c>
      <c r="DL52" s="1">
        <f t="shared" si="223"/>
        <v>0</v>
      </c>
      <c r="DM52" s="1">
        <f t="shared" si="223"/>
        <v>0</v>
      </c>
      <c r="DN52" s="1">
        <f t="shared" si="223"/>
        <v>0</v>
      </c>
      <c r="DO52" s="1">
        <f t="shared" si="223"/>
        <v>0</v>
      </c>
      <c r="DP52" s="1">
        <f t="shared" si="223"/>
        <v>0</v>
      </c>
      <c r="DQ52" s="1">
        <f t="shared" si="223"/>
        <v>0</v>
      </c>
      <c r="DR52" s="1">
        <f t="shared" si="223"/>
        <v>0</v>
      </c>
      <c r="DS52" s="1">
        <f t="shared" si="223"/>
        <v>0</v>
      </c>
      <c r="DT52" s="1">
        <f t="shared" si="223"/>
        <v>0</v>
      </c>
      <c r="DU52" s="1">
        <f t="shared" si="223"/>
        <v>0</v>
      </c>
      <c r="DV52" s="1">
        <f t="shared" si="223"/>
        <v>0</v>
      </c>
      <c r="DW52" s="1">
        <f t="shared" si="223"/>
        <v>0</v>
      </c>
      <c r="DX52" s="1">
        <f t="shared" si="223"/>
        <v>0</v>
      </c>
      <c r="DY52" s="1">
        <f t="shared" si="223"/>
        <v>0</v>
      </c>
      <c r="DZ52" s="1">
        <f t="shared" si="223"/>
        <v>0</v>
      </c>
      <c r="EA52" s="1">
        <f t="shared" si="223"/>
        <v>0</v>
      </c>
      <c r="EB52" s="1">
        <f t="shared" si="223"/>
        <v>0</v>
      </c>
      <c r="EC52" s="1">
        <f t="shared" si="223"/>
        <v>0</v>
      </c>
      <c r="ED52" s="1">
        <f t="shared" si="223"/>
        <v>0</v>
      </c>
      <c r="EE52" s="1">
        <f t="shared" si="223"/>
        <v>0</v>
      </c>
      <c r="EF52" s="1">
        <f t="shared" si="223"/>
        <v>0</v>
      </c>
      <c r="EG52" s="1">
        <f t="shared" si="223"/>
        <v>0</v>
      </c>
      <c r="EH52" s="1">
        <f t="shared" si="223"/>
        <v>0</v>
      </c>
      <c r="EI52" s="1">
        <f t="shared" si="223"/>
        <v>0</v>
      </c>
      <c r="EJ52" s="1">
        <f t="shared" si="223"/>
        <v>0</v>
      </c>
      <c r="EK52" s="1">
        <f t="shared" si="223"/>
        <v>0</v>
      </c>
      <c r="EL52" s="1">
        <f t="shared" si="223"/>
        <v>0</v>
      </c>
      <c r="EM52" s="1">
        <f t="shared" si="223"/>
        <v>0</v>
      </c>
      <c r="EN52" s="1">
        <f t="shared" si="223"/>
        <v>0</v>
      </c>
      <c r="EO52" s="1">
        <f t="shared" si="223"/>
        <v>0</v>
      </c>
      <c r="EP52" s="1">
        <f t="shared" si="223"/>
        <v>0</v>
      </c>
      <c r="EQ52" s="1">
        <f t="shared" si="223"/>
        <v>0</v>
      </c>
      <c r="ER52" s="1">
        <f t="shared" si="223"/>
        <v>0</v>
      </c>
      <c r="ES52" s="1">
        <f t="shared" si="223"/>
        <v>0</v>
      </c>
      <c r="ET52" s="1">
        <f t="shared" si="223"/>
        <v>0</v>
      </c>
      <c r="EU52" s="1">
        <f t="shared" si="223"/>
        <v>0</v>
      </c>
      <c r="EV52" s="1">
        <f t="shared" si="223"/>
        <v>0</v>
      </c>
      <c r="EW52" s="1">
        <f t="shared" si="223"/>
        <v>0</v>
      </c>
      <c r="EX52" s="1">
        <f t="shared" ref="EX52:GG54" si="224">(EX$1=$G52)*$E52</f>
        <v>0</v>
      </c>
      <c r="EY52" s="1">
        <f t="shared" si="224"/>
        <v>0</v>
      </c>
      <c r="EZ52" s="1">
        <f t="shared" si="224"/>
        <v>0</v>
      </c>
      <c r="FA52" s="1">
        <f t="shared" si="224"/>
        <v>0</v>
      </c>
      <c r="FB52" s="1">
        <f t="shared" si="224"/>
        <v>0</v>
      </c>
      <c r="FC52" s="1">
        <f t="shared" si="224"/>
        <v>0</v>
      </c>
      <c r="FD52" s="1">
        <f t="shared" si="224"/>
        <v>0</v>
      </c>
      <c r="FE52" s="1">
        <f t="shared" si="224"/>
        <v>0</v>
      </c>
      <c r="FF52" s="1">
        <f t="shared" si="224"/>
        <v>0</v>
      </c>
      <c r="FG52" s="1">
        <f t="shared" si="224"/>
        <v>0</v>
      </c>
      <c r="FH52" s="1">
        <f t="shared" si="224"/>
        <v>0</v>
      </c>
      <c r="FI52" s="1">
        <f t="shared" si="224"/>
        <v>0</v>
      </c>
      <c r="FJ52" s="1">
        <f t="shared" si="224"/>
        <v>0</v>
      </c>
      <c r="FK52" s="1">
        <f t="shared" si="224"/>
        <v>0</v>
      </c>
      <c r="FL52" s="1">
        <f t="shared" si="224"/>
        <v>0</v>
      </c>
      <c r="FM52" s="1">
        <f t="shared" si="224"/>
        <v>0</v>
      </c>
      <c r="FN52" s="1">
        <f t="shared" si="224"/>
        <v>0</v>
      </c>
      <c r="FO52" s="1">
        <f t="shared" si="224"/>
        <v>0</v>
      </c>
      <c r="FP52" s="1">
        <f t="shared" si="224"/>
        <v>0</v>
      </c>
      <c r="FQ52" s="1">
        <f t="shared" si="224"/>
        <v>0</v>
      </c>
      <c r="FR52" s="1">
        <f t="shared" si="224"/>
        <v>0</v>
      </c>
      <c r="FS52" s="1">
        <f t="shared" si="224"/>
        <v>0</v>
      </c>
      <c r="FT52" s="1">
        <f t="shared" si="224"/>
        <v>0</v>
      </c>
      <c r="FU52" s="1">
        <f t="shared" si="224"/>
        <v>0</v>
      </c>
      <c r="FV52" s="1">
        <f t="shared" si="224"/>
        <v>0</v>
      </c>
      <c r="FW52" s="1">
        <f t="shared" si="224"/>
        <v>0</v>
      </c>
      <c r="FX52" s="1">
        <f t="shared" si="224"/>
        <v>0</v>
      </c>
      <c r="FY52" s="1">
        <f t="shared" si="224"/>
        <v>0</v>
      </c>
      <c r="FZ52" s="1">
        <f t="shared" si="224"/>
        <v>0</v>
      </c>
      <c r="GA52" s="1">
        <f t="shared" si="224"/>
        <v>0</v>
      </c>
      <c r="GB52" s="1">
        <f t="shared" si="224"/>
        <v>0</v>
      </c>
      <c r="GC52" s="1">
        <f t="shared" si="224"/>
        <v>0</v>
      </c>
      <c r="GD52" s="1">
        <f t="shared" si="224"/>
        <v>0</v>
      </c>
      <c r="GE52" s="1">
        <f t="shared" si="224"/>
        <v>0</v>
      </c>
      <c r="GF52" s="1">
        <f t="shared" si="224"/>
        <v>0</v>
      </c>
      <c r="GG52" s="1">
        <f t="shared" si="224"/>
        <v>0</v>
      </c>
    </row>
    <row r="53" spans="3:189" x14ac:dyDescent="0.25">
      <c r="D53" s="49">
        <v>2</v>
      </c>
      <c r="E53" s="3">
        <f>'Project Inputs'!E194*(D53&gt;0)</f>
        <v>6</v>
      </c>
      <c r="G53" s="40">
        <f t="shared" si="220"/>
        <v>21</v>
      </c>
      <c r="J53" s="1">
        <f t="shared" si="221"/>
        <v>0</v>
      </c>
      <c r="K53" s="1">
        <f t="shared" si="221"/>
        <v>0</v>
      </c>
      <c r="L53" s="1">
        <f t="shared" si="221"/>
        <v>0</v>
      </c>
      <c r="M53" s="1">
        <f t="shared" si="221"/>
        <v>0</v>
      </c>
      <c r="N53" s="1">
        <f t="shared" si="221"/>
        <v>0</v>
      </c>
      <c r="O53" s="1">
        <f t="shared" si="221"/>
        <v>0</v>
      </c>
      <c r="P53" s="1">
        <f t="shared" si="221"/>
        <v>0</v>
      </c>
      <c r="Q53" s="1">
        <f t="shared" ref="Q53:CB56" si="225">(Q$1=$G53)*$E53</f>
        <v>0</v>
      </c>
      <c r="R53" s="1">
        <f t="shared" si="225"/>
        <v>0</v>
      </c>
      <c r="S53" s="1">
        <f t="shared" si="225"/>
        <v>0</v>
      </c>
      <c r="T53" s="1">
        <f t="shared" si="225"/>
        <v>0</v>
      </c>
      <c r="U53" s="1">
        <f t="shared" si="225"/>
        <v>0</v>
      </c>
      <c r="V53" s="1">
        <f t="shared" si="225"/>
        <v>0</v>
      </c>
      <c r="W53" s="1">
        <f t="shared" si="225"/>
        <v>0</v>
      </c>
      <c r="X53" s="1">
        <f t="shared" si="225"/>
        <v>0</v>
      </c>
      <c r="Y53" s="1">
        <f t="shared" si="225"/>
        <v>0</v>
      </c>
      <c r="Z53" s="1">
        <f t="shared" si="225"/>
        <v>0</v>
      </c>
      <c r="AA53" s="1">
        <f t="shared" si="225"/>
        <v>0</v>
      </c>
      <c r="AB53" s="1">
        <f t="shared" si="225"/>
        <v>0</v>
      </c>
      <c r="AC53" s="1">
        <f t="shared" si="225"/>
        <v>0</v>
      </c>
      <c r="AD53" s="1">
        <f t="shared" si="225"/>
        <v>6</v>
      </c>
      <c r="AE53" s="1">
        <f t="shared" si="225"/>
        <v>0</v>
      </c>
      <c r="AF53" s="1">
        <f t="shared" si="225"/>
        <v>0</v>
      </c>
      <c r="AG53" s="1">
        <f t="shared" si="225"/>
        <v>0</v>
      </c>
      <c r="AH53" s="1">
        <f t="shared" si="225"/>
        <v>0</v>
      </c>
      <c r="AI53" s="1">
        <f t="shared" si="225"/>
        <v>0</v>
      </c>
      <c r="AJ53" s="1">
        <f t="shared" si="225"/>
        <v>0</v>
      </c>
      <c r="AK53" s="1">
        <f t="shared" si="225"/>
        <v>0</v>
      </c>
      <c r="AL53" s="1">
        <f t="shared" si="225"/>
        <v>0</v>
      </c>
      <c r="AM53" s="1">
        <f t="shared" si="225"/>
        <v>0</v>
      </c>
      <c r="AN53" s="1">
        <f t="shared" si="225"/>
        <v>0</v>
      </c>
      <c r="AO53" s="1">
        <f t="shared" si="225"/>
        <v>0</v>
      </c>
      <c r="AP53" s="1">
        <f t="shared" si="225"/>
        <v>0</v>
      </c>
      <c r="AQ53" s="1">
        <f t="shared" si="225"/>
        <v>0</v>
      </c>
      <c r="AR53" s="1">
        <f t="shared" si="225"/>
        <v>0</v>
      </c>
      <c r="AS53" s="1">
        <f t="shared" si="225"/>
        <v>0</v>
      </c>
      <c r="AT53" s="1">
        <f t="shared" si="225"/>
        <v>0</v>
      </c>
      <c r="AU53" s="1">
        <f t="shared" si="225"/>
        <v>0</v>
      </c>
      <c r="AV53" s="1">
        <f t="shared" si="225"/>
        <v>0</v>
      </c>
      <c r="AW53" s="1">
        <f t="shared" si="225"/>
        <v>0</v>
      </c>
      <c r="AX53" s="1">
        <f t="shared" si="225"/>
        <v>0</v>
      </c>
      <c r="AY53" s="1">
        <f t="shared" si="225"/>
        <v>0</v>
      </c>
      <c r="AZ53" s="1">
        <f t="shared" si="225"/>
        <v>0</v>
      </c>
      <c r="BA53" s="1">
        <f t="shared" si="225"/>
        <v>0</v>
      </c>
      <c r="BB53" s="1">
        <f t="shared" si="225"/>
        <v>0</v>
      </c>
      <c r="BC53" s="1">
        <f t="shared" si="225"/>
        <v>0</v>
      </c>
      <c r="BD53" s="1">
        <f t="shared" si="225"/>
        <v>0</v>
      </c>
      <c r="BE53" s="1">
        <f t="shared" si="225"/>
        <v>0</v>
      </c>
      <c r="BF53" s="1">
        <f t="shared" si="225"/>
        <v>0</v>
      </c>
      <c r="BG53" s="1">
        <f t="shared" si="225"/>
        <v>0</v>
      </c>
      <c r="BH53" s="1">
        <f t="shared" si="225"/>
        <v>0</v>
      </c>
      <c r="BI53" s="1">
        <f t="shared" si="225"/>
        <v>0</v>
      </c>
      <c r="BJ53" s="1">
        <f t="shared" si="225"/>
        <v>0</v>
      </c>
      <c r="BK53" s="1">
        <f t="shared" si="225"/>
        <v>0</v>
      </c>
      <c r="BL53" s="1">
        <f t="shared" si="225"/>
        <v>0</v>
      </c>
      <c r="BM53" s="1">
        <f t="shared" si="225"/>
        <v>0</v>
      </c>
      <c r="BN53" s="1">
        <f t="shared" si="225"/>
        <v>0</v>
      </c>
      <c r="BO53" s="1">
        <f t="shared" si="225"/>
        <v>0</v>
      </c>
      <c r="BP53" s="1">
        <f t="shared" si="225"/>
        <v>0</v>
      </c>
      <c r="BQ53" s="1">
        <f t="shared" si="225"/>
        <v>0</v>
      </c>
      <c r="BR53" s="1">
        <f t="shared" si="225"/>
        <v>0</v>
      </c>
      <c r="BS53" s="1">
        <f t="shared" si="225"/>
        <v>0</v>
      </c>
      <c r="BT53" s="1">
        <f t="shared" si="225"/>
        <v>0</v>
      </c>
      <c r="BU53" s="1">
        <f t="shared" si="225"/>
        <v>0</v>
      </c>
      <c r="BV53" s="1">
        <f t="shared" si="225"/>
        <v>0</v>
      </c>
      <c r="BW53" s="1">
        <f t="shared" si="225"/>
        <v>0</v>
      </c>
      <c r="BX53" s="1">
        <f t="shared" si="225"/>
        <v>0</v>
      </c>
      <c r="BY53" s="1">
        <f t="shared" si="225"/>
        <v>0</v>
      </c>
      <c r="BZ53" s="1">
        <f t="shared" si="225"/>
        <v>0</v>
      </c>
      <c r="CA53" s="1">
        <f t="shared" si="225"/>
        <v>0</v>
      </c>
      <c r="CB53" s="1">
        <f t="shared" si="225"/>
        <v>0</v>
      </c>
      <c r="CC53" s="1">
        <f t="shared" si="222"/>
        <v>0</v>
      </c>
      <c r="CD53" s="1">
        <f t="shared" si="222"/>
        <v>0</v>
      </c>
      <c r="CE53" s="1">
        <f t="shared" si="222"/>
        <v>0</v>
      </c>
      <c r="CF53" s="1">
        <f t="shared" si="222"/>
        <v>0</v>
      </c>
      <c r="CG53" s="1">
        <f t="shared" si="222"/>
        <v>0</v>
      </c>
      <c r="CH53" s="1">
        <f t="shared" si="222"/>
        <v>0</v>
      </c>
      <c r="CI53" s="1">
        <f t="shared" si="222"/>
        <v>0</v>
      </c>
      <c r="CJ53" s="1">
        <f t="shared" si="222"/>
        <v>0</v>
      </c>
      <c r="CK53" s="1">
        <f t="shared" si="222"/>
        <v>0</v>
      </c>
      <c r="CL53" s="1">
        <f t="shared" si="223"/>
        <v>0</v>
      </c>
      <c r="CM53" s="1">
        <f t="shared" si="223"/>
        <v>0</v>
      </c>
      <c r="CN53" s="1">
        <f t="shared" si="223"/>
        <v>0</v>
      </c>
      <c r="CO53" s="1">
        <f t="shared" si="223"/>
        <v>0</v>
      </c>
      <c r="CP53" s="1">
        <f t="shared" si="223"/>
        <v>0</v>
      </c>
      <c r="CQ53" s="1">
        <f t="shared" si="223"/>
        <v>0</v>
      </c>
      <c r="CR53" s="1">
        <f t="shared" si="223"/>
        <v>0</v>
      </c>
      <c r="CS53" s="1">
        <f t="shared" si="223"/>
        <v>0</v>
      </c>
      <c r="CT53" s="1">
        <f t="shared" si="223"/>
        <v>0</v>
      </c>
      <c r="CU53" s="1">
        <f t="shared" si="223"/>
        <v>0</v>
      </c>
      <c r="CV53" s="1">
        <f t="shared" si="223"/>
        <v>0</v>
      </c>
      <c r="CW53" s="1">
        <f t="shared" si="223"/>
        <v>0</v>
      </c>
      <c r="CX53" s="1">
        <f t="shared" si="223"/>
        <v>0</v>
      </c>
      <c r="CY53" s="1">
        <f t="shared" si="223"/>
        <v>0</v>
      </c>
      <c r="CZ53" s="1">
        <f t="shared" si="223"/>
        <v>0</v>
      </c>
      <c r="DA53" s="1">
        <f t="shared" si="223"/>
        <v>0</v>
      </c>
      <c r="DB53" s="1">
        <f t="shared" si="223"/>
        <v>0</v>
      </c>
      <c r="DC53" s="1">
        <f t="shared" si="223"/>
        <v>0</v>
      </c>
      <c r="DD53" s="1">
        <f t="shared" si="223"/>
        <v>0</v>
      </c>
      <c r="DE53" s="1">
        <f t="shared" si="223"/>
        <v>0</v>
      </c>
      <c r="DF53" s="1">
        <f t="shared" si="223"/>
        <v>0</v>
      </c>
      <c r="DG53" s="1">
        <f t="shared" si="223"/>
        <v>0</v>
      </c>
      <c r="DH53" s="1">
        <f t="shared" si="223"/>
        <v>0</v>
      </c>
      <c r="DI53" s="1">
        <f t="shared" si="223"/>
        <v>0</v>
      </c>
      <c r="DJ53" s="1">
        <f t="shared" si="223"/>
        <v>0</v>
      </c>
      <c r="DK53" s="1">
        <f t="shared" si="223"/>
        <v>0</v>
      </c>
      <c r="DL53" s="1">
        <f t="shared" si="223"/>
        <v>0</v>
      </c>
      <c r="DM53" s="1">
        <f t="shared" si="223"/>
        <v>0</v>
      </c>
      <c r="DN53" s="1">
        <f t="shared" si="223"/>
        <v>0</v>
      </c>
      <c r="DO53" s="1">
        <f t="shared" si="223"/>
        <v>0</v>
      </c>
      <c r="DP53" s="1">
        <f t="shared" si="223"/>
        <v>0</v>
      </c>
      <c r="DQ53" s="1">
        <f t="shared" si="223"/>
        <v>0</v>
      </c>
      <c r="DR53" s="1">
        <f t="shared" si="223"/>
        <v>0</v>
      </c>
      <c r="DS53" s="1">
        <f t="shared" si="223"/>
        <v>0</v>
      </c>
      <c r="DT53" s="1">
        <f t="shared" si="223"/>
        <v>0</v>
      </c>
      <c r="DU53" s="1">
        <f t="shared" si="223"/>
        <v>0</v>
      </c>
      <c r="DV53" s="1">
        <f t="shared" si="223"/>
        <v>0</v>
      </c>
      <c r="DW53" s="1">
        <f t="shared" si="223"/>
        <v>0</v>
      </c>
      <c r="DX53" s="1">
        <f t="shared" si="223"/>
        <v>0</v>
      </c>
      <c r="DY53" s="1">
        <f t="shared" si="223"/>
        <v>0</v>
      </c>
      <c r="DZ53" s="1">
        <f t="shared" si="223"/>
        <v>0</v>
      </c>
      <c r="EA53" s="1">
        <f t="shared" si="223"/>
        <v>0</v>
      </c>
      <c r="EB53" s="1">
        <f t="shared" si="223"/>
        <v>0</v>
      </c>
      <c r="EC53" s="1">
        <f t="shared" si="223"/>
        <v>0</v>
      </c>
      <c r="ED53" s="1">
        <f t="shared" si="223"/>
        <v>0</v>
      </c>
      <c r="EE53" s="1">
        <f t="shared" si="223"/>
        <v>0</v>
      </c>
      <c r="EF53" s="1">
        <f t="shared" si="223"/>
        <v>0</v>
      </c>
      <c r="EG53" s="1">
        <f t="shared" si="223"/>
        <v>0</v>
      </c>
      <c r="EH53" s="1">
        <f t="shared" si="223"/>
        <v>0</v>
      </c>
      <c r="EI53" s="1">
        <f t="shared" si="223"/>
        <v>0</v>
      </c>
      <c r="EJ53" s="1">
        <f t="shared" si="223"/>
        <v>0</v>
      </c>
      <c r="EK53" s="1">
        <f t="shared" si="223"/>
        <v>0</v>
      </c>
      <c r="EL53" s="1">
        <f t="shared" si="223"/>
        <v>0</v>
      </c>
      <c r="EM53" s="1">
        <f t="shared" si="223"/>
        <v>0</v>
      </c>
      <c r="EN53" s="1">
        <f t="shared" si="223"/>
        <v>0</v>
      </c>
      <c r="EO53" s="1">
        <f t="shared" si="223"/>
        <v>0</v>
      </c>
      <c r="EP53" s="1">
        <f t="shared" si="223"/>
        <v>0</v>
      </c>
      <c r="EQ53" s="1">
        <f t="shared" si="223"/>
        <v>0</v>
      </c>
      <c r="ER53" s="1">
        <f t="shared" si="223"/>
        <v>0</v>
      </c>
      <c r="ES53" s="1">
        <f t="shared" si="223"/>
        <v>0</v>
      </c>
      <c r="ET53" s="1">
        <f t="shared" si="223"/>
        <v>0</v>
      </c>
      <c r="EU53" s="1">
        <f t="shared" si="223"/>
        <v>0</v>
      </c>
      <c r="EV53" s="1">
        <f t="shared" si="223"/>
        <v>0</v>
      </c>
      <c r="EW53" s="1">
        <f t="shared" si="223"/>
        <v>0</v>
      </c>
      <c r="EX53" s="1">
        <f t="shared" si="224"/>
        <v>0</v>
      </c>
      <c r="EY53" s="1">
        <f t="shared" si="224"/>
        <v>0</v>
      </c>
      <c r="EZ53" s="1">
        <f t="shared" si="224"/>
        <v>0</v>
      </c>
      <c r="FA53" s="1">
        <f t="shared" si="224"/>
        <v>0</v>
      </c>
      <c r="FB53" s="1">
        <f t="shared" si="224"/>
        <v>0</v>
      </c>
      <c r="FC53" s="1">
        <f t="shared" si="224"/>
        <v>0</v>
      </c>
      <c r="FD53" s="1">
        <f t="shared" si="224"/>
        <v>0</v>
      </c>
      <c r="FE53" s="1">
        <f t="shared" si="224"/>
        <v>0</v>
      </c>
      <c r="FF53" s="1">
        <f t="shared" si="224"/>
        <v>0</v>
      </c>
      <c r="FG53" s="1">
        <f t="shared" si="224"/>
        <v>0</v>
      </c>
      <c r="FH53" s="1">
        <f t="shared" si="224"/>
        <v>0</v>
      </c>
      <c r="FI53" s="1">
        <f t="shared" si="224"/>
        <v>0</v>
      </c>
      <c r="FJ53" s="1">
        <f t="shared" si="224"/>
        <v>0</v>
      </c>
      <c r="FK53" s="1">
        <f t="shared" si="224"/>
        <v>0</v>
      </c>
      <c r="FL53" s="1">
        <f t="shared" si="224"/>
        <v>0</v>
      </c>
      <c r="FM53" s="1">
        <f t="shared" si="224"/>
        <v>0</v>
      </c>
      <c r="FN53" s="1">
        <f t="shared" si="224"/>
        <v>0</v>
      </c>
      <c r="FO53" s="1">
        <f t="shared" si="224"/>
        <v>0</v>
      </c>
      <c r="FP53" s="1">
        <f t="shared" si="224"/>
        <v>0</v>
      </c>
      <c r="FQ53" s="1">
        <f t="shared" si="224"/>
        <v>0</v>
      </c>
      <c r="FR53" s="1">
        <f t="shared" si="224"/>
        <v>0</v>
      </c>
      <c r="FS53" s="1">
        <f t="shared" si="224"/>
        <v>0</v>
      </c>
      <c r="FT53" s="1">
        <f t="shared" si="224"/>
        <v>0</v>
      </c>
      <c r="FU53" s="1">
        <f t="shared" si="224"/>
        <v>0</v>
      </c>
      <c r="FV53" s="1">
        <f t="shared" si="224"/>
        <v>0</v>
      </c>
      <c r="FW53" s="1">
        <f t="shared" si="224"/>
        <v>0</v>
      </c>
      <c r="FX53" s="1">
        <f t="shared" si="224"/>
        <v>0</v>
      </c>
      <c r="FY53" s="1">
        <f t="shared" si="224"/>
        <v>0</v>
      </c>
      <c r="FZ53" s="1">
        <f t="shared" si="224"/>
        <v>0</v>
      </c>
      <c r="GA53" s="1">
        <f t="shared" si="224"/>
        <v>0</v>
      </c>
      <c r="GB53" s="1">
        <f t="shared" si="224"/>
        <v>0</v>
      </c>
      <c r="GC53" s="1">
        <f t="shared" si="224"/>
        <v>0</v>
      </c>
      <c r="GD53" s="1">
        <f t="shared" si="224"/>
        <v>0</v>
      </c>
      <c r="GE53" s="1">
        <f t="shared" si="224"/>
        <v>0</v>
      </c>
      <c r="GF53" s="1">
        <f t="shared" si="224"/>
        <v>0</v>
      </c>
      <c r="GG53" s="1">
        <f t="shared" si="224"/>
        <v>0</v>
      </c>
    </row>
    <row r="54" spans="3:189" x14ac:dyDescent="0.25">
      <c r="D54" s="49">
        <v>3</v>
      </c>
      <c r="E54" s="3">
        <f>'Project Inputs'!E195*(D54&gt;0)</f>
        <v>6</v>
      </c>
      <c r="G54" s="40">
        <f t="shared" si="220"/>
        <v>24</v>
      </c>
      <c r="J54" s="1">
        <f t="shared" si="221"/>
        <v>0</v>
      </c>
      <c r="K54" s="1">
        <f t="shared" si="221"/>
        <v>0</v>
      </c>
      <c r="L54" s="1">
        <f t="shared" si="221"/>
        <v>0</v>
      </c>
      <c r="M54" s="1">
        <f t="shared" si="221"/>
        <v>0</v>
      </c>
      <c r="N54" s="1">
        <f t="shared" si="221"/>
        <v>0</v>
      </c>
      <c r="O54" s="1">
        <f t="shared" si="221"/>
        <v>0</v>
      </c>
      <c r="P54" s="1">
        <f t="shared" si="221"/>
        <v>0</v>
      </c>
      <c r="Q54" s="1">
        <f t="shared" si="225"/>
        <v>0</v>
      </c>
      <c r="R54" s="1">
        <f t="shared" si="225"/>
        <v>0</v>
      </c>
      <c r="S54" s="1">
        <f t="shared" si="225"/>
        <v>0</v>
      </c>
      <c r="T54" s="1">
        <f t="shared" si="225"/>
        <v>0</v>
      </c>
      <c r="U54" s="1">
        <f t="shared" si="225"/>
        <v>0</v>
      </c>
      <c r="V54" s="1">
        <f t="shared" si="225"/>
        <v>0</v>
      </c>
      <c r="W54" s="1">
        <f t="shared" si="225"/>
        <v>0</v>
      </c>
      <c r="X54" s="1">
        <f t="shared" si="225"/>
        <v>0</v>
      </c>
      <c r="Y54" s="1">
        <f t="shared" si="225"/>
        <v>0</v>
      </c>
      <c r="Z54" s="1">
        <f t="shared" si="225"/>
        <v>0</v>
      </c>
      <c r="AA54" s="1">
        <f t="shared" si="225"/>
        <v>0</v>
      </c>
      <c r="AB54" s="1">
        <f t="shared" si="225"/>
        <v>0</v>
      </c>
      <c r="AC54" s="1">
        <f t="shared" si="225"/>
        <v>0</v>
      </c>
      <c r="AD54" s="1">
        <f t="shared" si="225"/>
        <v>0</v>
      </c>
      <c r="AE54" s="1">
        <f t="shared" si="225"/>
        <v>0</v>
      </c>
      <c r="AF54" s="1">
        <f t="shared" si="225"/>
        <v>0</v>
      </c>
      <c r="AG54" s="1">
        <f t="shared" si="225"/>
        <v>6</v>
      </c>
      <c r="AH54" s="1">
        <f t="shared" si="225"/>
        <v>0</v>
      </c>
      <c r="AI54" s="1">
        <f t="shared" si="225"/>
        <v>0</v>
      </c>
      <c r="AJ54" s="1">
        <f t="shared" si="225"/>
        <v>0</v>
      </c>
      <c r="AK54" s="1">
        <f t="shared" si="225"/>
        <v>0</v>
      </c>
      <c r="AL54" s="1">
        <f t="shared" si="225"/>
        <v>0</v>
      </c>
      <c r="AM54" s="1">
        <f t="shared" si="225"/>
        <v>0</v>
      </c>
      <c r="AN54" s="1">
        <f t="shared" si="225"/>
        <v>0</v>
      </c>
      <c r="AO54" s="1">
        <f t="shared" si="225"/>
        <v>0</v>
      </c>
      <c r="AP54" s="1">
        <f t="shared" si="225"/>
        <v>0</v>
      </c>
      <c r="AQ54" s="1">
        <f t="shared" si="225"/>
        <v>0</v>
      </c>
      <c r="AR54" s="1">
        <f t="shared" si="225"/>
        <v>0</v>
      </c>
      <c r="AS54" s="1">
        <f t="shared" si="225"/>
        <v>0</v>
      </c>
      <c r="AT54" s="1">
        <f t="shared" si="225"/>
        <v>0</v>
      </c>
      <c r="AU54" s="1">
        <f t="shared" si="225"/>
        <v>0</v>
      </c>
      <c r="AV54" s="1">
        <f t="shared" si="225"/>
        <v>0</v>
      </c>
      <c r="AW54" s="1">
        <f t="shared" si="225"/>
        <v>0</v>
      </c>
      <c r="AX54" s="1">
        <f t="shared" si="225"/>
        <v>0</v>
      </c>
      <c r="AY54" s="1">
        <f t="shared" si="225"/>
        <v>0</v>
      </c>
      <c r="AZ54" s="1">
        <f t="shared" si="225"/>
        <v>0</v>
      </c>
      <c r="BA54" s="1">
        <f t="shared" si="225"/>
        <v>0</v>
      </c>
      <c r="BB54" s="1">
        <f t="shared" si="225"/>
        <v>0</v>
      </c>
      <c r="BC54" s="1">
        <f t="shared" si="225"/>
        <v>0</v>
      </c>
      <c r="BD54" s="1">
        <f t="shared" si="225"/>
        <v>0</v>
      </c>
      <c r="BE54" s="1">
        <f t="shared" si="225"/>
        <v>0</v>
      </c>
      <c r="BF54" s="1">
        <f t="shared" si="225"/>
        <v>0</v>
      </c>
      <c r="BG54" s="1">
        <f t="shared" si="225"/>
        <v>0</v>
      </c>
      <c r="BH54" s="1">
        <f t="shared" si="225"/>
        <v>0</v>
      </c>
      <c r="BI54" s="1">
        <f t="shared" si="225"/>
        <v>0</v>
      </c>
      <c r="BJ54" s="1">
        <f t="shared" si="225"/>
        <v>0</v>
      </c>
      <c r="BK54" s="1">
        <f t="shared" si="225"/>
        <v>0</v>
      </c>
      <c r="BL54" s="1">
        <f t="shared" si="225"/>
        <v>0</v>
      </c>
      <c r="BM54" s="1">
        <f t="shared" si="225"/>
        <v>0</v>
      </c>
      <c r="BN54" s="1">
        <f t="shared" si="225"/>
        <v>0</v>
      </c>
      <c r="BO54" s="1">
        <f t="shared" si="225"/>
        <v>0</v>
      </c>
      <c r="BP54" s="1">
        <f t="shared" si="225"/>
        <v>0</v>
      </c>
      <c r="BQ54" s="1">
        <f t="shared" si="225"/>
        <v>0</v>
      </c>
      <c r="BR54" s="1">
        <f t="shared" si="225"/>
        <v>0</v>
      </c>
      <c r="BS54" s="1">
        <f t="shared" si="225"/>
        <v>0</v>
      </c>
      <c r="BT54" s="1">
        <f t="shared" si="225"/>
        <v>0</v>
      </c>
      <c r="BU54" s="1">
        <f t="shared" si="225"/>
        <v>0</v>
      </c>
      <c r="BV54" s="1">
        <f t="shared" si="225"/>
        <v>0</v>
      </c>
      <c r="BW54" s="1">
        <f t="shared" si="225"/>
        <v>0</v>
      </c>
      <c r="BX54" s="1">
        <f t="shared" si="225"/>
        <v>0</v>
      </c>
      <c r="BY54" s="1">
        <f t="shared" si="225"/>
        <v>0</v>
      </c>
      <c r="BZ54" s="1">
        <f t="shared" si="225"/>
        <v>0</v>
      </c>
      <c r="CA54" s="1">
        <f t="shared" si="225"/>
        <v>0</v>
      </c>
      <c r="CB54" s="1">
        <f t="shared" si="225"/>
        <v>0</v>
      </c>
      <c r="CC54" s="1">
        <f t="shared" si="222"/>
        <v>0</v>
      </c>
      <c r="CD54" s="1">
        <f t="shared" si="222"/>
        <v>0</v>
      </c>
      <c r="CE54" s="1">
        <f t="shared" si="222"/>
        <v>0</v>
      </c>
      <c r="CF54" s="1">
        <f t="shared" si="222"/>
        <v>0</v>
      </c>
      <c r="CG54" s="1">
        <f t="shared" si="222"/>
        <v>0</v>
      </c>
      <c r="CH54" s="1">
        <f t="shared" si="222"/>
        <v>0</v>
      </c>
      <c r="CI54" s="1">
        <f t="shared" si="222"/>
        <v>0</v>
      </c>
      <c r="CJ54" s="1">
        <f t="shared" si="222"/>
        <v>0</v>
      </c>
      <c r="CK54" s="1">
        <f t="shared" si="222"/>
        <v>0</v>
      </c>
      <c r="CL54" s="1">
        <f t="shared" si="223"/>
        <v>0</v>
      </c>
      <c r="CM54" s="1">
        <f t="shared" si="223"/>
        <v>0</v>
      </c>
      <c r="CN54" s="1">
        <f t="shared" si="223"/>
        <v>0</v>
      </c>
      <c r="CO54" s="1">
        <f t="shared" si="223"/>
        <v>0</v>
      </c>
      <c r="CP54" s="1">
        <f t="shared" si="223"/>
        <v>0</v>
      </c>
      <c r="CQ54" s="1">
        <f t="shared" si="223"/>
        <v>0</v>
      </c>
      <c r="CR54" s="1">
        <f t="shared" si="223"/>
        <v>0</v>
      </c>
      <c r="CS54" s="1">
        <f t="shared" si="223"/>
        <v>0</v>
      </c>
      <c r="CT54" s="1">
        <f t="shared" si="223"/>
        <v>0</v>
      </c>
      <c r="CU54" s="1">
        <f t="shared" si="223"/>
        <v>0</v>
      </c>
      <c r="CV54" s="1">
        <f t="shared" si="223"/>
        <v>0</v>
      </c>
      <c r="CW54" s="1">
        <f t="shared" si="223"/>
        <v>0</v>
      </c>
      <c r="CX54" s="1">
        <f t="shared" si="223"/>
        <v>0</v>
      </c>
      <c r="CY54" s="1">
        <f t="shared" si="223"/>
        <v>0</v>
      </c>
      <c r="CZ54" s="1">
        <f t="shared" si="223"/>
        <v>0</v>
      </c>
      <c r="DA54" s="1">
        <f t="shared" si="223"/>
        <v>0</v>
      </c>
      <c r="DB54" s="1">
        <f t="shared" si="223"/>
        <v>0</v>
      </c>
      <c r="DC54" s="1">
        <f t="shared" si="223"/>
        <v>0</v>
      </c>
      <c r="DD54" s="1">
        <f t="shared" si="223"/>
        <v>0</v>
      </c>
      <c r="DE54" s="1">
        <f t="shared" si="223"/>
        <v>0</v>
      </c>
      <c r="DF54" s="1">
        <f t="shared" si="223"/>
        <v>0</v>
      </c>
      <c r="DG54" s="1">
        <f t="shared" si="223"/>
        <v>0</v>
      </c>
      <c r="DH54" s="1">
        <f t="shared" si="223"/>
        <v>0</v>
      </c>
      <c r="DI54" s="1">
        <f t="shared" si="223"/>
        <v>0</v>
      </c>
      <c r="DJ54" s="1">
        <f t="shared" si="223"/>
        <v>0</v>
      </c>
      <c r="DK54" s="1">
        <f t="shared" si="223"/>
        <v>0</v>
      </c>
      <c r="DL54" s="1">
        <f t="shared" si="223"/>
        <v>0</v>
      </c>
      <c r="DM54" s="1">
        <f t="shared" si="223"/>
        <v>0</v>
      </c>
      <c r="DN54" s="1">
        <f t="shared" si="223"/>
        <v>0</v>
      </c>
      <c r="DO54" s="1">
        <f t="shared" si="223"/>
        <v>0</v>
      </c>
      <c r="DP54" s="1">
        <f t="shared" si="223"/>
        <v>0</v>
      </c>
      <c r="DQ54" s="1">
        <f t="shared" si="223"/>
        <v>0</v>
      </c>
      <c r="DR54" s="1">
        <f t="shared" si="223"/>
        <v>0</v>
      </c>
      <c r="DS54" s="1">
        <f t="shared" si="223"/>
        <v>0</v>
      </c>
      <c r="DT54" s="1">
        <f t="shared" si="223"/>
        <v>0</v>
      </c>
      <c r="DU54" s="1">
        <f t="shared" si="223"/>
        <v>0</v>
      </c>
      <c r="DV54" s="1">
        <f t="shared" si="223"/>
        <v>0</v>
      </c>
      <c r="DW54" s="1">
        <f t="shared" si="223"/>
        <v>0</v>
      </c>
      <c r="DX54" s="1">
        <f t="shared" si="223"/>
        <v>0</v>
      </c>
      <c r="DY54" s="1">
        <f t="shared" si="223"/>
        <v>0</v>
      </c>
      <c r="DZ54" s="1">
        <f t="shared" si="223"/>
        <v>0</v>
      </c>
      <c r="EA54" s="1">
        <f t="shared" si="223"/>
        <v>0</v>
      </c>
      <c r="EB54" s="1">
        <f t="shared" si="223"/>
        <v>0</v>
      </c>
      <c r="EC54" s="1">
        <f t="shared" si="223"/>
        <v>0</v>
      </c>
      <c r="ED54" s="1">
        <f t="shared" si="223"/>
        <v>0</v>
      </c>
      <c r="EE54" s="1">
        <f t="shared" si="223"/>
        <v>0</v>
      </c>
      <c r="EF54" s="1">
        <f t="shared" si="223"/>
        <v>0</v>
      </c>
      <c r="EG54" s="1">
        <f t="shared" si="223"/>
        <v>0</v>
      </c>
      <c r="EH54" s="1">
        <f t="shared" si="223"/>
        <v>0</v>
      </c>
      <c r="EI54" s="1">
        <f t="shared" si="223"/>
        <v>0</v>
      </c>
      <c r="EJ54" s="1">
        <f t="shared" si="223"/>
        <v>0</v>
      </c>
      <c r="EK54" s="1">
        <f t="shared" si="223"/>
        <v>0</v>
      </c>
      <c r="EL54" s="1">
        <f t="shared" si="223"/>
        <v>0</v>
      </c>
      <c r="EM54" s="1">
        <f t="shared" si="223"/>
        <v>0</v>
      </c>
      <c r="EN54" s="1">
        <f t="shared" si="223"/>
        <v>0</v>
      </c>
      <c r="EO54" s="1">
        <f t="shared" si="223"/>
        <v>0</v>
      </c>
      <c r="EP54" s="1">
        <f t="shared" si="223"/>
        <v>0</v>
      </c>
      <c r="EQ54" s="1">
        <f t="shared" si="223"/>
        <v>0</v>
      </c>
      <c r="ER54" s="1">
        <f t="shared" si="223"/>
        <v>0</v>
      </c>
      <c r="ES54" s="1">
        <f t="shared" si="223"/>
        <v>0</v>
      </c>
      <c r="ET54" s="1">
        <f t="shared" si="223"/>
        <v>0</v>
      </c>
      <c r="EU54" s="1">
        <f t="shared" si="223"/>
        <v>0</v>
      </c>
      <c r="EV54" s="1">
        <f t="shared" si="223"/>
        <v>0</v>
      </c>
      <c r="EW54" s="1">
        <f t="shared" si="223"/>
        <v>0</v>
      </c>
      <c r="EX54" s="1">
        <f t="shared" si="224"/>
        <v>0</v>
      </c>
      <c r="EY54" s="1">
        <f t="shared" si="224"/>
        <v>0</v>
      </c>
      <c r="EZ54" s="1">
        <f t="shared" si="224"/>
        <v>0</v>
      </c>
      <c r="FA54" s="1">
        <f t="shared" si="224"/>
        <v>0</v>
      </c>
      <c r="FB54" s="1">
        <f t="shared" si="224"/>
        <v>0</v>
      </c>
      <c r="FC54" s="1">
        <f t="shared" si="224"/>
        <v>0</v>
      </c>
      <c r="FD54" s="1">
        <f t="shared" si="224"/>
        <v>0</v>
      </c>
      <c r="FE54" s="1">
        <f t="shared" si="224"/>
        <v>0</v>
      </c>
      <c r="FF54" s="1">
        <f t="shared" si="224"/>
        <v>0</v>
      </c>
      <c r="FG54" s="1">
        <f t="shared" si="224"/>
        <v>0</v>
      </c>
      <c r="FH54" s="1">
        <f t="shared" si="224"/>
        <v>0</v>
      </c>
      <c r="FI54" s="1">
        <f t="shared" si="224"/>
        <v>0</v>
      </c>
      <c r="FJ54" s="1">
        <f t="shared" si="224"/>
        <v>0</v>
      </c>
      <c r="FK54" s="1">
        <f t="shared" si="224"/>
        <v>0</v>
      </c>
      <c r="FL54" s="1">
        <f t="shared" si="224"/>
        <v>0</v>
      </c>
      <c r="FM54" s="1">
        <f t="shared" si="224"/>
        <v>0</v>
      </c>
      <c r="FN54" s="1">
        <f t="shared" si="224"/>
        <v>0</v>
      </c>
      <c r="FO54" s="1">
        <f t="shared" si="224"/>
        <v>0</v>
      </c>
      <c r="FP54" s="1">
        <f t="shared" si="224"/>
        <v>0</v>
      </c>
      <c r="FQ54" s="1">
        <f t="shared" si="224"/>
        <v>0</v>
      </c>
      <c r="FR54" s="1">
        <f t="shared" si="224"/>
        <v>0</v>
      </c>
      <c r="FS54" s="1">
        <f t="shared" si="224"/>
        <v>0</v>
      </c>
      <c r="FT54" s="1">
        <f t="shared" si="224"/>
        <v>0</v>
      </c>
      <c r="FU54" s="1">
        <f t="shared" si="224"/>
        <v>0</v>
      </c>
      <c r="FV54" s="1">
        <f t="shared" si="224"/>
        <v>0</v>
      </c>
      <c r="FW54" s="1">
        <f t="shared" si="224"/>
        <v>0</v>
      </c>
      <c r="FX54" s="1">
        <f t="shared" si="224"/>
        <v>0</v>
      </c>
      <c r="FY54" s="1">
        <f t="shared" si="224"/>
        <v>0</v>
      </c>
      <c r="FZ54" s="1">
        <f t="shared" si="224"/>
        <v>0</v>
      </c>
      <c r="GA54" s="1">
        <f t="shared" si="224"/>
        <v>0</v>
      </c>
      <c r="GB54" s="1">
        <f t="shared" si="224"/>
        <v>0</v>
      </c>
      <c r="GC54" s="1">
        <f t="shared" si="224"/>
        <v>0</v>
      </c>
      <c r="GD54" s="1">
        <f t="shared" si="224"/>
        <v>0</v>
      </c>
      <c r="GE54" s="1">
        <f t="shared" si="224"/>
        <v>0</v>
      </c>
      <c r="GF54" s="1">
        <f t="shared" si="224"/>
        <v>0</v>
      </c>
      <c r="GG54" s="1">
        <f t="shared" si="224"/>
        <v>0</v>
      </c>
    </row>
    <row r="55" spans="3:189" x14ac:dyDescent="0.25">
      <c r="D55" s="49">
        <v>4</v>
      </c>
      <c r="E55" s="3">
        <f>'Project Inputs'!E196*(D55&gt;0)</f>
        <v>6</v>
      </c>
      <c r="G55" s="40">
        <f t="shared" si="220"/>
        <v>27</v>
      </c>
      <c r="J55" s="1">
        <f t="shared" si="221"/>
        <v>0</v>
      </c>
      <c r="K55" s="1">
        <f t="shared" si="221"/>
        <v>0</v>
      </c>
      <c r="L55" s="1">
        <f t="shared" si="221"/>
        <v>0</v>
      </c>
      <c r="M55" s="1">
        <f t="shared" si="221"/>
        <v>0</v>
      </c>
      <c r="N55" s="1">
        <f t="shared" si="221"/>
        <v>0</v>
      </c>
      <c r="O55" s="1">
        <f t="shared" si="221"/>
        <v>0</v>
      </c>
      <c r="P55" s="1">
        <f t="shared" si="221"/>
        <v>0</v>
      </c>
      <c r="Q55" s="1">
        <f t="shared" si="225"/>
        <v>0</v>
      </c>
      <c r="R55" s="1">
        <f t="shared" si="225"/>
        <v>0</v>
      </c>
      <c r="S55" s="1">
        <f t="shared" si="225"/>
        <v>0</v>
      </c>
      <c r="T55" s="1">
        <f t="shared" si="225"/>
        <v>0</v>
      </c>
      <c r="U55" s="1">
        <f t="shared" si="225"/>
        <v>0</v>
      </c>
      <c r="V55" s="1">
        <f t="shared" si="225"/>
        <v>0</v>
      </c>
      <c r="W55" s="1">
        <f t="shared" si="225"/>
        <v>0</v>
      </c>
      <c r="X55" s="1">
        <f t="shared" si="225"/>
        <v>0</v>
      </c>
      <c r="Y55" s="1">
        <f t="shared" si="225"/>
        <v>0</v>
      </c>
      <c r="Z55" s="1">
        <f t="shared" si="225"/>
        <v>0</v>
      </c>
      <c r="AA55" s="1">
        <f t="shared" si="225"/>
        <v>0</v>
      </c>
      <c r="AB55" s="1">
        <f t="shared" si="225"/>
        <v>0</v>
      </c>
      <c r="AC55" s="1">
        <f t="shared" si="225"/>
        <v>0</v>
      </c>
      <c r="AD55" s="1">
        <f t="shared" si="225"/>
        <v>0</v>
      </c>
      <c r="AE55" s="1">
        <f t="shared" si="225"/>
        <v>0</v>
      </c>
      <c r="AF55" s="1">
        <f t="shared" si="225"/>
        <v>0</v>
      </c>
      <c r="AG55" s="1">
        <f t="shared" si="225"/>
        <v>0</v>
      </c>
      <c r="AH55" s="1">
        <f t="shared" si="225"/>
        <v>0</v>
      </c>
      <c r="AI55" s="1">
        <f t="shared" si="225"/>
        <v>0</v>
      </c>
      <c r="AJ55" s="1">
        <f t="shared" si="225"/>
        <v>6</v>
      </c>
      <c r="AK55" s="1">
        <f t="shared" si="225"/>
        <v>0</v>
      </c>
      <c r="AL55" s="1">
        <f t="shared" si="225"/>
        <v>0</v>
      </c>
      <c r="AM55" s="1">
        <f t="shared" si="225"/>
        <v>0</v>
      </c>
      <c r="AN55" s="1">
        <f t="shared" si="225"/>
        <v>0</v>
      </c>
      <c r="AO55" s="1">
        <f t="shared" si="225"/>
        <v>0</v>
      </c>
      <c r="AP55" s="1">
        <f t="shared" si="225"/>
        <v>0</v>
      </c>
      <c r="AQ55" s="1">
        <f t="shared" si="225"/>
        <v>0</v>
      </c>
      <c r="AR55" s="1">
        <f t="shared" si="225"/>
        <v>0</v>
      </c>
      <c r="AS55" s="1">
        <f t="shared" si="225"/>
        <v>0</v>
      </c>
      <c r="AT55" s="1">
        <f t="shared" si="225"/>
        <v>0</v>
      </c>
      <c r="AU55" s="1">
        <f t="shared" si="225"/>
        <v>0</v>
      </c>
      <c r="AV55" s="1">
        <f t="shared" si="225"/>
        <v>0</v>
      </c>
      <c r="AW55" s="1">
        <f t="shared" si="225"/>
        <v>0</v>
      </c>
      <c r="AX55" s="1">
        <f t="shared" si="225"/>
        <v>0</v>
      </c>
      <c r="AY55" s="1">
        <f t="shared" si="225"/>
        <v>0</v>
      </c>
      <c r="AZ55" s="1">
        <f t="shared" si="225"/>
        <v>0</v>
      </c>
      <c r="BA55" s="1">
        <f t="shared" si="225"/>
        <v>0</v>
      </c>
      <c r="BB55" s="1">
        <f t="shared" si="225"/>
        <v>0</v>
      </c>
      <c r="BC55" s="1">
        <f t="shared" si="225"/>
        <v>0</v>
      </c>
      <c r="BD55" s="1">
        <f t="shared" si="225"/>
        <v>0</v>
      </c>
      <c r="BE55" s="1">
        <f t="shared" si="225"/>
        <v>0</v>
      </c>
      <c r="BF55" s="1">
        <f t="shared" si="225"/>
        <v>0</v>
      </c>
      <c r="BG55" s="1">
        <f t="shared" si="225"/>
        <v>0</v>
      </c>
      <c r="BH55" s="1">
        <f t="shared" si="225"/>
        <v>0</v>
      </c>
      <c r="BI55" s="1">
        <f t="shared" si="225"/>
        <v>0</v>
      </c>
      <c r="BJ55" s="1">
        <f t="shared" si="225"/>
        <v>0</v>
      </c>
      <c r="BK55" s="1">
        <f t="shared" si="225"/>
        <v>0</v>
      </c>
      <c r="BL55" s="1">
        <f t="shared" si="225"/>
        <v>0</v>
      </c>
      <c r="BM55" s="1">
        <f t="shared" si="225"/>
        <v>0</v>
      </c>
      <c r="BN55" s="1">
        <f t="shared" si="225"/>
        <v>0</v>
      </c>
      <c r="BO55" s="1">
        <f t="shared" si="225"/>
        <v>0</v>
      </c>
      <c r="BP55" s="1">
        <f t="shared" si="225"/>
        <v>0</v>
      </c>
      <c r="BQ55" s="1">
        <f t="shared" si="225"/>
        <v>0</v>
      </c>
      <c r="BR55" s="1">
        <f t="shared" si="225"/>
        <v>0</v>
      </c>
      <c r="BS55" s="1">
        <f t="shared" si="225"/>
        <v>0</v>
      </c>
      <c r="BT55" s="1">
        <f t="shared" si="225"/>
        <v>0</v>
      </c>
      <c r="BU55" s="1">
        <f t="shared" si="225"/>
        <v>0</v>
      </c>
      <c r="BV55" s="1">
        <f t="shared" si="225"/>
        <v>0</v>
      </c>
      <c r="BW55" s="1">
        <f t="shared" si="225"/>
        <v>0</v>
      </c>
      <c r="BX55" s="1">
        <f t="shared" si="225"/>
        <v>0</v>
      </c>
      <c r="BY55" s="1">
        <f t="shared" si="225"/>
        <v>0</v>
      </c>
      <c r="BZ55" s="1">
        <f t="shared" si="225"/>
        <v>0</v>
      </c>
      <c r="CA55" s="1">
        <f t="shared" si="225"/>
        <v>0</v>
      </c>
      <c r="CB55" s="1">
        <f t="shared" si="225"/>
        <v>0</v>
      </c>
      <c r="CC55" s="1">
        <f t="shared" si="222"/>
        <v>0</v>
      </c>
      <c r="CD55" s="1">
        <f t="shared" si="222"/>
        <v>0</v>
      </c>
      <c r="CE55" s="1">
        <f t="shared" si="222"/>
        <v>0</v>
      </c>
      <c r="CF55" s="1">
        <f t="shared" si="222"/>
        <v>0</v>
      </c>
      <c r="CG55" s="1">
        <f t="shared" si="222"/>
        <v>0</v>
      </c>
      <c r="CH55" s="1">
        <f t="shared" si="222"/>
        <v>0</v>
      </c>
      <c r="CI55" s="1">
        <f t="shared" si="222"/>
        <v>0</v>
      </c>
      <c r="CJ55" s="1">
        <f t="shared" si="222"/>
        <v>0</v>
      </c>
      <c r="CK55" s="1">
        <f t="shared" si="222"/>
        <v>0</v>
      </c>
      <c r="CL55" s="1">
        <f t="shared" si="223"/>
        <v>0</v>
      </c>
      <c r="CM55" s="1">
        <f t="shared" si="223"/>
        <v>0</v>
      </c>
      <c r="CN55" s="1">
        <f t="shared" si="223"/>
        <v>0</v>
      </c>
      <c r="CO55" s="1">
        <f t="shared" si="223"/>
        <v>0</v>
      </c>
      <c r="CP55" s="1">
        <f t="shared" si="223"/>
        <v>0</v>
      </c>
      <c r="CQ55" s="1">
        <f t="shared" si="223"/>
        <v>0</v>
      </c>
      <c r="CR55" s="1">
        <f t="shared" si="223"/>
        <v>0</v>
      </c>
      <c r="CS55" s="1">
        <f t="shared" si="223"/>
        <v>0</v>
      </c>
      <c r="CT55" s="1">
        <f t="shared" si="223"/>
        <v>0</v>
      </c>
      <c r="CU55" s="1">
        <f t="shared" si="223"/>
        <v>0</v>
      </c>
      <c r="CV55" s="1">
        <f t="shared" si="223"/>
        <v>0</v>
      </c>
      <c r="CW55" s="1">
        <f t="shared" si="223"/>
        <v>0</v>
      </c>
      <c r="CX55" s="1">
        <f t="shared" si="223"/>
        <v>0</v>
      </c>
      <c r="CY55" s="1">
        <f t="shared" si="223"/>
        <v>0</v>
      </c>
      <c r="CZ55" s="1">
        <f t="shared" si="223"/>
        <v>0</v>
      </c>
      <c r="DA55" s="1">
        <f t="shared" si="223"/>
        <v>0</v>
      </c>
      <c r="DB55" s="1">
        <f t="shared" si="223"/>
        <v>0</v>
      </c>
      <c r="DC55" s="1">
        <f t="shared" si="223"/>
        <v>0</v>
      </c>
      <c r="DD55" s="1">
        <f t="shared" si="223"/>
        <v>0</v>
      </c>
      <c r="DE55" s="1">
        <f t="shared" si="223"/>
        <v>0</v>
      </c>
      <c r="DF55" s="1">
        <f t="shared" si="223"/>
        <v>0</v>
      </c>
      <c r="DG55" s="1">
        <f t="shared" si="223"/>
        <v>0</v>
      </c>
      <c r="DH55" s="1">
        <f t="shared" si="223"/>
        <v>0</v>
      </c>
      <c r="DI55" s="1">
        <f t="shared" si="223"/>
        <v>0</v>
      </c>
      <c r="DJ55" s="1">
        <f t="shared" si="223"/>
        <v>0</v>
      </c>
      <c r="DK55" s="1">
        <f t="shared" si="223"/>
        <v>0</v>
      </c>
      <c r="DL55" s="1">
        <f t="shared" si="223"/>
        <v>0</v>
      </c>
      <c r="DM55" s="1">
        <f t="shared" si="223"/>
        <v>0</v>
      </c>
      <c r="DN55" s="1">
        <f t="shared" si="223"/>
        <v>0</v>
      </c>
      <c r="DO55" s="1">
        <f t="shared" si="223"/>
        <v>0</v>
      </c>
      <c r="DP55" s="1">
        <f t="shared" si="223"/>
        <v>0</v>
      </c>
      <c r="DQ55" s="1">
        <f t="shared" si="223"/>
        <v>0</v>
      </c>
      <c r="DR55" s="1">
        <f t="shared" si="223"/>
        <v>0</v>
      </c>
      <c r="DS55" s="1">
        <f t="shared" si="223"/>
        <v>0</v>
      </c>
      <c r="DT55" s="1">
        <f t="shared" si="223"/>
        <v>0</v>
      </c>
      <c r="DU55" s="1">
        <f t="shared" si="223"/>
        <v>0</v>
      </c>
      <c r="DV55" s="1">
        <f t="shared" si="223"/>
        <v>0</v>
      </c>
      <c r="DW55" s="1">
        <f t="shared" si="223"/>
        <v>0</v>
      </c>
      <c r="DX55" s="1">
        <f t="shared" si="223"/>
        <v>0</v>
      </c>
      <c r="DY55" s="1">
        <f t="shared" si="223"/>
        <v>0</v>
      </c>
      <c r="DZ55" s="1">
        <f t="shared" si="223"/>
        <v>0</v>
      </c>
      <c r="EA55" s="1">
        <f t="shared" si="223"/>
        <v>0</v>
      </c>
      <c r="EB55" s="1">
        <f t="shared" si="223"/>
        <v>0</v>
      </c>
      <c r="EC55" s="1">
        <f t="shared" si="223"/>
        <v>0</v>
      </c>
      <c r="ED55" s="1">
        <f t="shared" si="223"/>
        <v>0</v>
      </c>
      <c r="EE55" s="1">
        <f t="shared" si="223"/>
        <v>0</v>
      </c>
      <c r="EF55" s="1">
        <f t="shared" si="223"/>
        <v>0</v>
      </c>
      <c r="EG55" s="1">
        <f t="shared" si="223"/>
        <v>0</v>
      </c>
      <c r="EH55" s="1">
        <f t="shared" si="223"/>
        <v>0</v>
      </c>
      <c r="EI55" s="1">
        <f t="shared" si="223"/>
        <v>0</v>
      </c>
      <c r="EJ55" s="1">
        <f t="shared" si="223"/>
        <v>0</v>
      </c>
      <c r="EK55" s="1">
        <f t="shared" si="223"/>
        <v>0</v>
      </c>
      <c r="EL55" s="1">
        <f t="shared" si="223"/>
        <v>0</v>
      </c>
      <c r="EM55" s="1">
        <f t="shared" si="223"/>
        <v>0</v>
      </c>
      <c r="EN55" s="1">
        <f t="shared" si="223"/>
        <v>0</v>
      </c>
      <c r="EO55" s="1">
        <f t="shared" si="223"/>
        <v>0</v>
      </c>
      <c r="EP55" s="1">
        <f t="shared" si="223"/>
        <v>0</v>
      </c>
      <c r="EQ55" s="1">
        <f t="shared" si="223"/>
        <v>0</v>
      </c>
      <c r="ER55" s="1">
        <f t="shared" si="223"/>
        <v>0</v>
      </c>
      <c r="ES55" s="1">
        <f t="shared" si="223"/>
        <v>0</v>
      </c>
      <c r="ET55" s="1">
        <f t="shared" si="223"/>
        <v>0</v>
      </c>
      <c r="EU55" s="1">
        <f t="shared" si="223"/>
        <v>0</v>
      </c>
      <c r="EV55" s="1">
        <f t="shared" si="223"/>
        <v>0</v>
      </c>
      <c r="EW55" s="1">
        <f t="shared" ref="EW55:GG55" si="226">(EW$1=$G55)*$E55</f>
        <v>0</v>
      </c>
      <c r="EX55" s="1">
        <f t="shared" si="226"/>
        <v>0</v>
      </c>
      <c r="EY55" s="1">
        <f t="shared" si="226"/>
        <v>0</v>
      </c>
      <c r="EZ55" s="1">
        <f t="shared" si="226"/>
        <v>0</v>
      </c>
      <c r="FA55" s="1">
        <f t="shared" si="226"/>
        <v>0</v>
      </c>
      <c r="FB55" s="1">
        <f t="shared" si="226"/>
        <v>0</v>
      </c>
      <c r="FC55" s="1">
        <f t="shared" si="226"/>
        <v>0</v>
      </c>
      <c r="FD55" s="1">
        <f t="shared" si="226"/>
        <v>0</v>
      </c>
      <c r="FE55" s="1">
        <f t="shared" si="226"/>
        <v>0</v>
      </c>
      <c r="FF55" s="1">
        <f t="shared" si="226"/>
        <v>0</v>
      </c>
      <c r="FG55" s="1">
        <f t="shared" si="226"/>
        <v>0</v>
      </c>
      <c r="FH55" s="1">
        <f t="shared" si="226"/>
        <v>0</v>
      </c>
      <c r="FI55" s="1">
        <f t="shared" si="226"/>
        <v>0</v>
      </c>
      <c r="FJ55" s="1">
        <f t="shared" si="226"/>
        <v>0</v>
      </c>
      <c r="FK55" s="1">
        <f t="shared" si="226"/>
        <v>0</v>
      </c>
      <c r="FL55" s="1">
        <f t="shared" si="226"/>
        <v>0</v>
      </c>
      <c r="FM55" s="1">
        <f t="shared" si="226"/>
        <v>0</v>
      </c>
      <c r="FN55" s="1">
        <f t="shared" si="226"/>
        <v>0</v>
      </c>
      <c r="FO55" s="1">
        <f t="shared" si="226"/>
        <v>0</v>
      </c>
      <c r="FP55" s="1">
        <f t="shared" si="226"/>
        <v>0</v>
      </c>
      <c r="FQ55" s="1">
        <f t="shared" si="226"/>
        <v>0</v>
      </c>
      <c r="FR55" s="1">
        <f t="shared" si="226"/>
        <v>0</v>
      </c>
      <c r="FS55" s="1">
        <f t="shared" si="226"/>
        <v>0</v>
      </c>
      <c r="FT55" s="1">
        <f t="shared" si="226"/>
        <v>0</v>
      </c>
      <c r="FU55" s="1">
        <f t="shared" si="226"/>
        <v>0</v>
      </c>
      <c r="FV55" s="1">
        <f t="shared" si="226"/>
        <v>0</v>
      </c>
      <c r="FW55" s="1">
        <f t="shared" si="226"/>
        <v>0</v>
      </c>
      <c r="FX55" s="1">
        <f t="shared" si="226"/>
        <v>0</v>
      </c>
      <c r="FY55" s="1">
        <f t="shared" si="226"/>
        <v>0</v>
      </c>
      <c r="FZ55" s="1">
        <f t="shared" si="226"/>
        <v>0</v>
      </c>
      <c r="GA55" s="1">
        <f t="shared" si="226"/>
        <v>0</v>
      </c>
      <c r="GB55" s="1">
        <f t="shared" si="226"/>
        <v>0</v>
      </c>
      <c r="GC55" s="1">
        <f t="shared" si="226"/>
        <v>0</v>
      </c>
      <c r="GD55" s="1">
        <f t="shared" si="226"/>
        <v>0</v>
      </c>
      <c r="GE55" s="1">
        <f t="shared" si="226"/>
        <v>0</v>
      </c>
      <c r="GF55" s="1">
        <f t="shared" si="226"/>
        <v>0</v>
      </c>
      <c r="GG55" s="1">
        <f t="shared" si="226"/>
        <v>0</v>
      </c>
    </row>
    <row r="56" spans="3:189" x14ac:dyDescent="0.25">
      <c r="D56" s="49">
        <v>5</v>
      </c>
      <c r="E56" s="3">
        <f>'Project Inputs'!E197*(D56&gt;0)</f>
        <v>6</v>
      </c>
      <c r="G56" s="40">
        <f t="shared" si="220"/>
        <v>30</v>
      </c>
      <c r="J56" s="1">
        <f t="shared" si="221"/>
        <v>0</v>
      </c>
      <c r="K56" s="1">
        <f t="shared" si="221"/>
        <v>0</v>
      </c>
      <c r="L56" s="1">
        <f t="shared" si="221"/>
        <v>0</v>
      </c>
      <c r="M56" s="1">
        <f t="shared" si="221"/>
        <v>0</v>
      </c>
      <c r="N56" s="1">
        <f t="shared" si="221"/>
        <v>0</v>
      </c>
      <c r="O56" s="1">
        <f t="shared" si="221"/>
        <v>0</v>
      </c>
      <c r="P56" s="1">
        <f t="shared" si="221"/>
        <v>0</v>
      </c>
      <c r="Q56" s="1">
        <f t="shared" si="225"/>
        <v>0</v>
      </c>
      <c r="R56" s="1">
        <f t="shared" si="225"/>
        <v>0</v>
      </c>
      <c r="S56" s="1">
        <f t="shared" si="225"/>
        <v>0</v>
      </c>
      <c r="T56" s="1">
        <f t="shared" si="225"/>
        <v>0</v>
      </c>
      <c r="U56" s="1">
        <f t="shared" si="225"/>
        <v>0</v>
      </c>
      <c r="V56" s="1">
        <f t="shared" si="225"/>
        <v>0</v>
      </c>
      <c r="W56" s="1">
        <f t="shared" si="225"/>
        <v>0</v>
      </c>
      <c r="X56" s="1">
        <f t="shared" si="225"/>
        <v>0</v>
      </c>
      <c r="Y56" s="1">
        <f t="shared" si="225"/>
        <v>0</v>
      </c>
      <c r="Z56" s="1">
        <f t="shared" si="225"/>
        <v>0</v>
      </c>
      <c r="AA56" s="1">
        <f t="shared" si="225"/>
        <v>0</v>
      </c>
      <c r="AB56" s="1">
        <f t="shared" si="225"/>
        <v>0</v>
      </c>
      <c r="AC56" s="1">
        <f t="shared" si="225"/>
        <v>0</v>
      </c>
      <c r="AD56" s="1">
        <f t="shared" si="225"/>
        <v>0</v>
      </c>
      <c r="AE56" s="1">
        <f t="shared" si="225"/>
        <v>0</v>
      </c>
      <c r="AF56" s="1">
        <f t="shared" si="225"/>
        <v>0</v>
      </c>
      <c r="AG56" s="1">
        <f t="shared" si="225"/>
        <v>0</v>
      </c>
      <c r="AH56" s="1">
        <f t="shared" si="225"/>
        <v>0</v>
      </c>
      <c r="AI56" s="1">
        <f t="shared" si="225"/>
        <v>0</v>
      </c>
      <c r="AJ56" s="1">
        <f t="shared" si="225"/>
        <v>0</v>
      </c>
      <c r="AK56" s="1">
        <f t="shared" si="225"/>
        <v>0</v>
      </c>
      <c r="AL56" s="1">
        <f t="shared" si="225"/>
        <v>0</v>
      </c>
      <c r="AM56" s="1">
        <f t="shared" si="225"/>
        <v>6</v>
      </c>
      <c r="AN56" s="1">
        <f t="shared" si="225"/>
        <v>0</v>
      </c>
      <c r="AO56" s="1">
        <f t="shared" si="225"/>
        <v>0</v>
      </c>
      <c r="AP56" s="1">
        <f t="shared" si="225"/>
        <v>0</v>
      </c>
      <c r="AQ56" s="1">
        <f t="shared" si="225"/>
        <v>0</v>
      </c>
      <c r="AR56" s="1">
        <f t="shared" si="225"/>
        <v>0</v>
      </c>
      <c r="AS56" s="1">
        <f t="shared" si="225"/>
        <v>0</v>
      </c>
      <c r="AT56" s="1">
        <f t="shared" si="225"/>
        <v>0</v>
      </c>
      <c r="AU56" s="1">
        <f t="shared" si="225"/>
        <v>0</v>
      </c>
      <c r="AV56" s="1">
        <f t="shared" si="225"/>
        <v>0</v>
      </c>
      <c r="AW56" s="1">
        <f t="shared" si="225"/>
        <v>0</v>
      </c>
      <c r="AX56" s="1">
        <f t="shared" si="225"/>
        <v>0</v>
      </c>
      <c r="AY56" s="1">
        <f t="shared" si="225"/>
        <v>0</v>
      </c>
      <c r="AZ56" s="1">
        <f t="shared" si="225"/>
        <v>0</v>
      </c>
      <c r="BA56" s="1">
        <f t="shared" si="225"/>
        <v>0</v>
      </c>
      <c r="BB56" s="1">
        <f t="shared" si="225"/>
        <v>0</v>
      </c>
      <c r="BC56" s="1">
        <f t="shared" si="225"/>
        <v>0</v>
      </c>
      <c r="BD56" s="1">
        <f t="shared" si="225"/>
        <v>0</v>
      </c>
      <c r="BE56" s="1">
        <f t="shared" si="225"/>
        <v>0</v>
      </c>
      <c r="BF56" s="1">
        <f t="shared" si="225"/>
        <v>0</v>
      </c>
      <c r="BG56" s="1">
        <f t="shared" si="225"/>
        <v>0</v>
      </c>
      <c r="BH56" s="1">
        <f t="shared" si="225"/>
        <v>0</v>
      </c>
      <c r="BI56" s="1">
        <f t="shared" si="225"/>
        <v>0</v>
      </c>
      <c r="BJ56" s="1">
        <f t="shared" si="225"/>
        <v>0</v>
      </c>
      <c r="BK56" s="1">
        <f t="shared" si="225"/>
        <v>0</v>
      </c>
      <c r="BL56" s="1">
        <f t="shared" si="225"/>
        <v>0</v>
      </c>
      <c r="BM56" s="1">
        <f t="shared" si="225"/>
        <v>0</v>
      </c>
      <c r="BN56" s="1">
        <f t="shared" si="225"/>
        <v>0</v>
      </c>
      <c r="BO56" s="1">
        <f t="shared" si="225"/>
        <v>0</v>
      </c>
      <c r="BP56" s="1">
        <f t="shared" si="225"/>
        <v>0</v>
      </c>
      <c r="BQ56" s="1">
        <f t="shared" si="225"/>
        <v>0</v>
      </c>
      <c r="BR56" s="1">
        <f t="shared" si="225"/>
        <v>0</v>
      </c>
      <c r="BS56" s="1">
        <f t="shared" si="225"/>
        <v>0</v>
      </c>
      <c r="BT56" s="1">
        <f t="shared" si="225"/>
        <v>0</v>
      </c>
      <c r="BU56" s="1">
        <f t="shared" si="225"/>
        <v>0</v>
      </c>
      <c r="BV56" s="1">
        <f t="shared" si="225"/>
        <v>0</v>
      </c>
      <c r="BW56" s="1">
        <f t="shared" si="225"/>
        <v>0</v>
      </c>
      <c r="BX56" s="1">
        <f t="shared" si="225"/>
        <v>0</v>
      </c>
      <c r="BY56" s="1">
        <f t="shared" si="225"/>
        <v>0</v>
      </c>
      <c r="BZ56" s="1">
        <f t="shared" si="225"/>
        <v>0</v>
      </c>
      <c r="CA56" s="1">
        <f t="shared" si="225"/>
        <v>0</v>
      </c>
      <c r="CB56" s="1">
        <f t="shared" ref="CB56:EM59" si="227">(CB$1=$G56)*$E56</f>
        <v>0</v>
      </c>
      <c r="CC56" s="1">
        <f t="shared" si="227"/>
        <v>0</v>
      </c>
      <c r="CD56" s="1">
        <f t="shared" si="227"/>
        <v>0</v>
      </c>
      <c r="CE56" s="1">
        <f t="shared" si="227"/>
        <v>0</v>
      </c>
      <c r="CF56" s="1">
        <f t="shared" si="227"/>
        <v>0</v>
      </c>
      <c r="CG56" s="1">
        <f t="shared" si="227"/>
        <v>0</v>
      </c>
      <c r="CH56" s="1">
        <f t="shared" si="227"/>
        <v>0</v>
      </c>
      <c r="CI56" s="1">
        <f t="shared" si="227"/>
        <v>0</v>
      </c>
      <c r="CJ56" s="1">
        <f t="shared" si="227"/>
        <v>0</v>
      </c>
      <c r="CK56" s="1">
        <f t="shared" si="227"/>
        <v>0</v>
      </c>
      <c r="CL56" s="1">
        <f t="shared" si="227"/>
        <v>0</v>
      </c>
      <c r="CM56" s="1">
        <f t="shared" si="227"/>
        <v>0</v>
      </c>
      <c r="CN56" s="1">
        <f t="shared" si="227"/>
        <v>0</v>
      </c>
      <c r="CO56" s="1">
        <f t="shared" si="227"/>
        <v>0</v>
      </c>
      <c r="CP56" s="1">
        <f t="shared" si="227"/>
        <v>0</v>
      </c>
      <c r="CQ56" s="1">
        <f t="shared" si="227"/>
        <v>0</v>
      </c>
      <c r="CR56" s="1">
        <f t="shared" si="227"/>
        <v>0</v>
      </c>
      <c r="CS56" s="1">
        <f t="shared" si="227"/>
        <v>0</v>
      </c>
      <c r="CT56" s="1">
        <f t="shared" si="227"/>
        <v>0</v>
      </c>
      <c r="CU56" s="1">
        <f t="shared" si="227"/>
        <v>0</v>
      </c>
      <c r="CV56" s="1">
        <f t="shared" si="227"/>
        <v>0</v>
      </c>
      <c r="CW56" s="1">
        <f t="shared" si="227"/>
        <v>0</v>
      </c>
      <c r="CX56" s="1">
        <f t="shared" si="227"/>
        <v>0</v>
      </c>
      <c r="CY56" s="1">
        <f t="shared" si="227"/>
        <v>0</v>
      </c>
      <c r="CZ56" s="1">
        <f t="shared" si="227"/>
        <v>0</v>
      </c>
      <c r="DA56" s="1">
        <f t="shared" si="227"/>
        <v>0</v>
      </c>
      <c r="DB56" s="1">
        <f t="shared" si="227"/>
        <v>0</v>
      </c>
      <c r="DC56" s="1">
        <f t="shared" si="227"/>
        <v>0</v>
      </c>
      <c r="DD56" s="1">
        <f t="shared" si="227"/>
        <v>0</v>
      </c>
      <c r="DE56" s="1">
        <f t="shared" si="227"/>
        <v>0</v>
      </c>
      <c r="DF56" s="1">
        <f t="shared" si="227"/>
        <v>0</v>
      </c>
      <c r="DG56" s="1">
        <f t="shared" si="227"/>
        <v>0</v>
      </c>
      <c r="DH56" s="1">
        <f t="shared" si="227"/>
        <v>0</v>
      </c>
      <c r="DI56" s="1">
        <f t="shared" si="227"/>
        <v>0</v>
      </c>
      <c r="DJ56" s="1">
        <f t="shared" si="227"/>
        <v>0</v>
      </c>
      <c r="DK56" s="1">
        <f t="shared" si="227"/>
        <v>0</v>
      </c>
      <c r="DL56" s="1">
        <f t="shared" si="227"/>
        <v>0</v>
      </c>
      <c r="DM56" s="1">
        <f t="shared" si="227"/>
        <v>0</v>
      </c>
      <c r="DN56" s="1">
        <f t="shared" si="227"/>
        <v>0</v>
      </c>
      <c r="DO56" s="1">
        <f t="shared" si="227"/>
        <v>0</v>
      </c>
      <c r="DP56" s="1">
        <f t="shared" si="227"/>
        <v>0</v>
      </c>
      <c r="DQ56" s="1">
        <f t="shared" si="227"/>
        <v>0</v>
      </c>
      <c r="DR56" s="1">
        <f t="shared" si="227"/>
        <v>0</v>
      </c>
      <c r="DS56" s="1">
        <f t="shared" si="227"/>
        <v>0</v>
      </c>
      <c r="DT56" s="1">
        <f t="shared" si="227"/>
        <v>0</v>
      </c>
      <c r="DU56" s="1">
        <f t="shared" si="227"/>
        <v>0</v>
      </c>
      <c r="DV56" s="1">
        <f t="shared" si="227"/>
        <v>0</v>
      </c>
      <c r="DW56" s="1">
        <f t="shared" si="227"/>
        <v>0</v>
      </c>
      <c r="DX56" s="1">
        <f t="shared" si="227"/>
        <v>0</v>
      </c>
      <c r="DY56" s="1">
        <f t="shared" si="227"/>
        <v>0</v>
      </c>
      <c r="DZ56" s="1">
        <f t="shared" si="227"/>
        <v>0</v>
      </c>
      <c r="EA56" s="1">
        <f t="shared" si="227"/>
        <v>0</v>
      </c>
      <c r="EB56" s="1">
        <f t="shared" si="227"/>
        <v>0</v>
      </c>
      <c r="EC56" s="1">
        <f t="shared" si="227"/>
        <v>0</v>
      </c>
      <c r="ED56" s="1">
        <f t="shared" si="227"/>
        <v>0</v>
      </c>
      <c r="EE56" s="1">
        <f t="shared" si="227"/>
        <v>0</v>
      </c>
      <c r="EF56" s="1">
        <f t="shared" si="227"/>
        <v>0</v>
      </c>
      <c r="EG56" s="1">
        <f t="shared" si="227"/>
        <v>0</v>
      </c>
      <c r="EH56" s="1">
        <f t="shared" si="227"/>
        <v>0</v>
      </c>
      <c r="EI56" s="1">
        <f t="shared" si="227"/>
        <v>0</v>
      </c>
      <c r="EJ56" s="1">
        <f t="shared" si="227"/>
        <v>0</v>
      </c>
      <c r="EK56" s="1">
        <f t="shared" si="227"/>
        <v>0</v>
      </c>
      <c r="EL56" s="1">
        <f t="shared" si="227"/>
        <v>0</v>
      </c>
      <c r="EM56" s="1">
        <f t="shared" si="227"/>
        <v>0</v>
      </c>
      <c r="EN56" s="1">
        <f t="shared" ref="EN56:GG61" si="228">(EN$1=$G56)*$E56</f>
        <v>0</v>
      </c>
      <c r="EO56" s="1">
        <f t="shared" si="228"/>
        <v>0</v>
      </c>
      <c r="EP56" s="1">
        <f t="shared" si="228"/>
        <v>0</v>
      </c>
      <c r="EQ56" s="1">
        <f t="shared" si="228"/>
        <v>0</v>
      </c>
      <c r="ER56" s="1">
        <f t="shared" si="228"/>
        <v>0</v>
      </c>
      <c r="ES56" s="1">
        <f t="shared" si="228"/>
        <v>0</v>
      </c>
      <c r="ET56" s="1">
        <f t="shared" si="228"/>
        <v>0</v>
      </c>
      <c r="EU56" s="1">
        <f t="shared" si="228"/>
        <v>0</v>
      </c>
      <c r="EV56" s="1">
        <f t="shared" si="228"/>
        <v>0</v>
      </c>
      <c r="EW56" s="1">
        <f t="shared" si="228"/>
        <v>0</v>
      </c>
      <c r="EX56" s="1">
        <f t="shared" si="228"/>
        <v>0</v>
      </c>
      <c r="EY56" s="1">
        <f t="shared" si="228"/>
        <v>0</v>
      </c>
      <c r="EZ56" s="1">
        <f t="shared" si="228"/>
        <v>0</v>
      </c>
      <c r="FA56" s="1">
        <f t="shared" si="228"/>
        <v>0</v>
      </c>
      <c r="FB56" s="1">
        <f t="shared" si="228"/>
        <v>0</v>
      </c>
      <c r="FC56" s="1">
        <f t="shared" si="228"/>
        <v>0</v>
      </c>
      <c r="FD56" s="1">
        <f t="shared" si="228"/>
        <v>0</v>
      </c>
      <c r="FE56" s="1">
        <f t="shared" si="228"/>
        <v>0</v>
      </c>
      <c r="FF56" s="1">
        <f t="shared" si="228"/>
        <v>0</v>
      </c>
      <c r="FG56" s="1">
        <f t="shared" si="228"/>
        <v>0</v>
      </c>
      <c r="FH56" s="1">
        <f t="shared" si="228"/>
        <v>0</v>
      </c>
      <c r="FI56" s="1">
        <f t="shared" si="228"/>
        <v>0</v>
      </c>
      <c r="FJ56" s="1">
        <f t="shared" si="228"/>
        <v>0</v>
      </c>
      <c r="FK56" s="1">
        <f t="shared" si="228"/>
        <v>0</v>
      </c>
      <c r="FL56" s="1">
        <f t="shared" si="228"/>
        <v>0</v>
      </c>
      <c r="FM56" s="1">
        <f t="shared" si="228"/>
        <v>0</v>
      </c>
      <c r="FN56" s="1">
        <f t="shared" si="228"/>
        <v>0</v>
      </c>
      <c r="FO56" s="1">
        <f t="shared" si="228"/>
        <v>0</v>
      </c>
      <c r="FP56" s="1">
        <f t="shared" si="228"/>
        <v>0</v>
      </c>
      <c r="FQ56" s="1">
        <f t="shared" si="228"/>
        <v>0</v>
      </c>
      <c r="FR56" s="1">
        <f t="shared" si="228"/>
        <v>0</v>
      </c>
      <c r="FS56" s="1">
        <f t="shared" si="228"/>
        <v>0</v>
      </c>
      <c r="FT56" s="1">
        <f t="shared" si="228"/>
        <v>0</v>
      </c>
      <c r="FU56" s="1">
        <f t="shared" si="228"/>
        <v>0</v>
      </c>
      <c r="FV56" s="1">
        <f t="shared" si="228"/>
        <v>0</v>
      </c>
      <c r="FW56" s="1">
        <f t="shared" si="228"/>
        <v>0</v>
      </c>
      <c r="FX56" s="1">
        <f t="shared" si="228"/>
        <v>0</v>
      </c>
      <c r="FY56" s="1">
        <f t="shared" si="228"/>
        <v>0</v>
      </c>
      <c r="FZ56" s="1">
        <f t="shared" si="228"/>
        <v>0</v>
      </c>
      <c r="GA56" s="1">
        <f t="shared" si="228"/>
        <v>0</v>
      </c>
      <c r="GB56" s="1">
        <f t="shared" si="228"/>
        <v>0</v>
      </c>
      <c r="GC56" s="1">
        <f t="shared" si="228"/>
        <v>0</v>
      </c>
      <c r="GD56" s="1">
        <f t="shared" si="228"/>
        <v>0</v>
      </c>
      <c r="GE56" s="1">
        <f t="shared" si="228"/>
        <v>0</v>
      </c>
      <c r="GF56" s="1">
        <f t="shared" si="228"/>
        <v>0</v>
      </c>
      <c r="GG56" s="1">
        <f t="shared" si="228"/>
        <v>0</v>
      </c>
    </row>
    <row r="57" spans="3:189" x14ac:dyDescent="0.25">
      <c r="D57" s="49">
        <v>6</v>
      </c>
      <c r="E57" s="3">
        <f>'Project Inputs'!E198*(D57&gt;0)</f>
        <v>6</v>
      </c>
      <c r="G57" s="40">
        <f t="shared" si="220"/>
        <v>33</v>
      </c>
      <c r="J57" s="1">
        <f t="shared" si="221"/>
        <v>0</v>
      </c>
      <c r="K57" s="1">
        <f t="shared" si="221"/>
        <v>0</v>
      </c>
      <c r="L57" s="1">
        <f t="shared" si="221"/>
        <v>0</v>
      </c>
      <c r="M57" s="1">
        <f t="shared" si="221"/>
        <v>0</v>
      </c>
      <c r="N57" s="1">
        <f t="shared" si="221"/>
        <v>0</v>
      </c>
      <c r="O57" s="1">
        <f t="shared" si="221"/>
        <v>0</v>
      </c>
      <c r="P57" s="1">
        <f t="shared" si="221"/>
        <v>0</v>
      </c>
      <c r="Q57" s="1">
        <f t="shared" ref="Q57:CB60" si="229">(Q$1=$G57)*$E57</f>
        <v>0</v>
      </c>
      <c r="R57" s="1">
        <f t="shared" si="229"/>
        <v>0</v>
      </c>
      <c r="S57" s="1">
        <f t="shared" si="229"/>
        <v>0</v>
      </c>
      <c r="T57" s="1">
        <f t="shared" si="229"/>
        <v>0</v>
      </c>
      <c r="U57" s="1">
        <f t="shared" si="229"/>
        <v>0</v>
      </c>
      <c r="V57" s="1">
        <f t="shared" si="229"/>
        <v>0</v>
      </c>
      <c r="W57" s="1">
        <f t="shared" si="229"/>
        <v>0</v>
      </c>
      <c r="X57" s="1">
        <f t="shared" si="229"/>
        <v>0</v>
      </c>
      <c r="Y57" s="1">
        <f t="shared" si="229"/>
        <v>0</v>
      </c>
      <c r="Z57" s="1">
        <f t="shared" si="229"/>
        <v>0</v>
      </c>
      <c r="AA57" s="1">
        <f t="shared" si="229"/>
        <v>0</v>
      </c>
      <c r="AB57" s="1">
        <f t="shared" si="229"/>
        <v>0</v>
      </c>
      <c r="AC57" s="1">
        <f t="shared" si="229"/>
        <v>0</v>
      </c>
      <c r="AD57" s="1">
        <f t="shared" si="229"/>
        <v>0</v>
      </c>
      <c r="AE57" s="1">
        <f t="shared" si="229"/>
        <v>0</v>
      </c>
      <c r="AF57" s="1">
        <f t="shared" si="229"/>
        <v>0</v>
      </c>
      <c r="AG57" s="1">
        <f t="shared" si="229"/>
        <v>0</v>
      </c>
      <c r="AH57" s="1">
        <f t="shared" si="229"/>
        <v>0</v>
      </c>
      <c r="AI57" s="1">
        <f t="shared" si="229"/>
        <v>0</v>
      </c>
      <c r="AJ57" s="1">
        <f t="shared" si="229"/>
        <v>0</v>
      </c>
      <c r="AK57" s="1">
        <f t="shared" si="229"/>
        <v>0</v>
      </c>
      <c r="AL57" s="1">
        <f t="shared" si="229"/>
        <v>0</v>
      </c>
      <c r="AM57" s="1">
        <f t="shared" si="229"/>
        <v>0</v>
      </c>
      <c r="AN57" s="1">
        <f t="shared" si="229"/>
        <v>0</v>
      </c>
      <c r="AO57" s="1">
        <f t="shared" si="229"/>
        <v>0</v>
      </c>
      <c r="AP57" s="1">
        <f t="shared" si="229"/>
        <v>6</v>
      </c>
      <c r="AQ57" s="1">
        <f t="shared" si="229"/>
        <v>0</v>
      </c>
      <c r="AR57" s="1">
        <f t="shared" si="229"/>
        <v>0</v>
      </c>
      <c r="AS57" s="1">
        <f t="shared" si="229"/>
        <v>0</v>
      </c>
      <c r="AT57" s="1">
        <f t="shared" si="229"/>
        <v>0</v>
      </c>
      <c r="AU57" s="1">
        <f t="shared" si="229"/>
        <v>0</v>
      </c>
      <c r="AV57" s="1">
        <f t="shared" si="229"/>
        <v>0</v>
      </c>
      <c r="AW57" s="1">
        <f t="shared" si="229"/>
        <v>0</v>
      </c>
      <c r="AX57" s="1">
        <f t="shared" si="229"/>
        <v>0</v>
      </c>
      <c r="AY57" s="1">
        <f t="shared" si="229"/>
        <v>0</v>
      </c>
      <c r="AZ57" s="1">
        <f t="shared" si="229"/>
        <v>0</v>
      </c>
      <c r="BA57" s="1">
        <f t="shared" si="229"/>
        <v>0</v>
      </c>
      <c r="BB57" s="1">
        <f t="shared" si="229"/>
        <v>0</v>
      </c>
      <c r="BC57" s="1">
        <f t="shared" si="229"/>
        <v>0</v>
      </c>
      <c r="BD57" s="1">
        <f t="shared" si="229"/>
        <v>0</v>
      </c>
      <c r="BE57" s="1">
        <f t="shared" si="229"/>
        <v>0</v>
      </c>
      <c r="BF57" s="1">
        <f t="shared" si="229"/>
        <v>0</v>
      </c>
      <c r="BG57" s="1">
        <f t="shared" si="229"/>
        <v>0</v>
      </c>
      <c r="BH57" s="1">
        <f t="shared" si="229"/>
        <v>0</v>
      </c>
      <c r="BI57" s="1">
        <f t="shared" si="229"/>
        <v>0</v>
      </c>
      <c r="BJ57" s="1">
        <f t="shared" si="229"/>
        <v>0</v>
      </c>
      <c r="BK57" s="1">
        <f t="shared" si="229"/>
        <v>0</v>
      </c>
      <c r="BL57" s="1">
        <f t="shared" si="229"/>
        <v>0</v>
      </c>
      <c r="BM57" s="1">
        <f t="shared" si="229"/>
        <v>0</v>
      </c>
      <c r="BN57" s="1">
        <f t="shared" si="229"/>
        <v>0</v>
      </c>
      <c r="BO57" s="1">
        <f t="shared" si="229"/>
        <v>0</v>
      </c>
      <c r="BP57" s="1">
        <f t="shared" si="229"/>
        <v>0</v>
      </c>
      <c r="BQ57" s="1">
        <f t="shared" si="229"/>
        <v>0</v>
      </c>
      <c r="BR57" s="1">
        <f t="shared" si="229"/>
        <v>0</v>
      </c>
      <c r="BS57" s="1">
        <f t="shared" si="229"/>
        <v>0</v>
      </c>
      <c r="BT57" s="1">
        <f t="shared" si="229"/>
        <v>0</v>
      </c>
      <c r="BU57" s="1">
        <f t="shared" si="229"/>
        <v>0</v>
      </c>
      <c r="BV57" s="1">
        <f t="shared" si="229"/>
        <v>0</v>
      </c>
      <c r="BW57" s="1">
        <f t="shared" si="229"/>
        <v>0</v>
      </c>
      <c r="BX57" s="1">
        <f t="shared" si="229"/>
        <v>0</v>
      </c>
      <c r="BY57" s="1">
        <f t="shared" si="229"/>
        <v>0</v>
      </c>
      <c r="BZ57" s="1">
        <f t="shared" si="229"/>
        <v>0</v>
      </c>
      <c r="CA57" s="1">
        <f t="shared" si="229"/>
        <v>0</v>
      </c>
      <c r="CB57" s="1">
        <f t="shared" si="229"/>
        <v>0</v>
      </c>
      <c r="CC57" s="1">
        <f t="shared" si="227"/>
        <v>0</v>
      </c>
      <c r="CD57" s="1">
        <f t="shared" si="227"/>
        <v>0</v>
      </c>
      <c r="CE57" s="1">
        <f t="shared" si="227"/>
        <v>0</v>
      </c>
      <c r="CF57" s="1">
        <f t="shared" si="227"/>
        <v>0</v>
      </c>
      <c r="CG57" s="1">
        <f t="shared" si="227"/>
        <v>0</v>
      </c>
      <c r="CH57" s="1">
        <f t="shared" si="227"/>
        <v>0</v>
      </c>
      <c r="CI57" s="1">
        <f t="shared" si="227"/>
        <v>0</v>
      </c>
      <c r="CJ57" s="1">
        <f t="shared" si="227"/>
        <v>0</v>
      </c>
      <c r="CK57" s="1">
        <f t="shared" si="227"/>
        <v>0</v>
      </c>
      <c r="CL57" s="1">
        <f t="shared" si="227"/>
        <v>0</v>
      </c>
      <c r="CM57" s="1">
        <f t="shared" si="227"/>
        <v>0</v>
      </c>
      <c r="CN57" s="1">
        <f t="shared" si="227"/>
        <v>0</v>
      </c>
      <c r="CO57" s="1">
        <f t="shared" si="227"/>
        <v>0</v>
      </c>
      <c r="CP57" s="1">
        <f t="shared" si="227"/>
        <v>0</v>
      </c>
      <c r="CQ57" s="1">
        <f t="shared" si="227"/>
        <v>0</v>
      </c>
      <c r="CR57" s="1">
        <f t="shared" si="227"/>
        <v>0</v>
      </c>
      <c r="CS57" s="1">
        <f t="shared" si="227"/>
        <v>0</v>
      </c>
      <c r="CT57" s="1">
        <f t="shared" si="227"/>
        <v>0</v>
      </c>
      <c r="CU57" s="1">
        <f t="shared" si="227"/>
        <v>0</v>
      </c>
      <c r="CV57" s="1">
        <f t="shared" si="227"/>
        <v>0</v>
      </c>
      <c r="CW57" s="1">
        <f t="shared" si="227"/>
        <v>0</v>
      </c>
      <c r="CX57" s="1">
        <f t="shared" si="227"/>
        <v>0</v>
      </c>
      <c r="CY57" s="1">
        <f t="shared" si="227"/>
        <v>0</v>
      </c>
      <c r="CZ57" s="1">
        <f t="shared" si="227"/>
        <v>0</v>
      </c>
      <c r="DA57" s="1">
        <f t="shared" si="227"/>
        <v>0</v>
      </c>
      <c r="DB57" s="1">
        <f t="shared" si="227"/>
        <v>0</v>
      </c>
      <c r="DC57" s="1">
        <f t="shared" si="227"/>
        <v>0</v>
      </c>
      <c r="DD57" s="1">
        <f t="shared" si="227"/>
        <v>0</v>
      </c>
      <c r="DE57" s="1">
        <f t="shared" si="227"/>
        <v>0</v>
      </c>
      <c r="DF57" s="1">
        <f t="shared" si="227"/>
        <v>0</v>
      </c>
      <c r="DG57" s="1">
        <f t="shared" si="227"/>
        <v>0</v>
      </c>
      <c r="DH57" s="1">
        <f t="shared" si="227"/>
        <v>0</v>
      </c>
      <c r="DI57" s="1">
        <f t="shared" si="227"/>
        <v>0</v>
      </c>
      <c r="DJ57" s="1">
        <f t="shared" si="227"/>
        <v>0</v>
      </c>
      <c r="DK57" s="1">
        <f t="shared" si="227"/>
        <v>0</v>
      </c>
      <c r="DL57" s="1">
        <f t="shared" si="227"/>
        <v>0</v>
      </c>
      <c r="DM57" s="1">
        <f t="shared" si="227"/>
        <v>0</v>
      </c>
      <c r="DN57" s="1">
        <f t="shared" si="227"/>
        <v>0</v>
      </c>
      <c r="DO57" s="1">
        <f t="shared" si="227"/>
        <v>0</v>
      </c>
      <c r="DP57" s="1">
        <f t="shared" si="227"/>
        <v>0</v>
      </c>
      <c r="DQ57" s="1">
        <f t="shared" si="227"/>
        <v>0</v>
      </c>
      <c r="DR57" s="1">
        <f t="shared" si="227"/>
        <v>0</v>
      </c>
      <c r="DS57" s="1">
        <f t="shared" si="227"/>
        <v>0</v>
      </c>
      <c r="DT57" s="1">
        <f t="shared" si="227"/>
        <v>0</v>
      </c>
      <c r="DU57" s="1">
        <f t="shared" si="227"/>
        <v>0</v>
      </c>
      <c r="DV57" s="1">
        <f t="shared" si="227"/>
        <v>0</v>
      </c>
      <c r="DW57" s="1">
        <f t="shared" si="227"/>
        <v>0</v>
      </c>
      <c r="DX57" s="1">
        <f t="shared" si="227"/>
        <v>0</v>
      </c>
      <c r="DY57" s="1">
        <f t="shared" si="227"/>
        <v>0</v>
      </c>
      <c r="DZ57" s="1">
        <f t="shared" si="227"/>
        <v>0</v>
      </c>
      <c r="EA57" s="1">
        <f t="shared" si="227"/>
        <v>0</v>
      </c>
      <c r="EB57" s="1">
        <f t="shared" si="227"/>
        <v>0</v>
      </c>
      <c r="EC57" s="1">
        <f t="shared" si="227"/>
        <v>0</v>
      </c>
      <c r="ED57" s="1">
        <f t="shared" si="227"/>
        <v>0</v>
      </c>
      <c r="EE57" s="1">
        <f t="shared" si="227"/>
        <v>0</v>
      </c>
      <c r="EF57" s="1">
        <f t="shared" si="227"/>
        <v>0</v>
      </c>
      <c r="EG57" s="1">
        <f t="shared" si="227"/>
        <v>0</v>
      </c>
      <c r="EH57" s="1">
        <f t="shared" si="227"/>
        <v>0</v>
      </c>
      <c r="EI57" s="1">
        <f t="shared" si="227"/>
        <v>0</v>
      </c>
      <c r="EJ57" s="1">
        <f t="shared" si="227"/>
        <v>0</v>
      </c>
      <c r="EK57" s="1">
        <f t="shared" si="227"/>
        <v>0</v>
      </c>
      <c r="EL57" s="1">
        <f t="shared" si="227"/>
        <v>0</v>
      </c>
      <c r="EM57" s="1">
        <f t="shared" si="227"/>
        <v>0</v>
      </c>
      <c r="EN57" s="1">
        <f t="shared" si="228"/>
        <v>0</v>
      </c>
      <c r="EO57" s="1">
        <f t="shared" si="228"/>
        <v>0</v>
      </c>
      <c r="EP57" s="1">
        <f t="shared" si="228"/>
        <v>0</v>
      </c>
      <c r="EQ57" s="1">
        <f t="shared" si="228"/>
        <v>0</v>
      </c>
      <c r="ER57" s="1">
        <f t="shared" si="228"/>
        <v>0</v>
      </c>
      <c r="ES57" s="1">
        <f t="shared" si="228"/>
        <v>0</v>
      </c>
      <c r="ET57" s="1">
        <f t="shared" si="228"/>
        <v>0</v>
      </c>
      <c r="EU57" s="1">
        <f t="shared" si="228"/>
        <v>0</v>
      </c>
      <c r="EV57" s="1">
        <f t="shared" si="228"/>
        <v>0</v>
      </c>
      <c r="EW57" s="1">
        <f t="shared" si="228"/>
        <v>0</v>
      </c>
      <c r="EX57" s="1">
        <f t="shared" si="228"/>
        <v>0</v>
      </c>
      <c r="EY57" s="1">
        <f t="shared" si="228"/>
        <v>0</v>
      </c>
      <c r="EZ57" s="1">
        <f t="shared" si="228"/>
        <v>0</v>
      </c>
      <c r="FA57" s="1">
        <f t="shared" si="228"/>
        <v>0</v>
      </c>
      <c r="FB57" s="1">
        <f t="shared" si="228"/>
        <v>0</v>
      </c>
      <c r="FC57" s="1">
        <f t="shared" si="228"/>
        <v>0</v>
      </c>
      <c r="FD57" s="1">
        <f t="shared" si="228"/>
        <v>0</v>
      </c>
      <c r="FE57" s="1">
        <f t="shared" si="228"/>
        <v>0</v>
      </c>
      <c r="FF57" s="1">
        <f t="shared" si="228"/>
        <v>0</v>
      </c>
      <c r="FG57" s="1">
        <f t="shared" si="228"/>
        <v>0</v>
      </c>
      <c r="FH57" s="1">
        <f t="shared" si="228"/>
        <v>0</v>
      </c>
      <c r="FI57" s="1">
        <f t="shared" si="228"/>
        <v>0</v>
      </c>
      <c r="FJ57" s="1">
        <f t="shared" si="228"/>
        <v>0</v>
      </c>
      <c r="FK57" s="1">
        <f t="shared" si="228"/>
        <v>0</v>
      </c>
      <c r="FL57" s="1">
        <f t="shared" si="228"/>
        <v>0</v>
      </c>
      <c r="FM57" s="1">
        <f t="shared" si="228"/>
        <v>0</v>
      </c>
      <c r="FN57" s="1">
        <f t="shared" si="228"/>
        <v>0</v>
      </c>
      <c r="FO57" s="1">
        <f t="shared" si="228"/>
        <v>0</v>
      </c>
      <c r="FP57" s="1">
        <f t="shared" si="228"/>
        <v>0</v>
      </c>
      <c r="FQ57" s="1">
        <f t="shared" si="228"/>
        <v>0</v>
      </c>
      <c r="FR57" s="1">
        <f t="shared" si="228"/>
        <v>0</v>
      </c>
      <c r="FS57" s="1">
        <f t="shared" si="228"/>
        <v>0</v>
      </c>
      <c r="FT57" s="1">
        <f t="shared" si="228"/>
        <v>0</v>
      </c>
      <c r="FU57" s="1">
        <f t="shared" si="228"/>
        <v>0</v>
      </c>
      <c r="FV57" s="1">
        <f t="shared" si="228"/>
        <v>0</v>
      </c>
      <c r="FW57" s="1">
        <f t="shared" si="228"/>
        <v>0</v>
      </c>
      <c r="FX57" s="1">
        <f t="shared" si="228"/>
        <v>0</v>
      </c>
      <c r="FY57" s="1">
        <f t="shared" si="228"/>
        <v>0</v>
      </c>
      <c r="FZ57" s="1">
        <f t="shared" si="228"/>
        <v>0</v>
      </c>
      <c r="GA57" s="1">
        <f t="shared" si="228"/>
        <v>0</v>
      </c>
      <c r="GB57" s="1">
        <f t="shared" si="228"/>
        <v>0</v>
      </c>
      <c r="GC57" s="1">
        <f t="shared" si="228"/>
        <v>0</v>
      </c>
      <c r="GD57" s="1">
        <f t="shared" si="228"/>
        <v>0</v>
      </c>
      <c r="GE57" s="1">
        <f t="shared" si="228"/>
        <v>0</v>
      </c>
      <c r="GF57" s="1">
        <f t="shared" si="228"/>
        <v>0</v>
      </c>
      <c r="GG57" s="1">
        <f t="shared" si="228"/>
        <v>0</v>
      </c>
    </row>
    <row r="58" spans="3:189" x14ac:dyDescent="0.25">
      <c r="D58" s="49">
        <v>7</v>
      </c>
      <c r="E58" s="3">
        <f>'Project Inputs'!E199*(D58&gt;0)</f>
        <v>6</v>
      </c>
      <c r="G58" s="40">
        <f t="shared" si="220"/>
        <v>36</v>
      </c>
      <c r="J58" s="1">
        <f t="shared" si="221"/>
        <v>0</v>
      </c>
      <c r="K58" s="1">
        <f t="shared" si="221"/>
        <v>0</v>
      </c>
      <c r="L58" s="1">
        <f t="shared" si="221"/>
        <v>0</v>
      </c>
      <c r="M58" s="1">
        <f t="shared" si="221"/>
        <v>0</v>
      </c>
      <c r="N58" s="1">
        <f t="shared" si="221"/>
        <v>0</v>
      </c>
      <c r="O58" s="1">
        <f t="shared" si="221"/>
        <v>0</v>
      </c>
      <c r="P58" s="1">
        <f t="shared" si="221"/>
        <v>0</v>
      </c>
      <c r="Q58" s="1">
        <f t="shared" si="229"/>
        <v>0</v>
      </c>
      <c r="R58" s="1">
        <f t="shared" si="229"/>
        <v>0</v>
      </c>
      <c r="S58" s="1">
        <f t="shared" si="229"/>
        <v>0</v>
      </c>
      <c r="T58" s="1">
        <f t="shared" si="229"/>
        <v>0</v>
      </c>
      <c r="U58" s="1">
        <f t="shared" si="229"/>
        <v>0</v>
      </c>
      <c r="V58" s="1">
        <f t="shared" si="229"/>
        <v>0</v>
      </c>
      <c r="W58" s="1">
        <f t="shared" si="229"/>
        <v>0</v>
      </c>
      <c r="X58" s="1">
        <f t="shared" si="229"/>
        <v>0</v>
      </c>
      <c r="Y58" s="1">
        <f t="shared" si="229"/>
        <v>0</v>
      </c>
      <c r="Z58" s="1">
        <f t="shared" si="229"/>
        <v>0</v>
      </c>
      <c r="AA58" s="1">
        <f t="shared" si="229"/>
        <v>0</v>
      </c>
      <c r="AB58" s="1">
        <f t="shared" si="229"/>
        <v>0</v>
      </c>
      <c r="AC58" s="1">
        <f t="shared" si="229"/>
        <v>0</v>
      </c>
      <c r="AD58" s="1">
        <f t="shared" si="229"/>
        <v>0</v>
      </c>
      <c r="AE58" s="1">
        <f t="shared" si="229"/>
        <v>0</v>
      </c>
      <c r="AF58" s="1">
        <f t="shared" si="229"/>
        <v>0</v>
      </c>
      <c r="AG58" s="1">
        <f t="shared" si="229"/>
        <v>0</v>
      </c>
      <c r="AH58" s="1">
        <f t="shared" si="229"/>
        <v>0</v>
      </c>
      <c r="AI58" s="1">
        <f t="shared" si="229"/>
        <v>0</v>
      </c>
      <c r="AJ58" s="1">
        <f t="shared" si="229"/>
        <v>0</v>
      </c>
      <c r="AK58" s="1">
        <f t="shared" si="229"/>
        <v>0</v>
      </c>
      <c r="AL58" s="1">
        <f t="shared" si="229"/>
        <v>0</v>
      </c>
      <c r="AM58" s="1">
        <f t="shared" si="229"/>
        <v>0</v>
      </c>
      <c r="AN58" s="1">
        <f t="shared" si="229"/>
        <v>0</v>
      </c>
      <c r="AO58" s="1">
        <f t="shared" si="229"/>
        <v>0</v>
      </c>
      <c r="AP58" s="1">
        <f t="shared" si="229"/>
        <v>0</v>
      </c>
      <c r="AQ58" s="1">
        <f t="shared" si="229"/>
        <v>0</v>
      </c>
      <c r="AR58" s="1">
        <f t="shared" si="229"/>
        <v>0</v>
      </c>
      <c r="AS58" s="1">
        <f t="shared" si="229"/>
        <v>6</v>
      </c>
      <c r="AT58" s="1">
        <f t="shared" si="229"/>
        <v>0</v>
      </c>
      <c r="AU58" s="1">
        <f t="shared" si="229"/>
        <v>0</v>
      </c>
      <c r="AV58" s="1">
        <f t="shared" si="229"/>
        <v>0</v>
      </c>
      <c r="AW58" s="1">
        <f t="shared" si="229"/>
        <v>0</v>
      </c>
      <c r="AX58" s="1">
        <f t="shared" si="229"/>
        <v>0</v>
      </c>
      <c r="AY58" s="1">
        <f t="shared" si="229"/>
        <v>0</v>
      </c>
      <c r="AZ58" s="1">
        <f t="shared" si="229"/>
        <v>0</v>
      </c>
      <c r="BA58" s="1">
        <f t="shared" si="229"/>
        <v>0</v>
      </c>
      <c r="BB58" s="1">
        <f t="shared" si="229"/>
        <v>0</v>
      </c>
      <c r="BC58" s="1">
        <f t="shared" si="229"/>
        <v>0</v>
      </c>
      <c r="BD58" s="1">
        <f t="shared" si="229"/>
        <v>0</v>
      </c>
      <c r="BE58" s="1">
        <f t="shared" si="229"/>
        <v>0</v>
      </c>
      <c r="BF58" s="1">
        <f t="shared" si="229"/>
        <v>0</v>
      </c>
      <c r="BG58" s="1">
        <f t="shared" si="229"/>
        <v>0</v>
      </c>
      <c r="BH58" s="1">
        <f t="shared" si="229"/>
        <v>0</v>
      </c>
      <c r="BI58" s="1">
        <f t="shared" si="229"/>
        <v>0</v>
      </c>
      <c r="BJ58" s="1">
        <f t="shared" si="229"/>
        <v>0</v>
      </c>
      <c r="BK58" s="1">
        <f t="shared" si="229"/>
        <v>0</v>
      </c>
      <c r="BL58" s="1">
        <f t="shared" si="229"/>
        <v>0</v>
      </c>
      <c r="BM58" s="1">
        <f t="shared" si="229"/>
        <v>0</v>
      </c>
      <c r="BN58" s="1">
        <f t="shared" si="229"/>
        <v>0</v>
      </c>
      <c r="BO58" s="1">
        <f t="shared" si="229"/>
        <v>0</v>
      </c>
      <c r="BP58" s="1">
        <f t="shared" si="229"/>
        <v>0</v>
      </c>
      <c r="BQ58" s="1">
        <f t="shared" si="229"/>
        <v>0</v>
      </c>
      <c r="BR58" s="1">
        <f t="shared" si="229"/>
        <v>0</v>
      </c>
      <c r="BS58" s="1">
        <f t="shared" si="229"/>
        <v>0</v>
      </c>
      <c r="BT58" s="1">
        <f t="shared" si="229"/>
        <v>0</v>
      </c>
      <c r="BU58" s="1">
        <f t="shared" si="229"/>
        <v>0</v>
      </c>
      <c r="BV58" s="1">
        <f t="shared" si="229"/>
        <v>0</v>
      </c>
      <c r="BW58" s="1">
        <f t="shared" si="229"/>
        <v>0</v>
      </c>
      <c r="BX58" s="1">
        <f t="shared" si="229"/>
        <v>0</v>
      </c>
      <c r="BY58" s="1">
        <f t="shared" si="229"/>
        <v>0</v>
      </c>
      <c r="BZ58" s="1">
        <f t="shared" si="229"/>
        <v>0</v>
      </c>
      <c r="CA58" s="1">
        <f t="shared" si="229"/>
        <v>0</v>
      </c>
      <c r="CB58" s="1">
        <f t="shared" si="229"/>
        <v>0</v>
      </c>
      <c r="CC58" s="1">
        <f t="shared" si="227"/>
        <v>0</v>
      </c>
      <c r="CD58" s="1">
        <f t="shared" si="227"/>
        <v>0</v>
      </c>
      <c r="CE58" s="1">
        <f t="shared" si="227"/>
        <v>0</v>
      </c>
      <c r="CF58" s="1">
        <f t="shared" si="227"/>
        <v>0</v>
      </c>
      <c r="CG58" s="1">
        <f t="shared" si="227"/>
        <v>0</v>
      </c>
      <c r="CH58" s="1">
        <f t="shared" si="227"/>
        <v>0</v>
      </c>
      <c r="CI58" s="1">
        <f t="shared" si="227"/>
        <v>0</v>
      </c>
      <c r="CJ58" s="1">
        <f t="shared" si="227"/>
        <v>0</v>
      </c>
      <c r="CK58" s="1">
        <f t="shared" si="227"/>
        <v>0</v>
      </c>
      <c r="CL58" s="1">
        <f t="shared" si="227"/>
        <v>0</v>
      </c>
      <c r="CM58" s="1">
        <f t="shared" si="227"/>
        <v>0</v>
      </c>
      <c r="CN58" s="1">
        <f t="shared" si="227"/>
        <v>0</v>
      </c>
      <c r="CO58" s="1">
        <f t="shared" si="227"/>
        <v>0</v>
      </c>
      <c r="CP58" s="1">
        <f t="shared" si="227"/>
        <v>0</v>
      </c>
      <c r="CQ58" s="1">
        <f t="shared" si="227"/>
        <v>0</v>
      </c>
      <c r="CR58" s="1">
        <f t="shared" si="227"/>
        <v>0</v>
      </c>
      <c r="CS58" s="1">
        <f t="shared" si="227"/>
        <v>0</v>
      </c>
      <c r="CT58" s="1">
        <f t="shared" si="227"/>
        <v>0</v>
      </c>
      <c r="CU58" s="1">
        <f t="shared" si="227"/>
        <v>0</v>
      </c>
      <c r="CV58" s="1">
        <f t="shared" si="227"/>
        <v>0</v>
      </c>
      <c r="CW58" s="1">
        <f t="shared" si="227"/>
        <v>0</v>
      </c>
      <c r="CX58" s="1">
        <f t="shared" si="227"/>
        <v>0</v>
      </c>
      <c r="CY58" s="1">
        <f t="shared" si="227"/>
        <v>0</v>
      </c>
      <c r="CZ58" s="1">
        <f t="shared" si="227"/>
        <v>0</v>
      </c>
      <c r="DA58" s="1">
        <f t="shared" si="227"/>
        <v>0</v>
      </c>
      <c r="DB58" s="1">
        <f t="shared" si="227"/>
        <v>0</v>
      </c>
      <c r="DC58" s="1">
        <f t="shared" si="227"/>
        <v>0</v>
      </c>
      <c r="DD58" s="1">
        <f t="shared" si="227"/>
        <v>0</v>
      </c>
      <c r="DE58" s="1">
        <f t="shared" si="227"/>
        <v>0</v>
      </c>
      <c r="DF58" s="1">
        <f t="shared" si="227"/>
        <v>0</v>
      </c>
      <c r="DG58" s="1">
        <f t="shared" si="227"/>
        <v>0</v>
      </c>
      <c r="DH58" s="1">
        <f t="shared" si="227"/>
        <v>0</v>
      </c>
      <c r="DI58" s="1">
        <f t="shared" si="227"/>
        <v>0</v>
      </c>
      <c r="DJ58" s="1">
        <f t="shared" si="227"/>
        <v>0</v>
      </c>
      <c r="DK58" s="1">
        <f t="shared" si="227"/>
        <v>0</v>
      </c>
      <c r="DL58" s="1">
        <f t="shared" si="227"/>
        <v>0</v>
      </c>
      <c r="DM58" s="1">
        <f t="shared" si="227"/>
        <v>0</v>
      </c>
      <c r="DN58" s="1">
        <f t="shared" si="227"/>
        <v>0</v>
      </c>
      <c r="DO58" s="1">
        <f t="shared" si="227"/>
        <v>0</v>
      </c>
      <c r="DP58" s="1">
        <f t="shared" si="227"/>
        <v>0</v>
      </c>
      <c r="DQ58" s="1">
        <f t="shared" si="227"/>
        <v>0</v>
      </c>
      <c r="DR58" s="1">
        <f t="shared" si="227"/>
        <v>0</v>
      </c>
      <c r="DS58" s="1">
        <f t="shared" si="227"/>
        <v>0</v>
      </c>
      <c r="DT58" s="1">
        <f t="shared" si="227"/>
        <v>0</v>
      </c>
      <c r="DU58" s="1">
        <f t="shared" si="227"/>
        <v>0</v>
      </c>
      <c r="DV58" s="1">
        <f t="shared" si="227"/>
        <v>0</v>
      </c>
      <c r="DW58" s="1">
        <f t="shared" si="227"/>
        <v>0</v>
      </c>
      <c r="DX58" s="1">
        <f t="shared" si="227"/>
        <v>0</v>
      </c>
      <c r="DY58" s="1">
        <f t="shared" si="227"/>
        <v>0</v>
      </c>
      <c r="DZ58" s="1">
        <f t="shared" si="227"/>
        <v>0</v>
      </c>
      <c r="EA58" s="1">
        <f t="shared" si="227"/>
        <v>0</v>
      </c>
      <c r="EB58" s="1">
        <f t="shared" si="227"/>
        <v>0</v>
      </c>
      <c r="EC58" s="1">
        <f t="shared" si="227"/>
        <v>0</v>
      </c>
      <c r="ED58" s="1">
        <f t="shared" si="227"/>
        <v>0</v>
      </c>
      <c r="EE58" s="1">
        <f t="shared" si="227"/>
        <v>0</v>
      </c>
      <c r="EF58" s="1">
        <f t="shared" si="227"/>
        <v>0</v>
      </c>
      <c r="EG58" s="1">
        <f t="shared" si="227"/>
        <v>0</v>
      </c>
      <c r="EH58" s="1">
        <f t="shared" si="227"/>
        <v>0</v>
      </c>
      <c r="EI58" s="1">
        <f t="shared" si="227"/>
        <v>0</v>
      </c>
      <c r="EJ58" s="1">
        <f t="shared" si="227"/>
        <v>0</v>
      </c>
      <c r="EK58" s="1">
        <f t="shared" si="227"/>
        <v>0</v>
      </c>
      <c r="EL58" s="1">
        <f t="shared" si="227"/>
        <v>0</v>
      </c>
      <c r="EM58" s="1">
        <f t="shared" si="227"/>
        <v>0</v>
      </c>
      <c r="EN58" s="1">
        <f t="shared" si="228"/>
        <v>0</v>
      </c>
      <c r="EO58" s="1">
        <f t="shared" si="228"/>
        <v>0</v>
      </c>
      <c r="EP58" s="1">
        <f t="shared" si="228"/>
        <v>0</v>
      </c>
      <c r="EQ58" s="1">
        <f t="shared" si="228"/>
        <v>0</v>
      </c>
      <c r="ER58" s="1">
        <f t="shared" si="228"/>
        <v>0</v>
      </c>
      <c r="ES58" s="1">
        <f t="shared" si="228"/>
        <v>0</v>
      </c>
      <c r="ET58" s="1">
        <f t="shared" si="228"/>
        <v>0</v>
      </c>
      <c r="EU58" s="1">
        <f t="shared" si="228"/>
        <v>0</v>
      </c>
      <c r="EV58" s="1">
        <f t="shared" si="228"/>
        <v>0</v>
      </c>
      <c r="EW58" s="1">
        <f t="shared" si="228"/>
        <v>0</v>
      </c>
      <c r="EX58" s="1">
        <f t="shared" si="228"/>
        <v>0</v>
      </c>
      <c r="EY58" s="1">
        <f t="shared" si="228"/>
        <v>0</v>
      </c>
      <c r="EZ58" s="1">
        <f t="shared" si="228"/>
        <v>0</v>
      </c>
      <c r="FA58" s="1">
        <f t="shared" si="228"/>
        <v>0</v>
      </c>
      <c r="FB58" s="1">
        <f t="shared" si="228"/>
        <v>0</v>
      </c>
      <c r="FC58" s="1">
        <f t="shared" si="228"/>
        <v>0</v>
      </c>
      <c r="FD58" s="1">
        <f t="shared" si="228"/>
        <v>0</v>
      </c>
      <c r="FE58" s="1">
        <f t="shared" si="228"/>
        <v>0</v>
      </c>
      <c r="FF58" s="1">
        <f t="shared" si="228"/>
        <v>0</v>
      </c>
      <c r="FG58" s="1">
        <f t="shared" si="228"/>
        <v>0</v>
      </c>
      <c r="FH58" s="1">
        <f t="shared" si="228"/>
        <v>0</v>
      </c>
      <c r="FI58" s="1">
        <f t="shared" si="228"/>
        <v>0</v>
      </c>
      <c r="FJ58" s="1">
        <f t="shared" si="228"/>
        <v>0</v>
      </c>
      <c r="FK58" s="1">
        <f t="shared" si="228"/>
        <v>0</v>
      </c>
      <c r="FL58" s="1">
        <f t="shared" si="228"/>
        <v>0</v>
      </c>
      <c r="FM58" s="1">
        <f t="shared" si="228"/>
        <v>0</v>
      </c>
      <c r="FN58" s="1">
        <f t="shared" si="228"/>
        <v>0</v>
      </c>
      <c r="FO58" s="1">
        <f t="shared" si="228"/>
        <v>0</v>
      </c>
      <c r="FP58" s="1">
        <f t="shared" si="228"/>
        <v>0</v>
      </c>
      <c r="FQ58" s="1">
        <f t="shared" si="228"/>
        <v>0</v>
      </c>
      <c r="FR58" s="1">
        <f t="shared" si="228"/>
        <v>0</v>
      </c>
      <c r="FS58" s="1">
        <f t="shared" si="228"/>
        <v>0</v>
      </c>
      <c r="FT58" s="1">
        <f t="shared" si="228"/>
        <v>0</v>
      </c>
      <c r="FU58" s="1">
        <f t="shared" si="228"/>
        <v>0</v>
      </c>
      <c r="FV58" s="1">
        <f t="shared" si="228"/>
        <v>0</v>
      </c>
      <c r="FW58" s="1">
        <f t="shared" si="228"/>
        <v>0</v>
      </c>
      <c r="FX58" s="1">
        <f t="shared" si="228"/>
        <v>0</v>
      </c>
      <c r="FY58" s="1">
        <f t="shared" si="228"/>
        <v>0</v>
      </c>
      <c r="FZ58" s="1">
        <f t="shared" si="228"/>
        <v>0</v>
      </c>
      <c r="GA58" s="1">
        <f t="shared" si="228"/>
        <v>0</v>
      </c>
      <c r="GB58" s="1">
        <f t="shared" si="228"/>
        <v>0</v>
      </c>
      <c r="GC58" s="1">
        <f t="shared" si="228"/>
        <v>0</v>
      </c>
      <c r="GD58" s="1">
        <f t="shared" si="228"/>
        <v>0</v>
      </c>
      <c r="GE58" s="1">
        <f t="shared" si="228"/>
        <v>0</v>
      </c>
      <c r="GF58" s="1">
        <f t="shared" si="228"/>
        <v>0</v>
      </c>
      <c r="GG58" s="1">
        <f t="shared" si="228"/>
        <v>0</v>
      </c>
    </row>
    <row r="59" spans="3:189" x14ac:dyDescent="0.25">
      <c r="D59" s="49">
        <v>8</v>
      </c>
      <c r="E59" s="3">
        <f>'Project Inputs'!E200*(D59&gt;0)</f>
        <v>6</v>
      </c>
      <c r="G59" s="40">
        <f t="shared" si="220"/>
        <v>39</v>
      </c>
      <c r="J59" s="1">
        <f t="shared" si="221"/>
        <v>0</v>
      </c>
      <c r="K59" s="1">
        <f t="shared" si="221"/>
        <v>0</v>
      </c>
      <c r="L59" s="1">
        <f t="shared" si="221"/>
        <v>0</v>
      </c>
      <c r="M59" s="1">
        <f t="shared" si="221"/>
        <v>0</v>
      </c>
      <c r="N59" s="1">
        <f t="shared" si="221"/>
        <v>0</v>
      </c>
      <c r="O59" s="1">
        <f t="shared" si="221"/>
        <v>0</v>
      </c>
      <c r="P59" s="1">
        <f t="shared" si="221"/>
        <v>0</v>
      </c>
      <c r="Q59" s="1">
        <f t="shared" si="229"/>
        <v>0</v>
      </c>
      <c r="R59" s="1">
        <f t="shared" si="229"/>
        <v>0</v>
      </c>
      <c r="S59" s="1">
        <f t="shared" si="229"/>
        <v>0</v>
      </c>
      <c r="T59" s="1">
        <f t="shared" si="229"/>
        <v>0</v>
      </c>
      <c r="U59" s="1">
        <f t="shared" si="229"/>
        <v>0</v>
      </c>
      <c r="V59" s="1">
        <f t="shared" si="229"/>
        <v>0</v>
      </c>
      <c r="W59" s="1">
        <f t="shared" si="229"/>
        <v>0</v>
      </c>
      <c r="X59" s="1">
        <f t="shared" si="229"/>
        <v>0</v>
      </c>
      <c r="Y59" s="1">
        <f t="shared" si="229"/>
        <v>0</v>
      </c>
      <c r="Z59" s="1">
        <f t="shared" si="229"/>
        <v>0</v>
      </c>
      <c r="AA59" s="1">
        <f t="shared" si="229"/>
        <v>0</v>
      </c>
      <c r="AB59" s="1">
        <f t="shared" si="229"/>
        <v>0</v>
      </c>
      <c r="AC59" s="1">
        <f t="shared" si="229"/>
        <v>0</v>
      </c>
      <c r="AD59" s="1">
        <f t="shared" si="229"/>
        <v>0</v>
      </c>
      <c r="AE59" s="1">
        <f t="shared" si="229"/>
        <v>0</v>
      </c>
      <c r="AF59" s="1">
        <f t="shared" si="229"/>
        <v>0</v>
      </c>
      <c r="AG59" s="1">
        <f t="shared" si="229"/>
        <v>0</v>
      </c>
      <c r="AH59" s="1">
        <f t="shared" si="229"/>
        <v>0</v>
      </c>
      <c r="AI59" s="1">
        <f t="shared" si="229"/>
        <v>0</v>
      </c>
      <c r="AJ59" s="1">
        <f t="shared" si="229"/>
        <v>0</v>
      </c>
      <c r="AK59" s="1">
        <f t="shared" si="229"/>
        <v>0</v>
      </c>
      <c r="AL59" s="1">
        <f t="shared" si="229"/>
        <v>0</v>
      </c>
      <c r="AM59" s="1">
        <f t="shared" si="229"/>
        <v>0</v>
      </c>
      <c r="AN59" s="1">
        <f t="shared" si="229"/>
        <v>0</v>
      </c>
      <c r="AO59" s="1">
        <f t="shared" si="229"/>
        <v>0</v>
      </c>
      <c r="AP59" s="1">
        <f t="shared" si="229"/>
        <v>0</v>
      </c>
      <c r="AQ59" s="1">
        <f t="shared" si="229"/>
        <v>0</v>
      </c>
      <c r="AR59" s="1">
        <f t="shared" si="229"/>
        <v>0</v>
      </c>
      <c r="AS59" s="1">
        <f t="shared" si="229"/>
        <v>0</v>
      </c>
      <c r="AT59" s="1">
        <f t="shared" si="229"/>
        <v>0</v>
      </c>
      <c r="AU59" s="1">
        <f t="shared" si="229"/>
        <v>0</v>
      </c>
      <c r="AV59" s="1">
        <f t="shared" si="229"/>
        <v>6</v>
      </c>
      <c r="AW59" s="1">
        <f t="shared" si="229"/>
        <v>0</v>
      </c>
      <c r="AX59" s="1">
        <f t="shared" si="229"/>
        <v>0</v>
      </c>
      <c r="AY59" s="1">
        <f t="shared" si="229"/>
        <v>0</v>
      </c>
      <c r="AZ59" s="1">
        <f t="shared" si="229"/>
        <v>0</v>
      </c>
      <c r="BA59" s="1">
        <f t="shared" si="229"/>
        <v>0</v>
      </c>
      <c r="BB59" s="1">
        <f t="shared" si="229"/>
        <v>0</v>
      </c>
      <c r="BC59" s="1">
        <f t="shared" si="229"/>
        <v>0</v>
      </c>
      <c r="BD59" s="1">
        <f t="shared" si="229"/>
        <v>0</v>
      </c>
      <c r="BE59" s="1">
        <f t="shared" si="229"/>
        <v>0</v>
      </c>
      <c r="BF59" s="1">
        <f t="shared" si="229"/>
        <v>0</v>
      </c>
      <c r="BG59" s="1">
        <f t="shared" si="229"/>
        <v>0</v>
      </c>
      <c r="BH59" s="1">
        <f t="shared" si="229"/>
        <v>0</v>
      </c>
      <c r="BI59" s="1">
        <f t="shared" si="229"/>
        <v>0</v>
      </c>
      <c r="BJ59" s="1">
        <f t="shared" si="229"/>
        <v>0</v>
      </c>
      <c r="BK59" s="1">
        <f t="shared" si="229"/>
        <v>0</v>
      </c>
      <c r="BL59" s="1">
        <f t="shared" si="229"/>
        <v>0</v>
      </c>
      <c r="BM59" s="1">
        <f t="shared" si="229"/>
        <v>0</v>
      </c>
      <c r="BN59" s="1">
        <f t="shared" si="229"/>
        <v>0</v>
      </c>
      <c r="BO59" s="1">
        <f t="shared" si="229"/>
        <v>0</v>
      </c>
      <c r="BP59" s="1">
        <f t="shared" si="229"/>
        <v>0</v>
      </c>
      <c r="BQ59" s="1">
        <f t="shared" si="229"/>
        <v>0</v>
      </c>
      <c r="BR59" s="1">
        <f t="shared" si="229"/>
        <v>0</v>
      </c>
      <c r="BS59" s="1">
        <f t="shared" si="229"/>
        <v>0</v>
      </c>
      <c r="BT59" s="1">
        <f t="shared" si="229"/>
        <v>0</v>
      </c>
      <c r="BU59" s="1">
        <f t="shared" si="229"/>
        <v>0</v>
      </c>
      <c r="BV59" s="1">
        <f t="shared" si="229"/>
        <v>0</v>
      </c>
      <c r="BW59" s="1">
        <f t="shared" si="229"/>
        <v>0</v>
      </c>
      <c r="BX59" s="1">
        <f t="shared" si="229"/>
        <v>0</v>
      </c>
      <c r="BY59" s="1">
        <f t="shared" si="229"/>
        <v>0</v>
      </c>
      <c r="BZ59" s="1">
        <f t="shared" si="229"/>
        <v>0</v>
      </c>
      <c r="CA59" s="1">
        <f t="shared" si="229"/>
        <v>0</v>
      </c>
      <c r="CB59" s="1">
        <f t="shared" si="229"/>
        <v>0</v>
      </c>
      <c r="CC59" s="1">
        <f t="shared" si="227"/>
        <v>0</v>
      </c>
      <c r="CD59" s="1">
        <f t="shared" si="227"/>
        <v>0</v>
      </c>
      <c r="CE59" s="1">
        <f t="shared" si="227"/>
        <v>0</v>
      </c>
      <c r="CF59" s="1">
        <f t="shared" si="227"/>
        <v>0</v>
      </c>
      <c r="CG59" s="1">
        <f t="shared" si="227"/>
        <v>0</v>
      </c>
      <c r="CH59" s="1">
        <f t="shared" si="227"/>
        <v>0</v>
      </c>
      <c r="CI59" s="1">
        <f t="shared" si="227"/>
        <v>0</v>
      </c>
      <c r="CJ59" s="1">
        <f t="shared" si="227"/>
        <v>0</v>
      </c>
      <c r="CK59" s="1">
        <f t="shared" si="227"/>
        <v>0</v>
      </c>
      <c r="CL59" s="1">
        <f t="shared" si="227"/>
        <v>0</v>
      </c>
      <c r="CM59" s="1">
        <f t="shared" si="227"/>
        <v>0</v>
      </c>
      <c r="CN59" s="1">
        <f t="shared" si="227"/>
        <v>0</v>
      </c>
      <c r="CO59" s="1">
        <f t="shared" si="227"/>
        <v>0</v>
      </c>
      <c r="CP59" s="1">
        <f t="shared" si="227"/>
        <v>0</v>
      </c>
      <c r="CQ59" s="1">
        <f t="shared" si="227"/>
        <v>0</v>
      </c>
      <c r="CR59" s="1">
        <f t="shared" si="227"/>
        <v>0</v>
      </c>
      <c r="CS59" s="1">
        <f t="shared" si="227"/>
        <v>0</v>
      </c>
      <c r="CT59" s="1">
        <f t="shared" si="227"/>
        <v>0</v>
      </c>
      <c r="CU59" s="1">
        <f t="shared" si="227"/>
        <v>0</v>
      </c>
      <c r="CV59" s="1">
        <f t="shared" si="227"/>
        <v>0</v>
      </c>
      <c r="CW59" s="1">
        <f t="shared" si="227"/>
        <v>0</v>
      </c>
      <c r="CX59" s="1">
        <f t="shared" si="227"/>
        <v>0</v>
      </c>
      <c r="CY59" s="1">
        <f t="shared" si="227"/>
        <v>0</v>
      </c>
      <c r="CZ59" s="1">
        <f t="shared" si="227"/>
        <v>0</v>
      </c>
      <c r="DA59" s="1">
        <f t="shared" si="227"/>
        <v>0</v>
      </c>
      <c r="DB59" s="1">
        <f t="shared" si="227"/>
        <v>0</v>
      </c>
      <c r="DC59" s="1">
        <f t="shared" si="227"/>
        <v>0</v>
      </c>
      <c r="DD59" s="1">
        <f t="shared" si="227"/>
        <v>0</v>
      </c>
      <c r="DE59" s="1">
        <f t="shared" si="227"/>
        <v>0</v>
      </c>
      <c r="DF59" s="1">
        <f t="shared" si="227"/>
        <v>0</v>
      </c>
      <c r="DG59" s="1">
        <f t="shared" si="227"/>
        <v>0</v>
      </c>
      <c r="DH59" s="1">
        <f t="shared" si="227"/>
        <v>0</v>
      </c>
      <c r="DI59" s="1">
        <f t="shared" si="227"/>
        <v>0</v>
      </c>
      <c r="DJ59" s="1">
        <f t="shared" si="227"/>
        <v>0</v>
      </c>
      <c r="DK59" s="1">
        <f t="shared" si="227"/>
        <v>0</v>
      </c>
      <c r="DL59" s="1">
        <f t="shared" si="227"/>
        <v>0</v>
      </c>
      <c r="DM59" s="1">
        <f t="shared" si="227"/>
        <v>0</v>
      </c>
      <c r="DN59" s="1">
        <f t="shared" si="227"/>
        <v>0</v>
      </c>
      <c r="DO59" s="1">
        <f t="shared" si="227"/>
        <v>0</v>
      </c>
      <c r="DP59" s="1">
        <f t="shared" si="227"/>
        <v>0</v>
      </c>
      <c r="DQ59" s="1">
        <f t="shared" si="227"/>
        <v>0</v>
      </c>
      <c r="DR59" s="1">
        <f t="shared" si="227"/>
        <v>0</v>
      </c>
      <c r="DS59" s="1">
        <f t="shared" si="227"/>
        <v>0</v>
      </c>
      <c r="DT59" s="1">
        <f t="shared" si="227"/>
        <v>0</v>
      </c>
      <c r="DU59" s="1">
        <f t="shared" si="227"/>
        <v>0</v>
      </c>
      <c r="DV59" s="1">
        <f t="shared" si="227"/>
        <v>0</v>
      </c>
      <c r="DW59" s="1">
        <f t="shared" si="227"/>
        <v>0</v>
      </c>
      <c r="DX59" s="1">
        <f t="shared" si="227"/>
        <v>0</v>
      </c>
      <c r="DY59" s="1">
        <f t="shared" si="227"/>
        <v>0</v>
      </c>
      <c r="DZ59" s="1">
        <f t="shared" si="227"/>
        <v>0</v>
      </c>
      <c r="EA59" s="1">
        <f t="shared" si="227"/>
        <v>0</v>
      </c>
      <c r="EB59" s="1">
        <f t="shared" si="227"/>
        <v>0</v>
      </c>
      <c r="EC59" s="1">
        <f t="shared" si="227"/>
        <v>0</v>
      </c>
      <c r="ED59" s="1">
        <f t="shared" si="227"/>
        <v>0</v>
      </c>
      <c r="EE59" s="1">
        <f t="shared" si="227"/>
        <v>0</v>
      </c>
      <c r="EF59" s="1">
        <f t="shared" si="227"/>
        <v>0</v>
      </c>
      <c r="EG59" s="1">
        <f t="shared" si="227"/>
        <v>0</v>
      </c>
      <c r="EH59" s="1">
        <f t="shared" si="227"/>
        <v>0</v>
      </c>
      <c r="EI59" s="1">
        <f t="shared" si="227"/>
        <v>0</v>
      </c>
      <c r="EJ59" s="1">
        <f t="shared" si="227"/>
        <v>0</v>
      </c>
      <c r="EK59" s="1">
        <f t="shared" si="227"/>
        <v>0</v>
      </c>
      <c r="EL59" s="1">
        <f t="shared" si="227"/>
        <v>0</v>
      </c>
      <c r="EM59" s="1">
        <f t="shared" si="227"/>
        <v>0</v>
      </c>
      <c r="EN59" s="1">
        <f t="shared" si="228"/>
        <v>0</v>
      </c>
      <c r="EO59" s="1">
        <f t="shared" si="228"/>
        <v>0</v>
      </c>
      <c r="EP59" s="1">
        <f t="shared" si="228"/>
        <v>0</v>
      </c>
      <c r="EQ59" s="1">
        <f t="shared" si="228"/>
        <v>0</v>
      </c>
      <c r="ER59" s="1">
        <f t="shared" si="228"/>
        <v>0</v>
      </c>
      <c r="ES59" s="1">
        <f t="shared" si="228"/>
        <v>0</v>
      </c>
      <c r="ET59" s="1">
        <f t="shared" si="228"/>
        <v>0</v>
      </c>
      <c r="EU59" s="1">
        <f t="shared" si="228"/>
        <v>0</v>
      </c>
      <c r="EV59" s="1">
        <f t="shared" si="228"/>
        <v>0</v>
      </c>
      <c r="EW59" s="1">
        <f t="shared" si="228"/>
        <v>0</v>
      </c>
      <c r="EX59" s="1">
        <f t="shared" si="228"/>
        <v>0</v>
      </c>
      <c r="EY59" s="1">
        <f t="shared" si="228"/>
        <v>0</v>
      </c>
      <c r="EZ59" s="1">
        <f t="shared" si="228"/>
        <v>0</v>
      </c>
      <c r="FA59" s="1">
        <f t="shared" si="228"/>
        <v>0</v>
      </c>
      <c r="FB59" s="1">
        <f t="shared" si="228"/>
        <v>0</v>
      </c>
      <c r="FC59" s="1">
        <f t="shared" si="228"/>
        <v>0</v>
      </c>
      <c r="FD59" s="1">
        <f t="shared" si="228"/>
        <v>0</v>
      </c>
      <c r="FE59" s="1">
        <f t="shared" si="228"/>
        <v>0</v>
      </c>
      <c r="FF59" s="1">
        <f t="shared" si="228"/>
        <v>0</v>
      </c>
      <c r="FG59" s="1">
        <f t="shared" si="228"/>
        <v>0</v>
      </c>
      <c r="FH59" s="1">
        <f t="shared" si="228"/>
        <v>0</v>
      </c>
      <c r="FI59" s="1">
        <f t="shared" si="228"/>
        <v>0</v>
      </c>
      <c r="FJ59" s="1">
        <f t="shared" si="228"/>
        <v>0</v>
      </c>
      <c r="FK59" s="1">
        <f t="shared" si="228"/>
        <v>0</v>
      </c>
      <c r="FL59" s="1">
        <f t="shared" si="228"/>
        <v>0</v>
      </c>
      <c r="FM59" s="1">
        <f t="shared" si="228"/>
        <v>0</v>
      </c>
      <c r="FN59" s="1">
        <f t="shared" si="228"/>
        <v>0</v>
      </c>
      <c r="FO59" s="1">
        <f t="shared" si="228"/>
        <v>0</v>
      </c>
      <c r="FP59" s="1">
        <f t="shared" si="228"/>
        <v>0</v>
      </c>
      <c r="FQ59" s="1">
        <f t="shared" si="228"/>
        <v>0</v>
      </c>
      <c r="FR59" s="1">
        <f t="shared" si="228"/>
        <v>0</v>
      </c>
      <c r="FS59" s="1">
        <f t="shared" si="228"/>
        <v>0</v>
      </c>
      <c r="FT59" s="1">
        <f t="shared" si="228"/>
        <v>0</v>
      </c>
      <c r="FU59" s="1">
        <f t="shared" si="228"/>
        <v>0</v>
      </c>
      <c r="FV59" s="1">
        <f t="shared" si="228"/>
        <v>0</v>
      </c>
      <c r="FW59" s="1">
        <f t="shared" si="228"/>
        <v>0</v>
      </c>
      <c r="FX59" s="1">
        <f t="shared" si="228"/>
        <v>0</v>
      </c>
      <c r="FY59" s="1">
        <f t="shared" si="228"/>
        <v>0</v>
      </c>
      <c r="FZ59" s="1">
        <f t="shared" si="228"/>
        <v>0</v>
      </c>
      <c r="GA59" s="1">
        <f t="shared" si="228"/>
        <v>0</v>
      </c>
      <c r="GB59" s="1">
        <f t="shared" si="228"/>
        <v>0</v>
      </c>
      <c r="GC59" s="1">
        <f t="shared" si="228"/>
        <v>0</v>
      </c>
      <c r="GD59" s="1">
        <f t="shared" si="228"/>
        <v>0</v>
      </c>
      <c r="GE59" s="1">
        <f t="shared" si="228"/>
        <v>0</v>
      </c>
      <c r="GF59" s="1">
        <f t="shared" si="228"/>
        <v>0</v>
      </c>
      <c r="GG59" s="1">
        <f t="shared" si="228"/>
        <v>0</v>
      </c>
    </row>
    <row r="60" spans="3:189" x14ac:dyDescent="0.25">
      <c r="D60" s="49">
        <v>9</v>
      </c>
      <c r="E60" s="3">
        <f>'Project Inputs'!E201*(D60&gt;0)</f>
        <v>6</v>
      </c>
      <c r="G60" s="40">
        <f t="shared" si="220"/>
        <v>42</v>
      </c>
      <c r="J60" s="1">
        <f t="shared" si="221"/>
        <v>0</v>
      </c>
      <c r="K60" s="1">
        <f t="shared" si="221"/>
        <v>0</v>
      </c>
      <c r="L60" s="1">
        <f t="shared" si="221"/>
        <v>0</v>
      </c>
      <c r="M60" s="1">
        <f t="shared" si="221"/>
        <v>0</v>
      </c>
      <c r="N60" s="1">
        <f t="shared" si="221"/>
        <v>0</v>
      </c>
      <c r="O60" s="1">
        <f t="shared" si="221"/>
        <v>0</v>
      </c>
      <c r="P60" s="1">
        <f t="shared" si="221"/>
        <v>0</v>
      </c>
      <c r="Q60" s="1">
        <f t="shared" si="229"/>
        <v>0</v>
      </c>
      <c r="R60" s="1">
        <f t="shared" si="229"/>
        <v>0</v>
      </c>
      <c r="S60" s="1">
        <f t="shared" si="229"/>
        <v>0</v>
      </c>
      <c r="T60" s="1">
        <f t="shared" si="229"/>
        <v>0</v>
      </c>
      <c r="U60" s="1">
        <f t="shared" si="229"/>
        <v>0</v>
      </c>
      <c r="V60" s="1">
        <f t="shared" si="229"/>
        <v>0</v>
      </c>
      <c r="W60" s="1">
        <f t="shared" si="229"/>
        <v>0</v>
      </c>
      <c r="X60" s="1">
        <f t="shared" si="229"/>
        <v>0</v>
      </c>
      <c r="Y60" s="1">
        <f t="shared" si="229"/>
        <v>0</v>
      </c>
      <c r="Z60" s="1">
        <f t="shared" si="229"/>
        <v>0</v>
      </c>
      <c r="AA60" s="1">
        <f t="shared" si="229"/>
        <v>0</v>
      </c>
      <c r="AB60" s="1">
        <f t="shared" si="229"/>
        <v>0</v>
      </c>
      <c r="AC60" s="1">
        <f t="shared" si="229"/>
        <v>0</v>
      </c>
      <c r="AD60" s="1">
        <f t="shared" si="229"/>
        <v>0</v>
      </c>
      <c r="AE60" s="1">
        <f t="shared" si="229"/>
        <v>0</v>
      </c>
      <c r="AF60" s="1">
        <f t="shared" si="229"/>
        <v>0</v>
      </c>
      <c r="AG60" s="1">
        <f t="shared" si="229"/>
        <v>0</v>
      </c>
      <c r="AH60" s="1">
        <f t="shared" si="229"/>
        <v>0</v>
      </c>
      <c r="AI60" s="1">
        <f t="shared" si="229"/>
        <v>0</v>
      </c>
      <c r="AJ60" s="1">
        <f t="shared" si="229"/>
        <v>0</v>
      </c>
      <c r="AK60" s="1">
        <f t="shared" si="229"/>
        <v>0</v>
      </c>
      <c r="AL60" s="1">
        <f t="shared" si="229"/>
        <v>0</v>
      </c>
      <c r="AM60" s="1">
        <f t="shared" si="229"/>
        <v>0</v>
      </c>
      <c r="AN60" s="1">
        <f t="shared" si="229"/>
        <v>0</v>
      </c>
      <c r="AO60" s="1">
        <f t="shared" si="229"/>
        <v>0</v>
      </c>
      <c r="AP60" s="1">
        <f t="shared" si="229"/>
        <v>0</v>
      </c>
      <c r="AQ60" s="1">
        <f t="shared" si="229"/>
        <v>0</v>
      </c>
      <c r="AR60" s="1">
        <f t="shared" si="229"/>
        <v>0</v>
      </c>
      <c r="AS60" s="1">
        <f t="shared" si="229"/>
        <v>0</v>
      </c>
      <c r="AT60" s="1">
        <f t="shared" si="229"/>
        <v>0</v>
      </c>
      <c r="AU60" s="1">
        <f t="shared" si="229"/>
        <v>0</v>
      </c>
      <c r="AV60" s="1">
        <f t="shared" si="229"/>
        <v>0</v>
      </c>
      <c r="AW60" s="1">
        <f t="shared" si="229"/>
        <v>0</v>
      </c>
      <c r="AX60" s="1">
        <f t="shared" si="229"/>
        <v>0</v>
      </c>
      <c r="AY60" s="1">
        <f t="shared" si="229"/>
        <v>6</v>
      </c>
      <c r="AZ60" s="1">
        <f t="shared" si="229"/>
        <v>0</v>
      </c>
      <c r="BA60" s="1">
        <f t="shared" si="229"/>
        <v>0</v>
      </c>
      <c r="BB60" s="1">
        <f t="shared" si="229"/>
        <v>0</v>
      </c>
      <c r="BC60" s="1">
        <f t="shared" si="229"/>
        <v>0</v>
      </c>
      <c r="BD60" s="1">
        <f t="shared" si="229"/>
        <v>0</v>
      </c>
      <c r="BE60" s="1">
        <f t="shared" si="229"/>
        <v>0</v>
      </c>
      <c r="BF60" s="1">
        <f t="shared" si="229"/>
        <v>0</v>
      </c>
      <c r="BG60" s="1">
        <f t="shared" si="229"/>
        <v>0</v>
      </c>
      <c r="BH60" s="1">
        <f t="shared" si="229"/>
        <v>0</v>
      </c>
      <c r="BI60" s="1">
        <f t="shared" si="229"/>
        <v>0</v>
      </c>
      <c r="BJ60" s="1">
        <f t="shared" si="229"/>
        <v>0</v>
      </c>
      <c r="BK60" s="1">
        <f t="shared" si="229"/>
        <v>0</v>
      </c>
      <c r="BL60" s="1">
        <f t="shared" si="229"/>
        <v>0</v>
      </c>
      <c r="BM60" s="1">
        <f t="shared" si="229"/>
        <v>0</v>
      </c>
      <c r="BN60" s="1">
        <f t="shared" si="229"/>
        <v>0</v>
      </c>
      <c r="BO60" s="1">
        <f t="shared" si="229"/>
        <v>0</v>
      </c>
      <c r="BP60" s="1">
        <f t="shared" si="229"/>
        <v>0</v>
      </c>
      <c r="BQ60" s="1">
        <f t="shared" si="229"/>
        <v>0</v>
      </c>
      <c r="BR60" s="1">
        <f t="shared" si="229"/>
        <v>0</v>
      </c>
      <c r="BS60" s="1">
        <f t="shared" si="229"/>
        <v>0</v>
      </c>
      <c r="BT60" s="1">
        <f t="shared" si="229"/>
        <v>0</v>
      </c>
      <c r="BU60" s="1">
        <f t="shared" si="229"/>
        <v>0</v>
      </c>
      <c r="BV60" s="1">
        <f t="shared" si="229"/>
        <v>0</v>
      </c>
      <c r="BW60" s="1">
        <f t="shared" si="229"/>
        <v>0</v>
      </c>
      <c r="BX60" s="1">
        <f t="shared" si="229"/>
        <v>0</v>
      </c>
      <c r="BY60" s="1">
        <f t="shared" si="229"/>
        <v>0</v>
      </c>
      <c r="BZ60" s="1">
        <f t="shared" si="229"/>
        <v>0</v>
      </c>
      <c r="CA60" s="1">
        <f t="shared" si="229"/>
        <v>0</v>
      </c>
      <c r="CB60" s="1">
        <f t="shared" ref="CB60:EM64" si="230">(CB$1=$G60)*$E60</f>
        <v>0</v>
      </c>
      <c r="CC60" s="1">
        <f t="shared" si="230"/>
        <v>0</v>
      </c>
      <c r="CD60" s="1">
        <f t="shared" si="230"/>
        <v>0</v>
      </c>
      <c r="CE60" s="1">
        <f t="shared" si="230"/>
        <v>0</v>
      </c>
      <c r="CF60" s="1">
        <f t="shared" si="230"/>
        <v>0</v>
      </c>
      <c r="CG60" s="1">
        <f t="shared" si="230"/>
        <v>0</v>
      </c>
      <c r="CH60" s="1">
        <f t="shared" si="230"/>
        <v>0</v>
      </c>
      <c r="CI60" s="1">
        <f t="shared" si="230"/>
        <v>0</v>
      </c>
      <c r="CJ60" s="1">
        <f t="shared" si="230"/>
        <v>0</v>
      </c>
      <c r="CK60" s="1">
        <f t="shared" si="230"/>
        <v>0</v>
      </c>
      <c r="CL60" s="1">
        <f t="shared" si="230"/>
        <v>0</v>
      </c>
      <c r="CM60" s="1">
        <f t="shared" si="230"/>
        <v>0</v>
      </c>
      <c r="CN60" s="1">
        <f t="shared" si="230"/>
        <v>0</v>
      </c>
      <c r="CO60" s="1">
        <f t="shared" si="230"/>
        <v>0</v>
      </c>
      <c r="CP60" s="1">
        <f t="shared" si="230"/>
        <v>0</v>
      </c>
      <c r="CQ60" s="1">
        <f t="shared" si="230"/>
        <v>0</v>
      </c>
      <c r="CR60" s="1">
        <f t="shared" si="230"/>
        <v>0</v>
      </c>
      <c r="CS60" s="1">
        <f t="shared" si="230"/>
        <v>0</v>
      </c>
      <c r="CT60" s="1">
        <f t="shared" si="230"/>
        <v>0</v>
      </c>
      <c r="CU60" s="1">
        <f t="shared" si="230"/>
        <v>0</v>
      </c>
      <c r="CV60" s="1">
        <f t="shared" si="230"/>
        <v>0</v>
      </c>
      <c r="CW60" s="1">
        <f t="shared" si="230"/>
        <v>0</v>
      </c>
      <c r="CX60" s="1">
        <f t="shared" si="230"/>
        <v>0</v>
      </c>
      <c r="CY60" s="1">
        <f t="shared" si="230"/>
        <v>0</v>
      </c>
      <c r="CZ60" s="1">
        <f t="shared" si="230"/>
        <v>0</v>
      </c>
      <c r="DA60" s="1">
        <f t="shared" si="230"/>
        <v>0</v>
      </c>
      <c r="DB60" s="1">
        <f t="shared" si="230"/>
        <v>0</v>
      </c>
      <c r="DC60" s="1">
        <f t="shared" si="230"/>
        <v>0</v>
      </c>
      <c r="DD60" s="1">
        <f t="shared" si="230"/>
        <v>0</v>
      </c>
      <c r="DE60" s="1">
        <f t="shared" si="230"/>
        <v>0</v>
      </c>
      <c r="DF60" s="1">
        <f t="shared" si="230"/>
        <v>0</v>
      </c>
      <c r="DG60" s="1">
        <f t="shared" si="230"/>
        <v>0</v>
      </c>
      <c r="DH60" s="1">
        <f t="shared" si="230"/>
        <v>0</v>
      </c>
      <c r="DI60" s="1">
        <f t="shared" si="230"/>
        <v>0</v>
      </c>
      <c r="DJ60" s="1">
        <f t="shared" si="230"/>
        <v>0</v>
      </c>
      <c r="DK60" s="1">
        <f t="shared" si="230"/>
        <v>0</v>
      </c>
      <c r="DL60" s="1">
        <f t="shared" si="230"/>
        <v>0</v>
      </c>
      <c r="DM60" s="1">
        <f t="shared" si="230"/>
        <v>0</v>
      </c>
      <c r="DN60" s="1">
        <f t="shared" si="230"/>
        <v>0</v>
      </c>
      <c r="DO60" s="1">
        <f t="shared" si="230"/>
        <v>0</v>
      </c>
      <c r="DP60" s="1">
        <f t="shared" si="230"/>
        <v>0</v>
      </c>
      <c r="DQ60" s="1">
        <f t="shared" si="230"/>
        <v>0</v>
      </c>
      <c r="DR60" s="1">
        <f t="shared" si="230"/>
        <v>0</v>
      </c>
      <c r="DS60" s="1">
        <f t="shared" si="230"/>
        <v>0</v>
      </c>
      <c r="DT60" s="1">
        <f t="shared" si="230"/>
        <v>0</v>
      </c>
      <c r="DU60" s="1">
        <f t="shared" si="230"/>
        <v>0</v>
      </c>
      <c r="DV60" s="1">
        <f t="shared" si="230"/>
        <v>0</v>
      </c>
      <c r="DW60" s="1">
        <f t="shared" si="230"/>
        <v>0</v>
      </c>
      <c r="DX60" s="1">
        <f t="shared" si="230"/>
        <v>0</v>
      </c>
      <c r="DY60" s="1">
        <f t="shared" si="230"/>
        <v>0</v>
      </c>
      <c r="DZ60" s="1">
        <f t="shared" si="230"/>
        <v>0</v>
      </c>
      <c r="EA60" s="1">
        <f t="shared" si="230"/>
        <v>0</v>
      </c>
      <c r="EB60" s="1">
        <f t="shared" si="230"/>
        <v>0</v>
      </c>
      <c r="EC60" s="1">
        <f t="shared" si="230"/>
        <v>0</v>
      </c>
      <c r="ED60" s="1">
        <f t="shared" si="230"/>
        <v>0</v>
      </c>
      <c r="EE60" s="1">
        <f t="shared" si="230"/>
        <v>0</v>
      </c>
      <c r="EF60" s="1">
        <f t="shared" si="230"/>
        <v>0</v>
      </c>
      <c r="EG60" s="1">
        <f t="shared" si="230"/>
        <v>0</v>
      </c>
      <c r="EH60" s="1">
        <f t="shared" si="230"/>
        <v>0</v>
      </c>
      <c r="EI60" s="1">
        <f t="shared" si="230"/>
        <v>0</v>
      </c>
      <c r="EJ60" s="1">
        <f t="shared" si="230"/>
        <v>0</v>
      </c>
      <c r="EK60" s="1">
        <f t="shared" si="230"/>
        <v>0</v>
      </c>
      <c r="EL60" s="1">
        <f t="shared" si="230"/>
        <v>0</v>
      </c>
      <c r="EM60" s="1">
        <f t="shared" si="230"/>
        <v>0</v>
      </c>
      <c r="EN60" s="1">
        <f t="shared" si="228"/>
        <v>0</v>
      </c>
      <c r="EO60" s="1">
        <f t="shared" si="228"/>
        <v>0</v>
      </c>
      <c r="EP60" s="1">
        <f t="shared" si="228"/>
        <v>0</v>
      </c>
      <c r="EQ60" s="1">
        <f t="shared" si="228"/>
        <v>0</v>
      </c>
      <c r="ER60" s="1">
        <f t="shared" si="228"/>
        <v>0</v>
      </c>
      <c r="ES60" s="1">
        <f t="shared" si="228"/>
        <v>0</v>
      </c>
      <c r="ET60" s="1">
        <f t="shared" si="228"/>
        <v>0</v>
      </c>
      <c r="EU60" s="1">
        <f t="shared" si="228"/>
        <v>0</v>
      </c>
      <c r="EV60" s="1">
        <f t="shared" si="228"/>
        <v>0</v>
      </c>
      <c r="EW60" s="1">
        <f t="shared" si="228"/>
        <v>0</v>
      </c>
      <c r="EX60" s="1">
        <f t="shared" si="228"/>
        <v>0</v>
      </c>
      <c r="EY60" s="1">
        <f t="shared" si="228"/>
        <v>0</v>
      </c>
      <c r="EZ60" s="1">
        <f t="shared" si="228"/>
        <v>0</v>
      </c>
      <c r="FA60" s="1">
        <f t="shared" si="228"/>
        <v>0</v>
      </c>
      <c r="FB60" s="1">
        <f t="shared" si="228"/>
        <v>0</v>
      </c>
      <c r="FC60" s="1">
        <f t="shared" si="228"/>
        <v>0</v>
      </c>
      <c r="FD60" s="1">
        <f t="shared" si="228"/>
        <v>0</v>
      </c>
      <c r="FE60" s="1">
        <f t="shared" si="228"/>
        <v>0</v>
      </c>
      <c r="FF60" s="1">
        <f t="shared" si="228"/>
        <v>0</v>
      </c>
      <c r="FG60" s="1">
        <f t="shared" si="228"/>
        <v>0</v>
      </c>
      <c r="FH60" s="1">
        <f t="shared" si="228"/>
        <v>0</v>
      </c>
      <c r="FI60" s="1">
        <f t="shared" si="228"/>
        <v>0</v>
      </c>
      <c r="FJ60" s="1">
        <f t="shared" si="228"/>
        <v>0</v>
      </c>
      <c r="FK60" s="1">
        <f t="shared" si="228"/>
        <v>0</v>
      </c>
      <c r="FL60" s="1">
        <f t="shared" si="228"/>
        <v>0</v>
      </c>
      <c r="FM60" s="1">
        <f t="shared" si="228"/>
        <v>0</v>
      </c>
      <c r="FN60" s="1">
        <f t="shared" si="228"/>
        <v>0</v>
      </c>
      <c r="FO60" s="1">
        <f t="shared" si="228"/>
        <v>0</v>
      </c>
      <c r="FP60" s="1">
        <f t="shared" si="228"/>
        <v>0</v>
      </c>
      <c r="FQ60" s="1">
        <f t="shared" si="228"/>
        <v>0</v>
      </c>
      <c r="FR60" s="1">
        <f t="shared" si="228"/>
        <v>0</v>
      </c>
      <c r="FS60" s="1">
        <f t="shared" si="228"/>
        <v>0</v>
      </c>
      <c r="FT60" s="1">
        <f t="shared" si="228"/>
        <v>0</v>
      </c>
      <c r="FU60" s="1">
        <f t="shared" si="228"/>
        <v>0</v>
      </c>
      <c r="FV60" s="1">
        <f t="shared" si="228"/>
        <v>0</v>
      </c>
      <c r="FW60" s="1">
        <f t="shared" si="228"/>
        <v>0</v>
      </c>
      <c r="FX60" s="1">
        <f t="shared" si="228"/>
        <v>0</v>
      </c>
      <c r="FY60" s="1">
        <f t="shared" si="228"/>
        <v>0</v>
      </c>
      <c r="FZ60" s="1">
        <f t="shared" si="228"/>
        <v>0</v>
      </c>
      <c r="GA60" s="1">
        <f t="shared" si="228"/>
        <v>0</v>
      </c>
      <c r="GB60" s="1">
        <f t="shared" si="228"/>
        <v>0</v>
      </c>
      <c r="GC60" s="1">
        <f t="shared" si="228"/>
        <v>0</v>
      </c>
      <c r="GD60" s="1">
        <f t="shared" si="228"/>
        <v>0</v>
      </c>
      <c r="GE60" s="1">
        <f t="shared" si="228"/>
        <v>0</v>
      </c>
      <c r="GF60" s="1">
        <f t="shared" si="228"/>
        <v>0</v>
      </c>
      <c r="GG60" s="1">
        <f t="shared" si="228"/>
        <v>0</v>
      </c>
    </row>
    <row r="61" spans="3:189" x14ac:dyDescent="0.25">
      <c r="D61" s="49">
        <v>10</v>
      </c>
      <c r="E61" s="3">
        <f>'Project Inputs'!E202*(D61&gt;0)</f>
        <v>6</v>
      </c>
      <c r="G61" s="40">
        <f t="shared" si="220"/>
        <v>45</v>
      </c>
      <c r="J61" s="1">
        <f t="shared" si="221"/>
        <v>0</v>
      </c>
      <c r="K61" s="1">
        <f t="shared" si="221"/>
        <v>0</v>
      </c>
      <c r="L61" s="1">
        <f t="shared" si="221"/>
        <v>0</v>
      </c>
      <c r="M61" s="1">
        <f t="shared" si="221"/>
        <v>0</v>
      </c>
      <c r="N61" s="1">
        <f t="shared" si="221"/>
        <v>0</v>
      </c>
      <c r="O61" s="1">
        <f t="shared" si="221"/>
        <v>0</v>
      </c>
      <c r="P61" s="1">
        <f t="shared" si="221"/>
        <v>0</v>
      </c>
      <c r="Q61" s="1">
        <f t="shared" ref="Q61:CB62" si="231">(Q$1=$G61)*$E61</f>
        <v>0</v>
      </c>
      <c r="R61" s="1">
        <f t="shared" si="231"/>
        <v>0</v>
      </c>
      <c r="S61" s="1">
        <f t="shared" si="231"/>
        <v>0</v>
      </c>
      <c r="T61" s="1">
        <f t="shared" si="231"/>
        <v>0</v>
      </c>
      <c r="U61" s="1">
        <f t="shared" si="231"/>
        <v>0</v>
      </c>
      <c r="V61" s="1">
        <f t="shared" si="231"/>
        <v>0</v>
      </c>
      <c r="W61" s="1">
        <f t="shared" si="231"/>
        <v>0</v>
      </c>
      <c r="X61" s="1">
        <f t="shared" si="231"/>
        <v>0</v>
      </c>
      <c r="Y61" s="1">
        <f t="shared" si="231"/>
        <v>0</v>
      </c>
      <c r="Z61" s="1">
        <f t="shared" si="231"/>
        <v>0</v>
      </c>
      <c r="AA61" s="1">
        <f t="shared" si="231"/>
        <v>0</v>
      </c>
      <c r="AB61" s="1">
        <f t="shared" si="231"/>
        <v>0</v>
      </c>
      <c r="AC61" s="1">
        <f t="shared" si="231"/>
        <v>0</v>
      </c>
      <c r="AD61" s="1">
        <f t="shared" si="231"/>
        <v>0</v>
      </c>
      <c r="AE61" s="1">
        <f t="shared" si="231"/>
        <v>0</v>
      </c>
      <c r="AF61" s="1">
        <f t="shared" si="231"/>
        <v>0</v>
      </c>
      <c r="AG61" s="1">
        <f t="shared" si="231"/>
        <v>0</v>
      </c>
      <c r="AH61" s="1">
        <f t="shared" si="231"/>
        <v>0</v>
      </c>
      <c r="AI61" s="1">
        <f t="shared" si="231"/>
        <v>0</v>
      </c>
      <c r="AJ61" s="1">
        <f t="shared" si="231"/>
        <v>0</v>
      </c>
      <c r="AK61" s="1">
        <f t="shared" si="231"/>
        <v>0</v>
      </c>
      <c r="AL61" s="1">
        <f t="shared" si="231"/>
        <v>0</v>
      </c>
      <c r="AM61" s="1">
        <f t="shared" si="231"/>
        <v>0</v>
      </c>
      <c r="AN61" s="1">
        <f t="shared" si="231"/>
        <v>0</v>
      </c>
      <c r="AO61" s="1">
        <f t="shared" si="231"/>
        <v>0</v>
      </c>
      <c r="AP61" s="1">
        <f t="shared" si="231"/>
        <v>0</v>
      </c>
      <c r="AQ61" s="1">
        <f t="shared" si="231"/>
        <v>0</v>
      </c>
      <c r="AR61" s="1">
        <f t="shared" si="231"/>
        <v>0</v>
      </c>
      <c r="AS61" s="1">
        <f t="shared" si="231"/>
        <v>0</v>
      </c>
      <c r="AT61" s="1">
        <f t="shared" si="231"/>
        <v>0</v>
      </c>
      <c r="AU61" s="1">
        <f t="shared" si="231"/>
        <v>0</v>
      </c>
      <c r="AV61" s="1">
        <f t="shared" si="231"/>
        <v>0</v>
      </c>
      <c r="AW61" s="1">
        <f t="shared" si="231"/>
        <v>0</v>
      </c>
      <c r="AX61" s="1">
        <f t="shared" si="231"/>
        <v>0</v>
      </c>
      <c r="AY61" s="1">
        <f t="shared" si="231"/>
        <v>0</v>
      </c>
      <c r="AZ61" s="1">
        <f t="shared" si="231"/>
        <v>0</v>
      </c>
      <c r="BA61" s="1">
        <f t="shared" si="231"/>
        <v>0</v>
      </c>
      <c r="BB61" s="1">
        <f t="shared" si="231"/>
        <v>6</v>
      </c>
      <c r="BC61" s="1">
        <f t="shared" si="231"/>
        <v>0</v>
      </c>
      <c r="BD61" s="1">
        <f t="shared" si="231"/>
        <v>0</v>
      </c>
      <c r="BE61" s="1">
        <f t="shared" si="231"/>
        <v>0</v>
      </c>
      <c r="BF61" s="1">
        <f t="shared" si="231"/>
        <v>0</v>
      </c>
      <c r="BG61" s="1">
        <f t="shared" si="231"/>
        <v>0</v>
      </c>
      <c r="BH61" s="1">
        <f t="shared" si="231"/>
        <v>0</v>
      </c>
      <c r="BI61" s="1">
        <f t="shared" si="231"/>
        <v>0</v>
      </c>
      <c r="BJ61" s="1">
        <f t="shared" si="231"/>
        <v>0</v>
      </c>
      <c r="BK61" s="1">
        <f t="shared" si="231"/>
        <v>0</v>
      </c>
      <c r="BL61" s="1">
        <f t="shared" si="231"/>
        <v>0</v>
      </c>
      <c r="BM61" s="1">
        <f t="shared" si="231"/>
        <v>0</v>
      </c>
      <c r="BN61" s="1">
        <f t="shared" si="231"/>
        <v>0</v>
      </c>
      <c r="BO61" s="1">
        <f t="shared" si="231"/>
        <v>0</v>
      </c>
      <c r="BP61" s="1">
        <f t="shared" si="231"/>
        <v>0</v>
      </c>
      <c r="BQ61" s="1">
        <f t="shared" si="231"/>
        <v>0</v>
      </c>
      <c r="BR61" s="1">
        <f t="shared" si="231"/>
        <v>0</v>
      </c>
      <c r="BS61" s="1">
        <f t="shared" si="231"/>
        <v>0</v>
      </c>
      <c r="BT61" s="1">
        <f t="shared" si="231"/>
        <v>0</v>
      </c>
      <c r="BU61" s="1">
        <f t="shared" si="231"/>
        <v>0</v>
      </c>
      <c r="BV61" s="1">
        <f t="shared" si="231"/>
        <v>0</v>
      </c>
      <c r="BW61" s="1">
        <f t="shared" si="231"/>
        <v>0</v>
      </c>
      <c r="BX61" s="1">
        <f t="shared" si="231"/>
        <v>0</v>
      </c>
      <c r="BY61" s="1">
        <f t="shared" si="231"/>
        <v>0</v>
      </c>
      <c r="BZ61" s="1">
        <f t="shared" si="231"/>
        <v>0</v>
      </c>
      <c r="CA61" s="1">
        <f t="shared" si="231"/>
        <v>0</v>
      </c>
      <c r="CB61" s="1">
        <f t="shared" si="231"/>
        <v>0</v>
      </c>
      <c r="CC61" s="1">
        <f t="shared" si="230"/>
        <v>0</v>
      </c>
      <c r="CD61" s="1">
        <f t="shared" si="230"/>
        <v>0</v>
      </c>
      <c r="CE61" s="1">
        <f t="shared" si="230"/>
        <v>0</v>
      </c>
      <c r="CF61" s="1">
        <f t="shared" si="230"/>
        <v>0</v>
      </c>
      <c r="CG61" s="1">
        <f t="shared" si="230"/>
        <v>0</v>
      </c>
      <c r="CH61" s="1">
        <f t="shared" si="230"/>
        <v>0</v>
      </c>
      <c r="CI61" s="1">
        <f t="shared" si="230"/>
        <v>0</v>
      </c>
      <c r="CJ61" s="1">
        <f t="shared" si="230"/>
        <v>0</v>
      </c>
      <c r="CK61" s="1">
        <f t="shared" si="230"/>
        <v>0</v>
      </c>
      <c r="CL61" s="1">
        <f t="shared" si="230"/>
        <v>0</v>
      </c>
      <c r="CM61" s="1">
        <f t="shared" si="230"/>
        <v>0</v>
      </c>
      <c r="CN61" s="1">
        <f t="shared" si="230"/>
        <v>0</v>
      </c>
      <c r="CO61" s="1">
        <f t="shared" si="230"/>
        <v>0</v>
      </c>
      <c r="CP61" s="1">
        <f t="shared" si="230"/>
        <v>0</v>
      </c>
      <c r="CQ61" s="1">
        <f t="shared" si="230"/>
        <v>0</v>
      </c>
      <c r="CR61" s="1">
        <f t="shared" si="230"/>
        <v>0</v>
      </c>
      <c r="CS61" s="1">
        <f t="shared" si="230"/>
        <v>0</v>
      </c>
      <c r="CT61" s="1">
        <f t="shared" si="230"/>
        <v>0</v>
      </c>
      <c r="CU61" s="1">
        <f t="shared" si="230"/>
        <v>0</v>
      </c>
      <c r="CV61" s="1">
        <f t="shared" si="230"/>
        <v>0</v>
      </c>
      <c r="CW61" s="1">
        <f t="shared" si="230"/>
        <v>0</v>
      </c>
      <c r="CX61" s="1">
        <f t="shared" si="230"/>
        <v>0</v>
      </c>
      <c r="CY61" s="1">
        <f t="shared" si="230"/>
        <v>0</v>
      </c>
      <c r="CZ61" s="1">
        <f t="shared" si="230"/>
        <v>0</v>
      </c>
      <c r="DA61" s="1">
        <f t="shared" si="230"/>
        <v>0</v>
      </c>
      <c r="DB61" s="1">
        <f t="shared" si="230"/>
        <v>0</v>
      </c>
      <c r="DC61" s="1">
        <f t="shared" si="230"/>
        <v>0</v>
      </c>
      <c r="DD61" s="1">
        <f t="shared" si="230"/>
        <v>0</v>
      </c>
      <c r="DE61" s="1">
        <f t="shared" si="230"/>
        <v>0</v>
      </c>
      <c r="DF61" s="1">
        <f t="shared" si="230"/>
        <v>0</v>
      </c>
      <c r="DG61" s="1">
        <f t="shared" si="230"/>
        <v>0</v>
      </c>
      <c r="DH61" s="1">
        <f t="shared" si="230"/>
        <v>0</v>
      </c>
      <c r="DI61" s="1">
        <f t="shared" si="230"/>
        <v>0</v>
      </c>
      <c r="DJ61" s="1">
        <f t="shared" si="230"/>
        <v>0</v>
      </c>
      <c r="DK61" s="1">
        <f t="shared" si="230"/>
        <v>0</v>
      </c>
      <c r="DL61" s="1">
        <f t="shared" si="230"/>
        <v>0</v>
      </c>
      <c r="DM61" s="1">
        <f t="shared" si="230"/>
        <v>0</v>
      </c>
      <c r="DN61" s="1">
        <f t="shared" si="230"/>
        <v>0</v>
      </c>
      <c r="DO61" s="1">
        <f t="shared" si="230"/>
        <v>0</v>
      </c>
      <c r="DP61" s="1">
        <f t="shared" si="230"/>
        <v>0</v>
      </c>
      <c r="DQ61" s="1">
        <f t="shared" si="230"/>
        <v>0</v>
      </c>
      <c r="DR61" s="1">
        <f t="shared" si="230"/>
        <v>0</v>
      </c>
      <c r="DS61" s="1">
        <f t="shared" si="230"/>
        <v>0</v>
      </c>
      <c r="DT61" s="1">
        <f t="shared" si="230"/>
        <v>0</v>
      </c>
      <c r="DU61" s="1">
        <f t="shared" si="230"/>
        <v>0</v>
      </c>
      <c r="DV61" s="1">
        <f t="shared" si="230"/>
        <v>0</v>
      </c>
      <c r="DW61" s="1">
        <f t="shared" si="230"/>
        <v>0</v>
      </c>
      <c r="DX61" s="1">
        <f t="shared" si="230"/>
        <v>0</v>
      </c>
      <c r="DY61" s="1">
        <f t="shared" si="230"/>
        <v>0</v>
      </c>
      <c r="DZ61" s="1">
        <f t="shared" si="230"/>
        <v>0</v>
      </c>
      <c r="EA61" s="1">
        <f t="shared" si="230"/>
        <v>0</v>
      </c>
      <c r="EB61" s="1">
        <f t="shared" si="230"/>
        <v>0</v>
      </c>
      <c r="EC61" s="1">
        <f t="shared" si="230"/>
        <v>0</v>
      </c>
      <c r="ED61" s="1">
        <f t="shared" si="230"/>
        <v>0</v>
      </c>
      <c r="EE61" s="1">
        <f t="shared" si="230"/>
        <v>0</v>
      </c>
      <c r="EF61" s="1">
        <f t="shared" si="230"/>
        <v>0</v>
      </c>
      <c r="EG61" s="1">
        <f t="shared" si="230"/>
        <v>0</v>
      </c>
      <c r="EH61" s="1">
        <f t="shared" si="230"/>
        <v>0</v>
      </c>
      <c r="EI61" s="1">
        <f t="shared" si="230"/>
        <v>0</v>
      </c>
      <c r="EJ61" s="1">
        <f t="shared" si="230"/>
        <v>0</v>
      </c>
      <c r="EK61" s="1">
        <f t="shared" si="230"/>
        <v>0</v>
      </c>
      <c r="EL61" s="1">
        <f t="shared" si="230"/>
        <v>0</v>
      </c>
      <c r="EM61" s="1">
        <f t="shared" si="230"/>
        <v>0</v>
      </c>
      <c r="EN61" s="1">
        <f t="shared" si="228"/>
        <v>0</v>
      </c>
      <c r="EO61" s="1">
        <f t="shared" si="228"/>
        <v>0</v>
      </c>
      <c r="EP61" s="1">
        <f t="shared" si="228"/>
        <v>0</v>
      </c>
      <c r="EQ61" s="1">
        <f t="shared" si="228"/>
        <v>0</v>
      </c>
      <c r="ER61" s="1">
        <f t="shared" si="228"/>
        <v>0</v>
      </c>
      <c r="ES61" s="1">
        <f t="shared" si="228"/>
        <v>0</v>
      </c>
      <c r="ET61" s="1">
        <f t="shared" si="228"/>
        <v>0</v>
      </c>
      <c r="EU61" s="1">
        <f t="shared" si="228"/>
        <v>0</v>
      </c>
      <c r="EV61" s="1">
        <f t="shared" si="228"/>
        <v>0</v>
      </c>
      <c r="EW61" s="1">
        <f t="shared" si="228"/>
        <v>0</v>
      </c>
      <c r="EX61" s="1">
        <f t="shared" si="228"/>
        <v>0</v>
      </c>
      <c r="EY61" s="1">
        <f t="shared" si="228"/>
        <v>0</v>
      </c>
      <c r="EZ61" s="1">
        <f t="shared" si="228"/>
        <v>0</v>
      </c>
      <c r="FA61" s="1">
        <f t="shared" si="228"/>
        <v>0</v>
      </c>
      <c r="FB61" s="1">
        <f t="shared" si="228"/>
        <v>0</v>
      </c>
      <c r="FC61" s="1">
        <f t="shared" si="228"/>
        <v>0</v>
      </c>
      <c r="FD61" s="1">
        <f t="shared" si="228"/>
        <v>0</v>
      </c>
      <c r="FE61" s="1">
        <f t="shared" si="228"/>
        <v>0</v>
      </c>
      <c r="FF61" s="1">
        <f t="shared" si="228"/>
        <v>0</v>
      </c>
      <c r="FG61" s="1">
        <f t="shared" si="228"/>
        <v>0</v>
      </c>
      <c r="FH61" s="1">
        <f t="shared" si="228"/>
        <v>0</v>
      </c>
      <c r="FI61" s="1">
        <f t="shared" si="228"/>
        <v>0</v>
      </c>
      <c r="FJ61" s="1">
        <f t="shared" si="228"/>
        <v>0</v>
      </c>
      <c r="FK61" s="1">
        <f t="shared" si="228"/>
        <v>0</v>
      </c>
      <c r="FL61" s="1">
        <f t="shared" si="228"/>
        <v>0</v>
      </c>
      <c r="FM61" s="1">
        <f t="shared" ref="FM61:GG61" si="232">(FM$1=$G61)*$E61</f>
        <v>0</v>
      </c>
      <c r="FN61" s="1">
        <f t="shared" si="232"/>
        <v>0</v>
      </c>
      <c r="FO61" s="1">
        <f t="shared" si="232"/>
        <v>0</v>
      </c>
      <c r="FP61" s="1">
        <f t="shared" si="232"/>
        <v>0</v>
      </c>
      <c r="FQ61" s="1">
        <f t="shared" si="232"/>
        <v>0</v>
      </c>
      <c r="FR61" s="1">
        <f t="shared" si="232"/>
        <v>0</v>
      </c>
      <c r="FS61" s="1">
        <f t="shared" si="232"/>
        <v>0</v>
      </c>
      <c r="FT61" s="1">
        <f t="shared" si="232"/>
        <v>0</v>
      </c>
      <c r="FU61" s="1">
        <f t="shared" si="232"/>
        <v>0</v>
      </c>
      <c r="FV61" s="1">
        <f t="shared" si="232"/>
        <v>0</v>
      </c>
      <c r="FW61" s="1">
        <f t="shared" si="232"/>
        <v>0</v>
      </c>
      <c r="FX61" s="1">
        <f t="shared" si="232"/>
        <v>0</v>
      </c>
      <c r="FY61" s="1">
        <f t="shared" si="232"/>
        <v>0</v>
      </c>
      <c r="FZ61" s="1">
        <f t="shared" si="232"/>
        <v>0</v>
      </c>
      <c r="GA61" s="1">
        <f t="shared" si="232"/>
        <v>0</v>
      </c>
      <c r="GB61" s="1">
        <f t="shared" si="232"/>
        <v>0</v>
      </c>
      <c r="GC61" s="1">
        <f t="shared" si="232"/>
        <v>0</v>
      </c>
      <c r="GD61" s="1">
        <f t="shared" si="232"/>
        <v>0</v>
      </c>
      <c r="GE61" s="1">
        <f t="shared" si="232"/>
        <v>0</v>
      </c>
      <c r="GF61" s="1">
        <f t="shared" si="232"/>
        <v>0</v>
      </c>
      <c r="GG61" s="1">
        <f t="shared" si="232"/>
        <v>0</v>
      </c>
    </row>
    <row r="62" spans="3:189" x14ac:dyDescent="0.25">
      <c r="D62" s="49">
        <v>11</v>
      </c>
      <c r="E62" s="3">
        <f>'Project Inputs'!E203*(D62&gt;0)</f>
        <v>6</v>
      </c>
      <c r="G62" s="40">
        <f t="shared" si="220"/>
        <v>48</v>
      </c>
      <c r="J62" s="1">
        <f t="shared" ref="J62:Y76" si="233">(J$1=$G62)*$E62</f>
        <v>0</v>
      </c>
      <c r="K62" s="1">
        <f t="shared" si="233"/>
        <v>0</v>
      </c>
      <c r="L62" s="1">
        <f t="shared" si="233"/>
        <v>0</v>
      </c>
      <c r="M62" s="1">
        <f t="shared" si="233"/>
        <v>0</v>
      </c>
      <c r="N62" s="1">
        <f t="shared" si="233"/>
        <v>0</v>
      </c>
      <c r="O62" s="1">
        <f t="shared" si="233"/>
        <v>0</v>
      </c>
      <c r="P62" s="1">
        <f t="shared" si="233"/>
        <v>0</v>
      </c>
      <c r="Q62" s="1">
        <f t="shared" si="233"/>
        <v>0</v>
      </c>
      <c r="R62" s="1">
        <f t="shared" si="233"/>
        <v>0</v>
      </c>
      <c r="S62" s="1">
        <f t="shared" si="233"/>
        <v>0</v>
      </c>
      <c r="T62" s="1">
        <f t="shared" si="233"/>
        <v>0</v>
      </c>
      <c r="U62" s="1">
        <f t="shared" si="233"/>
        <v>0</v>
      </c>
      <c r="V62" s="1">
        <f t="shared" si="233"/>
        <v>0</v>
      </c>
      <c r="W62" s="1">
        <f t="shared" si="233"/>
        <v>0</v>
      </c>
      <c r="X62" s="1">
        <f t="shared" si="233"/>
        <v>0</v>
      </c>
      <c r="Y62" s="1">
        <f t="shared" si="233"/>
        <v>0</v>
      </c>
      <c r="Z62" s="1">
        <f t="shared" si="231"/>
        <v>0</v>
      </c>
      <c r="AA62" s="1">
        <f t="shared" si="231"/>
        <v>0</v>
      </c>
      <c r="AB62" s="1">
        <f t="shared" si="231"/>
        <v>0</v>
      </c>
      <c r="AC62" s="1">
        <f t="shared" si="231"/>
        <v>0</v>
      </c>
      <c r="AD62" s="1">
        <f t="shared" si="231"/>
        <v>0</v>
      </c>
      <c r="AE62" s="1">
        <f t="shared" si="231"/>
        <v>0</v>
      </c>
      <c r="AF62" s="1">
        <f t="shared" si="231"/>
        <v>0</v>
      </c>
      <c r="AG62" s="1">
        <f t="shared" si="231"/>
        <v>0</v>
      </c>
      <c r="AH62" s="1">
        <f t="shared" si="231"/>
        <v>0</v>
      </c>
      <c r="AI62" s="1">
        <f t="shared" si="231"/>
        <v>0</v>
      </c>
      <c r="AJ62" s="1">
        <f t="shared" si="231"/>
        <v>0</v>
      </c>
      <c r="AK62" s="1">
        <f t="shared" si="231"/>
        <v>0</v>
      </c>
      <c r="AL62" s="1">
        <f t="shared" si="231"/>
        <v>0</v>
      </c>
      <c r="AM62" s="1">
        <f t="shared" si="231"/>
        <v>0</v>
      </c>
      <c r="AN62" s="1">
        <f t="shared" si="231"/>
        <v>0</v>
      </c>
      <c r="AO62" s="1">
        <f t="shared" si="231"/>
        <v>0</v>
      </c>
      <c r="AP62" s="1">
        <f t="shared" si="231"/>
        <v>0</v>
      </c>
      <c r="AQ62" s="1">
        <f t="shared" si="231"/>
        <v>0</v>
      </c>
      <c r="AR62" s="1">
        <f t="shared" si="231"/>
        <v>0</v>
      </c>
      <c r="AS62" s="1">
        <f t="shared" si="231"/>
        <v>0</v>
      </c>
      <c r="AT62" s="1">
        <f t="shared" si="231"/>
        <v>0</v>
      </c>
      <c r="AU62" s="1">
        <f t="shared" si="231"/>
        <v>0</v>
      </c>
      <c r="AV62" s="1">
        <f t="shared" si="231"/>
        <v>0</v>
      </c>
      <c r="AW62" s="1">
        <f t="shared" si="231"/>
        <v>0</v>
      </c>
      <c r="AX62" s="1">
        <f t="shared" si="231"/>
        <v>0</v>
      </c>
      <c r="AY62" s="1">
        <f t="shared" si="231"/>
        <v>0</v>
      </c>
      <c r="AZ62" s="1">
        <f t="shared" si="231"/>
        <v>0</v>
      </c>
      <c r="BA62" s="1">
        <f t="shared" si="231"/>
        <v>0</v>
      </c>
      <c r="BB62" s="1">
        <f t="shared" si="231"/>
        <v>0</v>
      </c>
      <c r="BC62" s="1">
        <f t="shared" si="231"/>
        <v>0</v>
      </c>
      <c r="BD62" s="1">
        <f t="shared" si="231"/>
        <v>0</v>
      </c>
      <c r="BE62" s="1">
        <f t="shared" si="231"/>
        <v>6</v>
      </c>
      <c r="BF62" s="1">
        <f t="shared" si="231"/>
        <v>0</v>
      </c>
      <c r="BG62" s="1">
        <f t="shared" si="231"/>
        <v>0</v>
      </c>
      <c r="BH62" s="1">
        <f t="shared" si="231"/>
        <v>0</v>
      </c>
      <c r="BI62" s="1">
        <f t="shared" si="231"/>
        <v>0</v>
      </c>
      <c r="BJ62" s="1">
        <f t="shared" si="231"/>
        <v>0</v>
      </c>
      <c r="BK62" s="1">
        <f t="shared" si="231"/>
        <v>0</v>
      </c>
      <c r="BL62" s="1">
        <f t="shared" si="231"/>
        <v>0</v>
      </c>
      <c r="BM62" s="1">
        <f t="shared" si="231"/>
        <v>0</v>
      </c>
      <c r="BN62" s="1">
        <f t="shared" si="231"/>
        <v>0</v>
      </c>
      <c r="BO62" s="1">
        <f t="shared" si="231"/>
        <v>0</v>
      </c>
      <c r="BP62" s="1">
        <f t="shared" si="231"/>
        <v>0</v>
      </c>
      <c r="BQ62" s="1">
        <f t="shared" si="231"/>
        <v>0</v>
      </c>
      <c r="BR62" s="1">
        <f t="shared" si="231"/>
        <v>0</v>
      </c>
      <c r="BS62" s="1">
        <f t="shared" si="231"/>
        <v>0</v>
      </c>
      <c r="BT62" s="1">
        <f t="shared" si="231"/>
        <v>0</v>
      </c>
      <c r="BU62" s="1">
        <f t="shared" si="231"/>
        <v>0</v>
      </c>
      <c r="BV62" s="1">
        <f t="shared" si="231"/>
        <v>0</v>
      </c>
      <c r="BW62" s="1">
        <f t="shared" si="231"/>
        <v>0</v>
      </c>
      <c r="BX62" s="1">
        <f t="shared" si="231"/>
        <v>0</v>
      </c>
      <c r="BY62" s="1">
        <f t="shared" si="231"/>
        <v>0</v>
      </c>
      <c r="BZ62" s="1">
        <f t="shared" si="231"/>
        <v>0</v>
      </c>
      <c r="CA62" s="1">
        <f t="shared" si="231"/>
        <v>0</v>
      </c>
      <c r="CB62" s="1">
        <f t="shared" si="231"/>
        <v>0</v>
      </c>
      <c r="CC62" s="1">
        <f t="shared" si="230"/>
        <v>0</v>
      </c>
      <c r="CD62" s="1">
        <f t="shared" si="230"/>
        <v>0</v>
      </c>
      <c r="CE62" s="1">
        <f t="shared" si="230"/>
        <v>0</v>
      </c>
      <c r="CF62" s="1">
        <f t="shared" si="230"/>
        <v>0</v>
      </c>
      <c r="CG62" s="1">
        <f t="shared" si="230"/>
        <v>0</v>
      </c>
      <c r="CH62" s="1">
        <f t="shared" si="230"/>
        <v>0</v>
      </c>
      <c r="CI62" s="1">
        <f t="shared" si="230"/>
        <v>0</v>
      </c>
      <c r="CJ62" s="1">
        <f t="shared" si="230"/>
        <v>0</v>
      </c>
      <c r="CK62" s="1">
        <f t="shared" si="230"/>
        <v>0</v>
      </c>
      <c r="CL62" s="1">
        <f t="shared" si="230"/>
        <v>0</v>
      </c>
      <c r="CM62" s="1">
        <f t="shared" si="230"/>
        <v>0</v>
      </c>
      <c r="CN62" s="1">
        <f t="shared" si="230"/>
        <v>0</v>
      </c>
      <c r="CO62" s="1">
        <f t="shared" si="230"/>
        <v>0</v>
      </c>
      <c r="CP62" s="1">
        <f t="shared" si="230"/>
        <v>0</v>
      </c>
      <c r="CQ62" s="1">
        <f t="shared" si="230"/>
        <v>0</v>
      </c>
      <c r="CR62" s="1">
        <f t="shared" si="230"/>
        <v>0</v>
      </c>
      <c r="CS62" s="1">
        <f t="shared" si="230"/>
        <v>0</v>
      </c>
      <c r="CT62" s="1">
        <f t="shared" si="230"/>
        <v>0</v>
      </c>
      <c r="CU62" s="1">
        <f t="shared" si="230"/>
        <v>0</v>
      </c>
      <c r="CV62" s="1">
        <f t="shared" si="230"/>
        <v>0</v>
      </c>
      <c r="CW62" s="1">
        <f t="shared" si="230"/>
        <v>0</v>
      </c>
      <c r="CX62" s="1">
        <f t="shared" si="230"/>
        <v>0</v>
      </c>
      <c r="CY62" s="1">
        <f t="shared" si="230"/>
        <v>0</v>
      </c>
      <c r="CZ62" s="1">
        <f t="shared" si="230"/>
        <v>0</v>
      </c>
      <c r="DA62" s="1">
        <f t="shared" si="230"/>
        <v>0</v>
      </c>
      <c r="DB62" s="1">
        <f t="shared" si="230"/>
        <v>0</v>
      </c>
      <c r="DC62" s="1">
        <f t="shared" si="230"/>
        <v>0</v>
      </c>
      <c r="DD62" s="1">
        <f t="shared" si="230"/>
        <v>0</v>
      </c>
      <c r="DE62" s="1">
        <f t="shared" si="230"/>
        <v>0</v>
      </c>
      <c r="DF62" s="1">
        <f t="shared" si="230"/>
        <v>0</v>
      </c>
      <c r="DG62" s="1">
        <f t="shared" si="230"/>
        <v>0</v>
      </c>
      <c r="DH62" s="1">
        <f t="shared" si="230"/>
        <v>0</v>
      </c>
      <c r="DI62" s="1">
        <f t="shared" si="230"/>
        <v>0</v>
      </c>
      <c r="DJ62" s="1">
        <f t="shared" si="230"/>
        <v>0</v>
      </c>
      <c r="DK62" s="1">
        <f t="shared" si="230"/>
        <v>0</v>
      </c>
      <c r="DL62" s="1">
        <f t="shared" si="230"/>
        <v>0</v>
      </c>
      <c r="DM62" s="1">
        <f t="shared" si="230"/>
        <v>0</v>
      </c>
      <c r="DN62" s="1">
        <f t="shared" si="230"/>
        <v>0</v>
      </c>
      <c r="DO62" s="1">
        <f t="shared" si="230"/>
        <v>0</v>
      </c>
      <c r="DP62" s="1">
        <f t="shared" si="230"/>
        <v>0</v>
      </c>
      <c r="DQ62" s="1">
        <f t="shared" si="230"/>
        <v>0</v>
      </c>
      <c r="DR62" s="1">
        <f t="shared" si="230"/>
        <v>0</v>
      </c>
      <c r="DS62" s="1">
        <f t="shared" si="230"/>
        <v>0</v>
      </c>
      <c r="DT62" s="1">
        <f t="shared" si="230"/>
        <v>0</v>
      </c>
      <c r="DU62" s="1">
        <f t="shared" si="230"/>
        <v>0</v>
      </c>
      <c r="DV62" s="1">
        <f t="shared" si="230"/>
        <v>0</v>
      </c>
      <c r="DW62" s="1">
        <f t="shared" si="230"/>
        <v>0</v>
      </c>
      <c r="DX62" s="1">
        <f t="shared" si="230"/>
        <v>0</v>
      </c>
      <c r="DY62" s="1">
        <f t="shared" si="230"/>
        <v>0</v>
      </c>
      <c r="DZ62" s="1">
        <f t="shared" si="230"/>
        <v>0</v>
      </c>
      <c r="EA62" s="1">
        <f t="shared" si="230"/>
        <v>0</v>
      </c>
      <c r="EB62" s="1">
        <f t="shared" si="230"/>
        <v>0</v>
      </c>
      <c r="EC62" s="1">
        <f t="shared" si="230"/>
        <v>0</v>
      </c>
      <c r="ED62" s="1">
        <f t="shared" si="230"/>
        <v>0</v>
      </c>
      <c r="EE62" s="1">
        <f t="shared" si="230"/>
        <v>0</v>
      </c>
      <c r="EF62" s="1">
        <f t="shared" si="230"/>
        <v>0</v>
      </c>
      <c r="EG62" s="1">
        <f t="shared" si="230"/>
        <v>0</v>
      </c>
      <c r="EH62" s="1">
        <f t="shared" si="230"/>
        <v>0</v>
      </c>
      <c r="EI62" s="1">
        <f t="shared" si="230"/>
        <v>0</v>
      </c>
      <c r="EJ62" s="1">
        <f t="shared" si="230"/>
        <v>0</v>
      </c>
      <c r="EK62" s="1">
        <f t="shared" si="230"/>
        <v>0</v>
      </c>
      <c r="EL62" s="1">
        <f t="shared" si="230"/>
        <v>0</v>
      </c>
      <c r="EM62" s="1">
        <f t="shared" si="230"/>
        <v>0</v>
      </c>
      <c r="EN62" s="1">
        <f t="shared" ref="EN62:GG67" si="234">(EN$1=$G62)*$E62</f>
        <v>0</v>
      </c>
      <c r="EO62" s="1">
        <f t="shared" si="234"/>
        <v>0</v>
      </c>
      <c r="EP62" s="1">
        <f t="shared" si="234"/>
        <v>0</v>
      </c>
      <c r="EQ62" s="1">
        <f t="shared" si="234"/>
        <v>0</v>
      </c>
      <c r="ER62" s="1">
        <f t="shared" si="234"/>
        <v>0</v>
      </c>
      <c r="ES62" s="1">
        <f t="shared" si="234"/>
        <v>0</v>
      </c>
      <c r="ET62" s="1">
        <f t="shared" si="234"/>
        <v>0</v>
      </c>
      <c r="EU62" s="1">
        <f t="shared" si="234"/>
        <v>0</v>
      </c>
      <c r="EV62" s="1">
        <f t="shared" si="234"/>
        <v>0</v>
      </c>
      <c r="EW62" s="1">
        <f t="shared" si="234"/>
        <v>0</v>
      </c>
      <c r="EX62" s="1">
        <f t="shared" si="234"/>
        <v>0</v>
      </c>
      <c r="EY62" s="1">
        <f t="shared" si="234"/>
        <v>0</v>
      </c>
      <c r="EZ62" s="1">
        <f t="shared" si="234"/>
        <v>0</v>
      </c>
      <c r="FA62" s="1">
        <f t="shared" si="234"/>
        <v>0</v>
      </c>
      <c r="FB62" s="1">
        <f t="shared" si="234"/>
        <v>0</v>
      </c>
      <c r="FC62" s="1">
        <f t="shared" si="234"/>
        <v>0</v>
      </c>
      <c r="FD62" s="1">
        <f t="shared" si="234"/>
        <v>0</v>
      </c>
      <c r="FE62" s="1">
        <f t="shared" si="234"/>
        <v>0</v>
      </c>
      <c r="FF62" s="1">
        <f t="shared" si="234"/>
        <v>0</v>
      </c>
      <c r="FG62" s="1">
        <f t="shared" si="234"/>
        <v>0</v>
      </c>
      <c r="FH62" s="1">
        <f t="shared" si="234"/>
        <v>0</v>
      </c>
      <c r="FI62" s="1">
        <f t="shared" si="234"/>
        <v>0</v>
      </c>
      <c r="FJ62" s="1">
        <f t="shared" si="234"/>
        <v>0</v>
      </c>
      <c r="FK62" s="1">
        <f t="shared" si="234"/>
        <v>0</v>
      </c>
      <c r="FL62" s="1">
        <f t="shared" si="234"/>
        <v>0</v>
      </c>
      <c r="FM62" s="1">
        <f t="shared" si="234"/>
        <v>0</v>
      </c>
      <c r="FN62" s="1">
        <f t="shared" si="234"/>
        <v>0</v>
      </c>
      <c r="FO62" s="1">
        <f t="shared" si="234"/>
        <v>0</v>
      </c>
      <c r="FP62" s="1">
        <f t="shared" si="234"/>
        <v>0</v>
      </c>
      <c r="FQ62" s="1">
        <f t="shared" si="234"/>
        <v>0</v>
      </c>
      <c r="FR62" s="1">
        <f t="shared" si="234"/>
        <v>0</v>
      </c>
      <c r="FS62" s="1">
        <f t="shared" si="234"/>
        <v>0</v>
      </c>
      <c r="FT62" s="1">
        <f t="shared" si="234"/>
        <v>0</v>
      </c>
      <c r="FU62" s="1">
        <f t="shared" si="234"/>
        <v>0</v>
      </c>
      <c r="FV62" s="1">
        <f t="shared" si="234"/>
        <v>0</v>
      </c>
      <c r="FW62" s="1">
        <f t="shared" si="234"/>
        <v>0</v>
      </c>
      <c r="FX62" s="1">
        <f t="shared" si="234"/>
        <v>0</v>
      </c>
      <c r="FY62" s="1">
        <f t="shared" si="234"/>
        <v>0</v>
      </c>
      <c r="FZ62" s="1">
        <f t="shared" si="234"/>
        <v>0</v>
      </c>
      <c r="GA62" s="1">
        <f t="shared" si="234"/>
        <v>0</v>
      </c>
      <c r="GB62" s="1">
        <f t="shared" si="234"/>
        <v>0</v>
      </c>
      <c r="GC62" s="1">
        <f t="shared" si="234"/>
        <v>0</v>
      </c>
      <c r="GD62" s="1">
        <f t="shared" si="234"/>
        <v>0</v>
      </c>
      <c r="GE62" s="1">
        <f t="shared" si="234"/>
        <v>0</v>
      </c>
      <c r="GF62" s="1">
        <f t="shared" si="234"/>
        <v>0</v>
      </c>
      <c r="GG62" s="1">
        <f t="shared" si="234"/>
        <v>0</v>
      </c>
    </row>
    <row r="63" spans="3:189" x14ac:dyDescent="0.25">
      <c r="D63" s="49">
        <v>12</v>
      </c>
      <c r="E63" s="3">
        <f>'Project Inputs'!E204*(D63&gt;0)</f>
        <v>6</v>
      </c>
      <c r="G63" s="40">
        <f t="shared" si="220"/>
        <v>51</v>
      </c>
      <c r="J63" s="1">
        <f t="shared" si="233"/>
        <v>0</v>
      </c>
      <c r="K63" s="1">
        <f t="shared" si="233"/>
        <v>0</v>
      </c>
      <c r="L63" s="1">
        <f t="shared" si="233"/>
        <v>0</v>
      </c>
      <c r="M63" s="1">
        <f t="shared" si="233"/>
        <v>0</v>
      </c>
      <c r="N63" s="1">
        <f t="shared" si="233"/>
        <v>0</v>
      </c>
      <c r="O63" s="1">
        <f t="shared" si="233"/>
        <v>0</v>
      </c>
      <c r="P63" s="1">
        <f t="shared" si="233"/>
        <v>0</v>
      </c>
      <c r="Q63" s="1">
        <f t="shared" ref="Q63:CB66" si="235">(Q$1=$G63)*$E63</f>
        <v>0</v>
      </c>
      <c r="R63" s="1">
        <f t="shared" si="235"/>
        <v>0</v>
      </c>
      <c r="S63" s="1">
        <f t="shared" si="235"/>
        <v>0</v>
      </c>
      <c r="T63" s="1">
        <f t="shared" si="235"/>
        <v>0</v>
      </c>
      <c r="U63" s="1">
        <f t="shared" si="235"/>
        <v>0</v>
      </c>
      <c r="V63" s="1">
        <f t="shared" si="235"/>
        <v>0</v>
      </c>
      <c r="W63" s="1">
        <f t="shared" si="235"/>
        <v>0</v>
      </c>
      <c r="X63" s="1">
        <f t="shared" si="235"/>
        <v>0</v>
      </c>
      <c r="Y63" s="1">
        <f t="shared" si="235"/>
        <v>0</v>
      </c>
      <c r="Z63" s="1">
        <f t="shared" si="235"/>
        <v>0</v>
      </c>
      <c r="AA63" s="1">
        <f t="shared" si="235"/>
        <v>0</v>
      </c>
      <c r="AB63" s="1">
        <f t="shared" si="235"/>
        <v>0</v>
      </c>
      <c r="AC63" s="1">
        <f t="shared" si="235"/>
        <v>0</v>
      </c>
      <c r="AD63" s="1">
        <f t="shared" si="235"/>
        <v>0</v>
      </c>
      <c r="AE63" s="1">
        <f t="shared" si="235"/>
        <v>0</v>
      </c>
      <c r="AF63" s="1">
        <f t="shared" si="235"/>
        <v>0</v>
      </c>
      <c r="AG63" s="1">
        <f t="shared" si="235"/>
        <v>0</v>
      </c>
      <c r="AH63" s="1">
        <f t="shared" si="235"/>
        <v>0</v>
      </c>
      <c r="AI63" s="1">
        <f t="shared" si="235"/>
        <v>0</v>
      </c>
      <c r="AJ63" s="1">
        <f t="shared" si="235"/>
        <v>0</v>
      </c>
      <c r="AK63" s="1">
        <f t="shared" si="235"/>
        <v>0</v>
      </c>
      <c r="AL63" s="1">
        <f t="shared" si="235"/>
        <v>0</v>
      </c>
      <c r="AM63" s="1">
        <f t="shared" si="235"/>
        <v>0</v>
      </c>
      <c r="AN63" s="1">
        <f t="shared" si="235"/>
        <v>0</v>
      </c>
      <c r="AO63" s="1">
        <f t="shared" si="235"/>
        <v>0</v>
      </c>
      <c r="AP63" s="1">
        <f t="shared" si="235"/>
        <v>0</v>
      </c>
      <c r="AQ63" s="1">
        <f t="shared" si="235"/>
        <v>0</v>
      </c>
      <c r="AR63" s="1">
        <f t="shared" si="235"/>
        <v>0</v>
      </c>
      <c r="AS63" s="1">
        <f t="shared" si="235"/>
        <v>0</v>
      </c>
      <c r="AT63" s="1">
        <f t="shared" si="235"/>
        <v>0</v>
      </c>
      <c r="AU63" s="1">
        <f t="shared" si="235"/>
        <v>0</v>
      </c>
      <c r="AV63" s="1">
        <f t="shared" si="235"/>
        <v>0</v>
      </c>
      <c r="AW63" s="1">
        <f t="shared" si="235"/>
        <v>0</v>
      </c>
      <c r="AX63" s="1">
        <f t="shared" si="235"/>
        <v>0</v>
      </c>
      <c r="AY63" s="1">
        <f t="shared" si="235"/>
        <v>0</v>
      </c>
      <c r="AZ63" s="1">
        <f t="shared" si="235"/>
        <v>0</v>
      </c>
      <c r="BA63" s="1">
        <f t="shared" si="235"/>
        <v>0</v>
      </c>
      <c r="BB63" s="1">
        <f t="shared" si="235"/>
        <v>0</v>
      </c>
      <c r="BC63" s="1">
        <f t="shared" si="235"/>
        <v>0</v>
      </c>
      <c r="BD63" s="1">
        <f t="shared" si="235"/>
        <v>0</v>
      </c>
      <c r="BE63" s="1">
        <f t="shared" si="235"/>
        <v>0</v>
      </c>
      <c r="BF63" s="1">
        <f t="shared" si="235"/>
        <v>0</v>
      </c>
      <c r="BG63" s="1">
        <f t="shared" si="235"/>
        <v>0</v>
      </c>
      <c r="BH63" s="1">
        <f t="shared" si="235"/>
        <v>6</v>
      </c>
      <c r="BI63" s="1">
        <f t="shared" si="235"/>
        <v>0</v>
      </c>
      <c r="BJ63" s="1">
        <f t="shared" si="235"/>
        <v>0</v>
      </c>
      <c r="BK63" s="1">
        <f t="shared" si="235"/>
        <v>0</v>
      </c>
      <c r="BL63" s="1">
        <f t="shared" si="235"/>
        <v>0</v>
      </c>
      <c r="BM63" s="1">
        <f t="shared" si="235"/>
        <v>0</v>
      </c>
      <c r="BN63" s="1">
        <f t="shared" si="235"/>
        <v>0</v>
      </c>
      <c r="BO63" s="1">
        <f t="shared" si="235"/>
        <v>0</v>
      </c>
      <c r="BP63" s="1">
        <f t="shared" si="235"/>
        <v>0</v>
      </c>
      <c r="BQ63" s="1">
        <f t="shared" si="235"/>
        <v>0</v>
      </c>
      <c r="BR63" s="1">
        <f t="shared" si="235"/>
        <v>0</v>
      </c>
      <c r="BS63" s="1">
        <f t="shared" si="235"/>
        <v>0</v>
      </c>
      <c r="BT63" s="1">
        <f t="shared" si="235"/>
        <v>0</v>
      </c>
      <c r="BU63" s="1">
        <f t="shared" si="235"/>
        <v>0</v>
      </c>
      <c r="BV63" s="1">
        <f t="shared" si="235"/>
        <v>0</v>
      </c>
      <c r="BW63" s="1">
        <f t="shared" si="235"/>
        <v>0</v>
      </c>
      <c r="BX63" s="1">
        <f t="shared" si="235"/>
        <v>0</v>
      </c>
      <c r="BY63" s="1">
        <f t="shared" si="235"/>
        <v>0</v>
      </c>
      <c r="BZ63" s="1">
        <f t="shared" si="235"/>
        <v>0</v>
      </c>
      <c r="CA63" s="1">
        <f t="shared" si="235"/>
        <v>0</v>
      </c>
      <c r="CB63" s="1">
        <f t="shared" si="235"/>
        <v>0</v>
      </c>
      <c r="CC63" s="1">
        <f t="shared" si="230"/>
        <v>0</v>
      </c>
      <c r="CD63" s="1">
        <f t="shared" si="230"/>
        <v>0</v>
      </c>
      <c r="CE63" s="1">
        <f t="shared" si="230"/>
        <v>0</v>
      </c>
      <c r="CF63" s="1">
        <f t="shared" si="230"/>
        <v>0</v>
      </c>
      <c r="CG63" s="1">
        <f t="shared" si="230"/>
        <v>0</v>
      </c>
      <c r="CH63" s="1">
        <f t="shared" si="230"/>
        <v>0</v>
      </c>
      <c r="CI63" s="1">
        <f t="shared" si="230"/>
        <v>0</v>
      </c>
      <c r="CJ63" s="1">
        <f t="shared" si="230"/>
        <v>0</v>
      </c>
      <c r="CK63" s="1">
        <f t="shared" si="230"/>
        <v>0</v>
      </c>
      <c r="CL63" s="1">
        <f t="shared" si="230"/>
        <v>0</v>
      </c>
      <c r="CM63" s="1">
        <f t="shared" si="230"/>
        <v>0</v>
      </c>
      <c r="CN63" s="1">
        <f t="shared" si="230"/>
        <v>0</v>
      </c>
      <c r="CO63" s="1">
        <f t="shared" si="230"/>
        <v>0</v>
      </c>
      <c r="CP63" s="1">
        <f t="shared" si="230"/>
        <v>0</v>
      </c>
      <c r="CQ63" s="1">
        <f t="shared" si="230"/>
        <v>0</v>
      </c>
      <c r="CR63" s="1">
        <f t="shared" si="230"/>
        <v>0</v>
      </c>
      <c r="CS63" s="1">
        <f t="shared" si="230"/>
        <v>0</v>
      </c>
      <c r="CT63" s="1">
        <f t="shared" si="230"/>
        <v>0</v>
      </c>
      <c r="CU63" s="1">
        <f t="shared" si="230"/>
        <v>0</v>
      </c>
      <c r="CV63" s="1">
        <f t="shared" si="230"/>
        <v>0</v>
      </c>
      <c r="CW63" s="1">
        <f t="shared" si="230"/>
        <v>0</v>
      </c>
      <c r="CX63" s="1">
        <f t="shared" si="230"/>
        <v>0</v>
      </c>
      <c r="CY63" s="1">
        <f t="shared" si="230"/>
        <v>0</v>
      </c>
      <c r="CZ63" s="1">
        <f t="shared" si="230"/>
        <v>0</v>
      </c>
      <c r="DA63" s="1">
        <f t="shared" si="230"/>
        <v>0</v>
      </c>
      <c r="DB63" s="1">
        <f t="shared" si="230"/>
        <v>0</v>
      </c>
      <c r="DC63" s="1">
        <f t="shared" si="230"/>
        <v>0</v>
      </c>
      <c r="DD63" s="1">
        <f t="shared" si="230"/>
        <v>0</v>
      </c>
      <c r="DE63" s="1">
        <f t="shared" si="230"/>
        <v>0</v>
      </c>
      <c r="DF63" s="1">
        <f t="shared" si="230"/>
        <v>0</v>
      </c>
      <c r="DG63" s="1">
        <f t="shared" si="230"/>
        <v>0</v>
      </c>
      <c r="DH63" s="1">
        <f t="shared" si="230"/>
        <v>0</v>
      </c>
      <c r="DI63" s="1">
        <f t="shared" si="230"/>
        <v>0</v>
      </c>
      <c r="DJ63" s="1">
        <f t="shared" si="230"/>
        <v>0</v>
      </c>
      <c r="DK63" s="1">
        <f t="shared" si="230"/>
        <v>0</v>
      </c>
      <c r="DL63" s="1">
        <f t="shared" si="230"/>
        <v>0</v>
      </c>
      <c r="DM63" s="1">
        <f t="shared" si="230"/>
        <v>0</v>
      </c>
      <c r="DN63" s="1">
        <f t="shared" si="230"/>
        <v>0</v>
      </c>
      <c r="DO63" s="1">
        <f t="shared" si="230"/>
        <v>0</v>
      </c>
      <c r="DP63" s="1">
        <f t="shared" si="230"/>
        <v>0</v>
      </c>
      <c r="DQ63" s="1">
        <f t="shared" si="230"/>
        <v>0</v>
      </c>
      <c r="DR63" s="1">
        <f t="shared" si="230"/>
        <v>0</v>
      </c>
      <c r="DS63" s="1">
        <f t="shared" si="230"/>
        <v>0</v>
      </c>
      <c r="DT63" s="1">
        <f t="shared" si="230"/>
        <v>0</v>
      </c>
      <c r="DU63" s="1">
        <f t="shared" si="230"/>
        <v>0</v>
      </c>
      <c r="DV63" s="1">
        <f t="shared" si="230"/>
        <v>0</v>
      </c>
      <c r="DW63" s="1">
        <f t="shared" si="230"/>
        <v>0</v>
      </c>
      <c r="DX63" s="1">
        <f t="shared" si="230"/>
        <v>0</v>
      </c>
      <c r="DY63" s="1">
        <f t="shared" si="230"/>
        <v>0</v>
      </c>
      <c r="DZ63" s="1">
        <f t="shared" si="230"/>
        <v>0</v>
      </c>
      <c r="EA63" s="1">
        <f t="shared" si="230"/>
        <v>0</v>
      </c>
      <c r="EB63" s="1">
        <f t="shared" si="230"/>
        <v>0</v>
      </c>
      <c r="EC63" s="1">
        <f t="shared" si="230"/>
        <v>0</v>
      </c>
      <c r="ED63" s="1">
        <f t="shared" si="230"/>
        <v>0</v>
      </c>
      <c r="EE63" s="1">
        <f t="shared" si="230"/>
        <v>0</v>
      </c>
      <c r="EF63" s="1">
        <f t="shared" si="230"/>
        <v>0</v>
      </c>
      <c r="EG63" s="1">
        <f t="shared" si="230"/>
        <v>0</v>
      </c>
      <c r="EH63" s="1">
        <f t="shared" si="230"/>
        <v>0</v>
      </c>
      <c r="EI63" s="1">
        <f t="shared" si="230"/>
        <v>0</v>
      </c>
      <c r="EJ63" s="1">
        <f t="shared" si="230"/>
        <v>0</v>
      </c>
      <c r="EK63" s="1">
        <f t="shared" si="230"/>
        <v>0</v>
      </c>
      <c r="EL63" s="1">
        <f t="shared" si="230"/>
        <v>0</v>
      </c>
      <c r="EM63" s="1">
        <f t="shared" si="230"/>
        <v>0</v>
      </c>
      <c r="EN63" s="1">
        <f t="shared" si="234"/>
        <v>0</v>
      </c>
      <c r="EO63" s="1">
        <f t="shared" si="234"/>
        <v>0</v>
      </c>
      <c r="EP63" s="1">
        <f t="shared" si="234"/>
        <v>0</v>
      </c>
      <c r="EQ63" s="1">
        <f t="shared" si="234"/>
        <v>0</v>
      </c>
      <c r="ER63" s="1">
        <f t="shared" si="234"/>
        <v>0</v>
      </c>
      <c r="ES63" s="1">
        <f t="shared" si="234"/>
        <v>0</v>
      </c>
      <c r="ET63" s="1">
        <f t="shared" si="234"/>
        <v>0</v>
      </c>
      <c r="EU63" s="1">
        <f t="shared" si="234"/>
        <v>0</v>
      </c>
      <c r="EV63" s="1">
        <f t="shared" si="234"/>
        <v>0</v>
      </c>
      <c r="EW63" s="1">
        <f t="shared" si="234"/>
        <v>0</v>
      </c>
      <c r="EX63" s="1">
        <f t="shared" si="234"/>
        <v>0</v>
      </c>
      <c r="EY63" s="1">
        <f t="shared" si="234"/>
        <v>0</v>
      </c>
      <c r="EZ63" s="1">
        <f t="shared" si="234"/>
        <v>0</v>
      </c>
      <c r="FA63" s="1">
        <f t="shared" si="234"/>
        <v>0</v>
      </c>
      <c r="FB63" s="1">
        <f t="shared" si="234"/>
        <v>0</v>
      </c>
      <c r="FC63" s="1">
        <f t="shared" si="234"/>
        <v>0</v>
      </c>
      <c r="FD63" s="1">
        <f t="shared" si="234"/>
        <v>0</v>
      </c>
      <c r="FE63" s="1">
        <f t="shared" si="234"/>
        <v>0</v>
      </c>
      <c r="FF63" s="1">
        <f t="shared" si="234"/>
        <v>0</v>
      </c>
      <c r="FG63" s="1">
        <f t="shared" si="234"/>
        <v>0</v>
      </c>
      <c r="FH63" s="1">
        <f t="shared" si="234"/>
        <v>0</v>
      </c>
      <c r="FI63" s="1">
        <f t="shared" si="234"/>
        <v>0</v>
      </c>
      <c r="FJ63" s="1">
        <f t="shared" si="234"/>
        <v>0</v>
      </c>
      <c r="FK63" s="1">
        <f t="shared" si="234"/>
        <v>0</v>
      </c>
      <c r="FL63" s="1">
        <f t="shared" si="234"/>
        <v>0</v>
      </c>
      <c r="FM63" s="1">
        <f t="shared" si="234"/>
        <v>0</v>
      </c>
      <c r="FN63" s="1">
        <f t="shared" si="234"/>
        <v>0</v>
      </c>
      <c r="FO63" s="1">
        <f t="shared" si="234"/>
        <v>0</v>
      </c>
      <c r="FP63" s="1">
        <f t="shared" si="234"/>
        <v>0</v>
      </c>
      <c r="FQ63" s="1">
        <f t="shared" si="234"/>
        <v>0</v>
      </c>
      <c r="FR63" s="1">
        <f t="shared" si="234"/>
        <v>0</v>
      </c>
      <c r="FS63" s="1">
        <f t="shared" si="234"/>
        <v>0</v>
      </c>
      <c r="FT63" s="1">
        <f t="shared" si="234"/>
        <v>0</v>
      </c>
      <c r="FU63" s="1">
        <f t="shared" si="234"/>
        <v>0</v>
      </c>
      <c r="FV63" s="1">
        <f t="shared" si="234"/>
        <v>0</v>
      </c>
      <c r="FW63" s="1">
        <f t="shared" si="234"/>
        <v>0</v>
      </c>
      <c r="FX63" s="1">
        <f t="shared" si="234"/>
        <v>0</v>
      </c>
      <c r="FY63" s="1">
        <f t="shared" si="234"/>
        <v>0</v>
      </c>
      <c r="FZ63" s="1">
        <f t="shared" si="234"/>
        <v>0</v>
      </c>
      <c r="GA63" s="1">
        <f t="shared" si="234"/>
        <v>0</v>
      </c>
      <c r="GB63" s="1">
        <f t="shared" si="234"/>
        <v>0</v>
      </c>
      <c r="GC63" s="1">
        <f t="shared" si="234"/>
        <v>0</v>
      </c>
      <c r="GD63" s="1">
        <f t="shared" si="234"/>
        <v>0</v>
      </c>
      <c r="GE63" s="1">
        <f t="shared" si="234"/>
        <v>0</v>
      </c>
      <c r="GF63" s="1">
        <f t="shared" si="234"/>
        <v>0</v>
      </c>
      <c r="GG63" s="1">
        <f t="shared" si="234"/>
        <v>0</v>
      </c>
    </row>
    <row r="64" spans="3:189" x14ac:dyDescent="0.25">
      <c r="D64" s="49">
        <v>13</v>
      </c>
      <c r="E64" s="3">
        <f>'Project Inputs'!E205*(D64&gt;0)</f>
        <v>6</v>
      </c>
      <c r="G64" s="40">
        <f t="shared" si="220"/>
        <v>54</v>
      </c>
      <c r="J64" s="1">
        <f t="shared" si="233"/>
        <v>0</v>
      </c>
      <c r="K64" s="1">
        <f t="shared" si="233"/>
        <v>0</v>
      </c>
      <c r="L64" s="1">
        <f t="shared" si="233"/>
        <v>0</v>
      </c>
      <c r="M64" s="1">
        <f t="shared" si="233"/>
        <v>0</v>
      </c>
      <c r="N64" s="1">
        <f t="shared" si="233"/>
        <v>0</v>
      </c>
      <c r="O64" s="1">
        <f t="shared" si="233"/>
        <v>0</v>
      </c>
      <c r="P64" s="1">
        <f t="shared" si="233"/>
        <v>0</v>
      </c>
      <c r="Q64" s="1">
        <f t="shared" si="235"/>
        <v>0</v>
      </c>
      <c r="R64" s="1">
        <f t="shared" si="235"/>
        <v>0</v>
      </c>
      <c r="S64" s="1">
        <f t="shared" si="235"/>
        <v>0</v>
      </c>
      <c r="T64" s="1">
        <f t="shared" si="235"/>
        <v>0</v>
      </c>
      <c r="U64" s="1">
        <f t="shared" si="235"/>
        <v>0</v>
      </c>
      <c r="V64" s="1">
        <f t="shared" si="235"/>
        <v>0</v>
      </c>
      <c r="W64" s="1">
        <f t="shared" si="235"/>
        <v>0</v>
      </c>
      <c r="X64" s="1">
        <f t="shared" si="235"/>
        <v>0</v>
      </c>
      <c r="Y64" s="1">
        <f t="shared" si="235"/>
        <v>0</v>
      </c>
      <c r="Z64" s="1">
        <f t="shared" si="235"/>
        <v>0</v>
      </c>
      <c r="AA64" s="1">
        <f t="shared" si="235"/>
        <v>0</v>
      </c>
      <c r="AB64" s="1">
        <f t="shared" si="235"/>
        <v>0</v>
      </c>
      <c r="AC64" s="1">
        <f t="shared" si="235"/>
        <v>0</v>
      </c>
      <c r="AD64" s="1">
        <f t="shared" si="235"/>
        <v>0</v>
      </c>
      <c r="AE64" s="1">
        <f t="shared" si="235"/>
        <v>0</v>
      </c>
      <c r="AF64" s="1">
        <f t="shared" si="235"/>
        <v>0</v>
      </c>
      <c r="AG64" s="1">
        <f t="shared" si="235"/>
        <v>0</v>
      </c>
      <c r="AH64" s="1">
        <f t="shared" si="235"/>
        <v>0</v>
      </c>
      <c r="AI64" s="1">
        <f t="shared" si="235"/>
        <v>0</v>
      </c>
      <c r="AJ64" s="1">
        <f t="shared" si="235"/>
        <v>0</v>
      </c>
      <c r="AK64" s="1">
        <f t="shared" si="235"/>
        <v>0</v>
      </c>
      <c r="AL64" s="1">
        <f t="shared" si="235"/>
        <v>0</v>
      </c>
      <c r="AM64" s="1">
        <f t="shared" si="235"/>
        <v>0</v>
      </c>
      <c r="AN64" s="1">
        <f t="shared" si="235"/>
        <v>0</v>
      </c>
      <c r="AO64" s="1">
        <f t="shared" si="235"/>
        <v>0</v>
      </c>
      <c r="AP64" s="1">
        <f t="shared" si="235"/>
        <v>0</v>
      </c>
      <c r="AQ64" s="1">
        <f t="shared" si="235"/>
        <v>0</v>
      </c>
      <c r="AR64" s="1">
        <f t="shared" si="235"/>
        <v>0</v>
      </c>
      <c r="AS64" s="1">
        <f t="shared" si="235"/>
        <v>0</v>
      </c>
      <c r="AT64" s="1">
        <f t="shared" si="235"/>
        <v>0</v>
      </c>
      <c r="AU64" s="1">
        <f t="shared" si="235"/>
        <v>0</v>
      </c>
      <c r="AV64" s="1">
        <f t="shared" si="235"/>
        <v>0</v>
      </c>
      <c r="AW64" s="1">
        <f t="shared" si="235"/>
        <v>0</v>
      </c>
      <c r="AX64" s="1">
        <f t="shared" si="235"/>
        <v>0</v>
      </c>
      <c r="AY64" s="1">
        <f t="shared" si="235"/>
        <v>0</v>
      </c>
      <c r="AZ64" s="1">
        <f t="shared" si="235"/>
        <v>0</v>
      </c>
      <c r="BA64" s="1">
        <f t="shared" si="235"/>
        <v>0</v>
      </c>
      <c r="BB64" s="1">
        <f t="shared" si="235"/>
        <v>0</v>
      </c>
      <c r="BC64" s="1">
        <f t="shared" si="235"/>
        <v>0</v>
      </c>
      <c r="BD64" s="1">
        <f t="shared" si="235"/>
        <v>0</v>
      </c>
      <c r="BE64" s="1">
        <f t="shared" si="235"/>
        <v>0</v>
      </c>
      <c r="BF64" s="1">
        <f t="shared" si="235"/>
        <v>0</v>
      </c>
      <c r="BG64" s="1">
        <f t="shared" si="235"/>
        <v>0</v>
      </c>
      <c r="BH64" s="1">
        <f t="shared" si="235"/>
        <v>0</v>
      </c>
      <c r="BI64" s="1">
        <f t="shared" si="235"/>
        <v>0</v>
      </c>
      <c r="BJ64" s="1">
        <f t="shared" si="235"/>
        <v>0</v>
      </c>
      <c r="BK64" s="1">
        <f t="shared" si="235"/>
        <v>6</v>
      </c>
      <c r="BL64" s="1">
        <f t="shared" si="235"/>
        <v>0</v>
      </c>
      <c r="BM64" s="1">
        <f t="shared" si="235"/>
        <v>0</v>
      </c>
      <c r="BN64" s="1">
        <f t="shared" si="235"/>
        <v>0</v>
      </c>
      <c r="BO64" s="1">
        <f t="shared" si="235"/>
        <v>0</v>
      </c>
      <c r="BP64" s="1">
        <f t="shared" si="235"/>
        <v>0</v>
      </c>
      <c r="BQ64" s="1">
        <f t="shared" si="235"/>
        <v>0</v>
      </c>
      <c r="BR64" s="1">
        <f t="shared" si="235"/>
        <v>0</v>
      </c>
      <c r="BS64" s="1">
        <f t="shared" si="235"/>
        <v>0</v>
      </c>
      <c r="BT64" s="1">
        <f t="shared" si="235"/>
        <v>0</v>
      </c>
      <c r="BU64" s="1">
        <f t="shared" si="235"/>
        <v>0</v>
      </c>
      <c r="BV64" s="1">
        <f t="shared" si="235"/>
        <v>0</v>
      </c>
      <c r="BW64" s="1">
        <f t="shared" si="235"/>
        <v>0</v>
      </c>
      <c r="BX64" s="1">
        <f t="shared" si="235"/>
        <v>0</v>
      </c>
      <c r="BY64" s="1">
        <f t="shared" si="235"/>
        <v>0</v>
      </c>
      <c r="BZ64" s="1">
        <f t="shared" si="235"/>
        <v>0</v>
      </c>
      <c r="CA64" s="1">
        <f t="shared" si="235"/>
        <v>0</v>
      </c>
      <c r="CB64" s="1">
        <f t="shared" si="235"/>
        <v>0</v>
      </c>
      <c r="CC64" s="1">
        <f t="shared" si="230"/>
        <v>0</v>
      </c>
      <c r="CD64" s="1">
        <f t="shared" si="230"/>
        <v>0</v>
      </c>
      <c r="CE64" s="1">
        <f t="shared" ref="CE64:EP76" si="236">(CE$1=$G64)*$E64</f>
        <v>0</v>
      </c>
      <c r="CF64" s="1">
        <f t="shared" si="236"/>
        <v>0</v>
      </c>
      <c r="CG64" s="1">
        <f t="shared" si="236"/>
        <v>0</v>
      </c>
      <c r="CH64" s="1">
        <f t="shared" si="236"/>
        <v>0</v>
      </c>
      <c r="CI64" s="1">
        <f t="shared" si="236"/>
        <v>0</v>
      </c>
      <c r="CJ64" s="1">
        <f t="shared" si="236"/>
        <v>0</v>
      </c>
      <c r="CK64" s="1">
        <f t="shared" si="236"/>
        <v>0</v>
      </c>
      <c r="CL64" s="1">
        <f t="shared" si="236"/>
        <v>0</v>
      </c>
      <c r="CM64" s="1">
        <f t="shared" si="236"/>
        <v>0</v>
      </c>
      <c r="CN64" s="1">
        <f t="shared" si="236"/>
        <v>0</v>
      </c>
      <c r="CO64" s="1">
        <f t="shared" si="236"/>
        <v>0</v>
      </c>
      <c r="CP64" s="1">
        <f t="shared" si="236"/>
        <v>0</v>
      </c>
      <c r="CQ64" s="1">
        <f t="shared" si="236"/>
        <v>0</v>
      </c>
      <c r="CR64" s="1">
        <f t="shared" si="236"/>
        <v>0</v>
      </c>
      <c r="CS64" s="1">
        <f t="shared" si="236"/>
        <v>0</v>
      </c>
      <c r="CT64" s="1">
        <f t="shared" si="236"/>
        <v>0</v>
      </c>
      <c r="CU64" s="1">
        <f t="shared" si="236"/>
        <v>0</v>
      </c>
      <c r="CV64" s="1">
        <f t="shared" si="236"/>
        <v>0</v>
      </c>
      <c r="CW64" s="1">
        <f t="shared" si="236"/>
        <v>0</v>
      </c>
      <c r="CX64" s="1">
        <f t="shared" si="236"/>
        <v>0</v>
      </c>
      <c r="CY64" s="1">
        <f t="shared" si="236"/>
        <v>0</v>
      </c>
      <c r="CZ64" s="1">
        <f t="shared" si="236"/>
        <v>0</v>
      </c>
      <c r="DA64" s="1">
        <f t="shared" si="236"/>
        <v>0</v>
      </c>
      <c r="DB64" s="1">
        <f t="shared" si="236"/>
        <v>0</v>
      </c>
      <c r="DC64" s="1">
        <f t="shared" si="236"/>
        <v>0</v>
      </c>
      <c r="DD64" s="1">
        <f t="shared" si="236"/>
        <v>0</v>
      </c>
      <c r="DE64" s="1">
        <f t="shared" si="236"/>
        <v>0</v>
      </c>
      <c r="DF64" s="1">
        <f t="shared" si="236"/>
        <v>0</v>
      </c>
      <c r="DG64" s="1">
        <f t="shared" si="236"/>
        <v>0</v>
      </c>
      <c r="DH64" s="1">
        <f t="shared" si="236"/>
        <v>0</v>
      </c>
      <c r="DI64" s="1">
        <f t="shared" si="236"/>
        <v>0</v>
      </c>
      <c r="DJ64" s="1">
        <f t="shared" si="236"/>
        <v>0</v>
      </c>
      <c r="DK64" s="1">
        <f t="shared" si="236"/>
        <v>0</v>
      </c>
      <c r="DL64" s="1">
        <f t="shared" si="236"/>
        <v>0</v>
      </c>
      <c r="DM64" s="1">
        <f t="shared" si="236"/>
        <v>0</v>
      </c>
      <c r="DN64" s="1">
        <f t="shared" si="236"/>
        <v>0</v>
      </c>
      <c r="DO64" s="1">
        <f t="shared" si="236"/>
        <v>0</v>
      </c>
      <c r="DP64" s="1">
        <f t="shared" si="236"/>
        <v>0</v>
      </c>
      <c r="DQ64" s="1">
        <f t="shared" si="236"/>
        <v>0</v>
      </c>
      <c r="DR64" s="1">
        <f t="shared" si="236"/>
        <v>0</v>
      </c>
      <c r="DS64" s="1">
        <f t="shared" si="236"/>
        <v>0</v>
      </c>
      <c r="DT64" s="1">
        <f t="shared" si="236"/>
        <v>0</v>
      </c>
      <c r="DU64" s="1">
        <f t="shared" si="236"/>
        <v>0</v>
      </c>
      <c r="DV64" s="1">
        <f t="shared" si="236"/>
        <v>0</v>
      </c>
      <c r="DW64" s="1">
        <f t="shared" si="236"/>
        <v>0</v>
      </c>
      <c r="DX64" s="1">
        <f t="shared" si="236"/>
        <v>0</v>
      </c>
      <c r="DY64" s="1">
        <f t="shared" si="236"/>
        <v>0</v>
      </c>
      <c r="DZ64" s="1">
        <f t="shared" si="236"/>
        <v>0</v>
      </c>
      <c r="EA64" s="1">
        <f t="shared" si="236"/>
        <v>0</v>
      </c>
      <c r="EB64" s="1">
        <f t="shared" si="236"/>
        <v>0</v>
      </c>
      <c r="EC64" s="1">
        <f t="shared" si="236"/>
        <v>0</v>
      </c>
      <c r="ED64" s="1">
        <f t="shared" si="236"/>
        <v>0</v>
      </c>
      <c r="EE64" s="1">
        <f t="shared" si="236"/>
        <v>0</v>
      </c>
      <c r="EF64" s="1">
        <f t="shared" si="236"/>
        <v>0</v>
      </c>
      <c r="EG64" s="1">
        <f t="shared" si="236"/>
        <v>0</v>
      </c>
      <c r="EH64" s="1">
        <f t="shared" si="236"/>
        <v>0</v>
      </c>
      <c r="EI64" s="1">
        <f t="shared" si="236"/>
        <v>0</v>
      </c>
      <c r="EJ64" s="1">
        <f t="shared" si="236"/>
        <v>0</v>
      </c>
      <c r="EK64" s="1">
        <f t="shared" si="236"/>
        <v>0</v>
      </c>
      <c r="EL64" s="1">
        <f t="shared" si="236"/>
        <v>0</v>
      </c>
      <c r="EM64" s="1">
        <f t="shared" si="236"/>
        <v>0</v>
      </c>
      <c r="EN64" s="1">
        <f t="shared" si="236"/>
        <v>0</v>
      </c>
      <c r="EO64" s="1">
        <f t="shared" si="236"/>
        <v>0</v>
      </c>
      <c r="EP64" s="1">
        <f t="shared" si="236"/>
        <v>0</v>
      </c>
      <c r="EQ64" s="1">
        <f t="shared" si="234"/>
        <v>0</v>
      </c>
      <c r="ER64" s="1">
        <f t="shared" si="234"/>
        <v>0</v>
      </c>
      <c r="ES64" s="1">
        <f t="shared" si="234"/>
        <v>0</v>
      </c>
      <c r="ET64" s="1">
        <f t="shared" si="234"/>
        <v>0</v>
      </c>
      <c r="EU64" s="1">
        <f t="shared" si="234"/>
        <v>0</v>
      </c>
      <c r="EV64" s="1">
        <f t="shared" si="234"/>
        <v>0</v>
      </c>
      <c r="EW64" s="1">
        <f t="shared" si="234"/>
        <v>0</v>
      </c>
      <c r="EX64" s="1">
        <f t="shared" si="234"/>
        <v>0</v>
      </c>
      <c r="EY64" s="1">
        <f t="shared" si="234"/>
        <v>0</v>
      </c>
      <c r="EZ64" s="1">
        <f t="shared" si="234"/>
        <v>0</v>
      </c>
      <c r="FA64" s="1">
        <f t="shared" si="234"/>
        <v>0</v>
      </c>
      <c r="FB64" s="1">
        <f t="shared" si="234"/>
        <v>0</v>
      </c>
      <c r="FC64" s="1">
        <f t="shared" si="234"/>
        <v>0</v>
      </c>
      <c r="FD64" s="1">
        <f t="shared" si="234"/>
        <v>0</v>
      </c>
      <c r="FE64" s="1">
        <f t="shared" si="234"/>
        <v>0</v>
      </c>
      <c r="FF64" s="1">
        <f t="shared" si="234"/>
        <v>0</v>
      </c>
      <c r="FG64" s="1">
        <f t="shared" si="234"/>
        <v>0</v>
      </c>
      <c r="FH64" s="1">
        <f t="shared" si="234"/>
        <v>0</v>
      </c>
      <c r="FI64" s="1">
        <f t="shared" si="234"/>
        <v>0</v>
      </c>
      <c r="FJ64" s="1">
        <f t="shared" si="234"/>
        <v>0</v>
      </c>
      <c r="FK64" s="1">
        <f t="shared" si="234"/>
        <v>0</v>
      </c>
      <c r="FL64" s="1">
        <f t="shared" si="234"/>
        <v>0</v>
      </c>
      <c r="FM64" s="1">
        <f t="shared" si="234"/>
        <v>0</v>
      </c>
      <c r="FN64" s="1">
        <f t="shared" si="234"/>
        <v>0</v>
      </c>
      <c r="FO64" s="1">
        <f t="shared" si="234"/>
        <v>0</v>
      </c>
      <c r="FP64" s="1">
        <f t="shared" si="234"/>
        <v>0</v>
      </c>
      <c r="FQ64" s="1">
        <f t="shared" si="234"/>
        <v>0</v>
      </c>
      <c r="FR64" s="1">
        <f t="shared" si="234"/>
        <v>0</v>
      </c>
      <c r="FS64" s="1">
        <f t="shared" si="234"/>
        <v>0</v>
      </c>
      <c r="FT64" s="1">
        <f t="shared" si="234"/>
        <v>0</v>
      </c>
      <c r="FU64" s="1">
        <f t="shared" si="234"/>
        <v>0</v>
      </c>
      <c r="FV64" s="1">
        <f t="shared" si="234"/>
        <v>0</v>
      </c>
      <c r="FW64" s="1">
        <f t="shared" si="234"/>
        <v>0</v>
      </c>
      <c r="FX64" s="1">
        <f t="shared" si="234"/>
        <v>0</v>
      </c>
      <c r="FY64" s="1">
        <f t="shared" si="234"/>
        <v>0</v>
      </c>
      <c r="FZ64" s="1">
        <f t="shared" si="234"/>
        <v>0</v>
      </c>
      <c r="GA64" s="1">
        <f t="shared" si="234"/>
        <v>0</v>
      </c>
      <c r="GB64" s="1">
        <f t="shared" si="234"/>
        <v>0</v>
      </c>
      <c r="GC64" s="1">
        <f t="shared" si="234"/>
        <v>0</v>
      </c>
      <c r="GD64" s="1">
        <f t="shared" si="234"/>
        <v>0</v>
      </c>
      <c r="GE64" s="1">
        <f t="shared" si="234"/>
        <v>0</v>
      </c>
      <c r="GF64" s="1">
        <f t="shared" si="234"/>
        <v>0</v>
      </c>
      <c r="GG64" s="1">
        <f t="shared" si="234"/>
        <v>0</v>
      </c>
    </row>
    <row r="65" spans="3:189" x14ac:dyDescent="0.25">
      <c r="D65" s="49">
        <v>14</v>
      </c>
      <c r="E65" s="3">
        <f>'Project Inputs'!E206*(D65&gt;0)</f>
        <v>6</v>
      </c>
      <c r="G65" s="40">
        <f t="shared" si="220"/>
        <v>57</v>
      </c>
      <c r="J65" s="1">
        <f t="shared" si="233"/>
        <v>0</v>
      </c>
      <c r="K65" s="1">
        <f t="shared" si="233"/>
        <v>0</v>
      </c>
      <c r="L65" s="1">
        <f t="shared" si="233"/>
        <v>0</v>
      </c>
      <c r="M65" s="1">
        <f t="shared" si="233"/>
        <v>0</v>
      </c>
      <c r="N65" s="1">
        <f t="shared" si="233"/>
        <v>0</v>
      </c>
      <c r="O65" s="1">
        <f t="shared" si="233"/>
        <v>0</v>
      </c>
      <c r="P65" s="1">
        <f t="shared" si="233"/>
        <v>0</v>
      </c>
      <c r="Q65" s="1">
        <f t="shared" si="235"/>
        <v>0</v>
      </c>
      <c r="R65" s="1">
        <f t="shared" si="235"/>
        <v>0</v>
      </c>
      <c r="S65" s="1">
        <f t="shared" si="235"/>
        <v>0</v>
      </c>
      <c r="T65" s="1">
        <f t="shared" si="235"/>
        <v>0</v>
      </c>
      <c r="U65" s="1">
        <f t="shared" si="235"/>
        <v>0</v>
      </c>
      <c r="V65" s="1">
        <f t="shared" si="235"/>
        <v>0</v>
      </c>
      <c r="W65" s="1">
        <f t="shared" si="235"/>
        <v>0</v>
      </c>
      <c r="X65" s="1">
        <f t="shared" si="235"/>
        <v>0</v>
      </c>
      <c r="Y65" s="1">
        <f t="shared" si="235"/>
        <v>0</v>
      </c>
      <c r="Z65" s="1">
        <f t="shared" si="235"/>
        <v>0</v>
      </c>
      <c r="AA65" s="1">
        <f t="shared" si="235"/>
        <v>0</v>
      </c>
      <c r="AB65" s="1">
        <f t="shared" si="235"/>
        <v>0</v>
      </c>
      <c r="AC65" s="1">
        <f t="shared" si="235"/>
        <v>0</v>
      </c>
      <c r="AD65" s="1">
        <f t="shared" si="235"/>
        <v>0</v>
      </c>
      <c r="AE65" s="1">
        <f t="shared" si="235"/>
        <v>0</v>
      </c>
      <c r="AF65" s="1">
        <f t="shared" si="235"/>
        <v>0</v>
      </c>
      <c r="AG65" s="1">
        <f t="shared" si="235"/>
        <v>0</v>
      </c>
      <c r="AH65" s="1">
        <f t="shared" si="235"/>
        <v>0</v>
      </c>
      <c r="AI65" s="1">
        <f t="shared" si="235"/>
        <v>0</v>
      </c>
      <c r="AJ65" s="1">
        <f t="shared" si="235"/>
        <v>0</v>
      </c>
      <c r="AK65" s="1">
        <f t="shared" si="235"/>
        <v>0</v>
      </c>
      <c r="AL65" s="1">
        <f t="shared" si="235"/>
        <v>0</v>
      </c>
      <c r="AM65" s="1">
        <f t="shared" si="235"/>
        <v>0</v>
      </c>
      <c r="AN65" s="1">
        <f t="shared" si="235"/>
        <v>0</v>
      </c>
      <c r="AO65" s="1">
        <f t="shared" si="235"/>
        <v>0</v>
      </c>
      <c r="AP65" s="1">
        <f t="shared" si="235"/>
        <v>0</v>
      </c>
      <c r="AQ65" s="1">
        <f t="shared" si="235"/>
        <v>0</v>
      </c>
      <c r="AR65" s="1">
        <f t="shared" si="235"/>
        <v>0</v>
      </c>
      <c r="AS65" s="1">
        <f t="shared" si="235"/>
        <v>0</v>
      </c>
      <c r="AT65" s="1">
        <f t="shared" si="235"/>
        <v>0</v>
      </c>
      <c r="AU65" s="1">
        <f t="shared" si="235"/>
        <v>0</v>
      </c>
      <c r="AV65" s="1">
        <f t="shared" si="235"/>
        <v>0</v>
      </c>
      <c r="AW65" s="1">
        <f t="shared" si="235"/>
        <v>0</v>
      </c>
      <c r="AX65" s="1">
        <f t="shared" si="235"/>
        <v>0</v>
      </c>
      <c r="AY65" s="1">
        <f t="shared" si="235"/>
        <v>0</v>
      </c>
      <c r="AZ65" s="1">
        <f t="shared" si="235"/>
        <v>0</v>
      </c>
      <c r="BA65" s="1">
        <f t="shared" si="235"/>
        <v>0</v>
      </c>
      <c r="BB65" s="1">
        <f t="shared" si="235"/>
        <v>0</v>
      </c>
      <c r="BC65" s="1">
        <f t="shared" si="235"/>
        <v>0</v>
      </c>
      <c r="BD65" s="1">
        <f t="shared" si="235"/>
        <v>0</v>
      </c>
      <c r="BE65" s="1">
        <f t="shared" si="235"/>
        <v>0</v>
      </c>
      <c r="BF65" s="1">
        <f t="shared" si="235"/>
        <v>0</v>
      </c>
      <c r="BG65" s="1">
        <f t="shared" si="235"/>
        <v>0</v>
      </c>
      <c r="BH65" s="1">
        <f t="shared" si="235"/>
        <v>0</v>
      </c>
      <c r="BI65" s="1">
        <f t="shared" si="235"/>
        <v>0</v>
      </c>
      <c r="BJ65" s="1">
        <f t="shared" si="235"/>
        <v>0</v>
      </c>
      <c r="BK65" s="1">
        <f t="shared" si="235"/>
        <v>0</v>
      </c>
      <c r="BL65" s="1">
        <f t="shared" si="235"/>
        <v>0</v>
      </c>
      <c r="BM65" s="1">
        <f t="shared" si="235"/>
        <v>0</v>
      </c>
      <c r="BN65" s="1">
        <f t="shared" si="235"/>
        <v>6</v>
      </c>
      <c r="BO65" s="1">
        <f t="shared" si="235"/>
        <v>0</v>
      </c>
      <c r="BP65" s="1">
        <f t="shared" si="235"/>
        <v>0</v>
      </c>
      <c r="BQ65" s="1">
        <f t="shared" si="235"/>
        <v>0</v>
      </c>
      <c r="BR65" s="1">
        <f t="shared" si="235"/>
        <v>0</v>
      </c>
      <c r="BS65" s="1">
        <f t="shared" si="235"/>
        <v>0</v>
      </c>
      <c r="BT65" s="1">
        <f t="shared" si="235"/>
        <v>0</v>
      </c>
      <c r="BU65" s="1">
        <f t="shared" si="235"/>
        <v>0</v>
      </c>
      <c r="BV65" s="1">
        <f t="shared" si="235"/>
        <v>0</v>
      </c>
      <c r="BW65" s="1">
        <f t="shared" si="235"/>
        <v>0</v>
      </c>
      <c r="BX65" s="1">
        <f t="shared" si="235"/>
        <v>0</v>
      </c>
      <c r="BY65" s="1">
        <f t="shared" si="235"/>
        <v>0</v>
      </c>
      <c r="BZ65" s="1">
        <f t="shared" si="235"/>
        <v>0</v>
      </c>
      <c r="CA65" s="1">
        <f t="shared" si="235"/>
        <v>0</v>
      </c>
      <c r="CB65" s="1">
        <f t="shared" si="235"/>
        <v>0</v>
      </c>
      <c r="CC65" s="1">
        <f t="shared" ref="CC65:EN76" si="237">(CC$1=$G65)*$E65</f>
        <v>0</v>
      </c>
      <c r="CD65" s="1">
        <f t="shared" si="237"/>
        <v>0</v>
      </c>
      <c r="CE65" s="1">
        <f t="shared" si="237"/>
        <v>0</v>
      </c>
      <c r="CF65" s="1">
        <f t="shared" si="237"/>
        <v>0</v>
      </c>
      <c r="CG65" s="1">
        <f t="shared" si="237"/>
        <v>0</v>
      </c>
      <c r="CH65" s="1">
        <f t="shared" si="237"/>
        <v>0</v>
      </c>
      <c r="CI65" s="1">
        <f t="shared" si="237"/>
        <v>0</v>
      </c>
      <c r="CJ65" s="1">
        <f t="shared" si="237"/>
        <v>0</v>
      </c>
      <c r="CK65" s="1">
        <f t="shared" si="237"/>
        <v>0</v>
      </c>
      <c r="CL65" s="1">
        <f t="shared" si="237"/>
        <v>0</v>
      </c>
      <c r="CM65" s="1">
        <f t="shared" si="237"/>
        <v>0</v>
      </c>
      <c r="CN65" s="1">
        <f t="shared" si="237"/>
        <v>0</v>
      </c>
      <c r="CO65" s="1">
        <f t="shared" si="237"/>
        <v>0</v>
      </c>
      <c r="CP65" s="1">
        <f t="shared" si="237"/>
        <v>0</v>
      </c>
      <c r="CQ65" s="1">
        <f t="shared" si="237"/>
        <v>0</v>
      </c>
      <c r="CR65" s="1">
        <f t="shared" si="237"/>
        <v>0</v>
      </c>
      <c r="CS65" s="1">
        <f t="shared" si="237"/>
        <v>0</v>
      </c>
      <c r="CT65" s="1">
        <f t="shared" si="237"/>
        <v>0</v>
      </c>
      <c r="CU65" s="1">
        <f t="shared" si="237"/>
        <v>0</v>
      </c>
      <c r="CV65" s="1">
        <f t="shared" si="237"/>
        <v>0</v>
      </c>
      <c r="CW65" s="1">
        <f t="shared" si="237"/>
        <v>0</v>
      </c>
      <c r="CX65" s="1">
        <f t="shared" si="237"/>
        <v>0</v>
      </c>
      <c r="CY65" s="1">
        <f t="shared" si="237"/>
        <v>0</v>
      </c>
      <c r="CZ65" s="1">
        <f t="shared" si="237"/>
        <v>0</v>
      </c>
      <c r="DA65" s="1">
        <f t="shared" si="237"/>
        <v>0</v>
      </c>
      <c r="DB65" s="1">
        <f t="shared" si="237"/>
        <v>0</v>
      </c>
      <c r="DC65" s="1">
        <f t="shared" si="237"/>
        <v>0</v>
      </c>
      <c r="DD65" s="1">
        <f t="shared" si="237"/>
        <v>0</v>
      </c>
      <c r="DE65" s="1">
        <f t="shared" si="237"/>
        <v>0</v>
      </c>
      <c r="DF65" s="1">
        <f t="shared" si="237"/>
        <v>0</v>
      </c>
      <c r="DG65" s="1">
        <f t="shared" si="237"/>
        <v>0</v>
      </c>
      <c r="DH65" s="1">
        <f t="shared" si="237"/>
        <v>0</v>
      </c>
      <c r="DI65" s="1">
        <f t="shared" si="237"/>
        <v>0</v>
      </c>
      <c r="DJ65" s="1">
        <f t="shared" si="237"/>
        <v>0</v>
      </c>
      <c r="DK65" s="1">
        <f t="shared" si="237"/>
        <v>0</v>
      </c>
      <c r="DL65" s="1">
        <f t="shared" si="237"/>
        <v>0</v>
      </c>
      <c r="DM65" s="1">
        <f t="shared" si="237"/>
        <v>0</v>
      </c>
      <c r="DN65" s="1">
        <f t="shared" si="237"/>
        <v>0</v>
      </c>
      <c r="DO65" s="1">
        <f t="shared" si="237"/>
        <v>0</v>
      </c>
      <c r="DP65" s="1">
        <f t="shared" si="237"/>
        <v>0</v>
      </c>
      <c r="DQ65" s="1">
        <f t="shared" si="237"/>
        <v>0</v>
      </c>
      <c r="DR65" s="1">
        <f t="shared" si="237"/>
        <v>0</v>
      </c>
      <c r="DS65" s="1">
        <f t="shared" si="237"/>
        <v>0</v>
      </c>
      <c r="DT65" s="1">
        <f t="shared" si="237"/>
        <v>0</v>
      </c>
      <c r="DU65" s="1">
        <f t="shared" si="237"/>
        <v>0</v>
      </c>
      <c r="DV65" s="1">
        <f t="shared" si="237"/>
        <v>0</v>
      </c>
      <c r="DW65" s="1">
        <f t="shared" si="237"/>
        <v>0</v>
      </c>
      <c r="DX65" s="1">
        <f t="shared" si="237"/>
        <v>0</v>
      </c>
      <c r="DY65" s="1">
        <f t="shared" si="237"/>
        <v>0</v>
      </c>
      <c r="DZ65" s="1">
        <f t="shared" si="237"/>
        <v>0</v>
      </c>
      <c r="EA65" s="1">
        <f t="shared" si="237"/>
        <v>0</v>
      </c>
      <c r="EB65" s="1">
        <f t="shared" si="237"/>
        <v>0</v>
      </c>
      <c r="EC65" s="1">
        <f t="shared" si="237"/>
        <v>0</v>
      </c>
      <c r="ED65" s="1">
        <f t="shared" si="237"/>
        <v>0</v>
      </c>
      <c r="EE65" s="1">
        <f t="shared" si="237"/>
        <v>0</v>
      </c>
      <c r="EF65" s="1">
        <f t="shared" si="237"/>
        <v>0</v>
      </c>
      <c r="EG65" s="1">
        <f t="shared" si="237"/>
        <v>0</v>
      </c>
      <c r="EH65" s="1">
        <f t="shared" si="237"/>
        <v>0</v>
      </c>
      <c r="EI65" s="1">
        <f t="shared" si="237"/>
        <v>0</v>
      </c>
      <c r="EJ65" s="1">
        <f t="shared" si="237"/>
        <v>0</v>
      </c>
      <c r="EK65" s="1">
        <f t="shared" si="237"/>
        <v>0</v>
      </c>
      <c r="EL65" s="1">
        <f t="shared" si="237"/>
        <v>0</v>
      </c>
      <c r="EM65" s="1">
        <f t="shared" si="237"/>
        <v>0</v>
      </c>
      <c r="EN65" s="1">
        <f t="shared" si="237"/>
        <v>0</v>
      </c>
      <c r="EO65" s="1">
        <f t="shared" si="236"/>
        <v>0</v>
      </c>
      <c r="EP65" s="1">
        <f t="shared" si="236"/>
        <v>0</v>
      </c>
      <c r="EQ65" s="1">
        <f t="shared" si="234"/>
        <v>0</v>
      </c>
      <c r="ER65" s="1">
        <f t="shared" si="234"/>
        <v>0</v>
      </c>
      <c r="ES65" s="1">
        <f t="shared" si="234"/>
        <v>0</v>
      </c>
      <c r="ET65" s="1">
        <f t="shared" si="234"/>
        <v>0</v>
      </c>
      <c r="EU65" s="1">
        <f t="shared" si="234"/>
        <v>0</v>
      </c>
      <c r="EV65" s="1">
        <f t="shared" si="234"/>
        <v>0</v>
      </c>
      <c r="EW65" s="1">
        <f t="shared" si="234"/>
        <v>0</v>
      </c>
      <c r="EX65" s="1">
        <f t="shared" si="234"/>
        <v>0</v>
      </c>
      <c r="EY65" s="1">
        <f t="shared" si="234"/>
        <v>0</v>
      </c>
      <c r="EZ65" s="1">
        <f t="shared" si="234"/>
        <v>0</v>
      </c>
      <c r="FA65" s="1">
        <f t="shared" si="234"/>
        <v>0</v>
      </c>
      <c r="FB65" s="1">
        <f t="shared" si="234"/>
        <v>0</v>
      </c>
      <c r="FC65" s="1">
        <f t="shared" si="234"/>
        <v>0</v>
      </c>
      <c r="FD65" s="1">
        <f t="shared" si="234"/>
        <v>0</v>
      </c>
      <c r="FE65" s="1">
        <f t="shared" si="234"/>
        <v>0</v>
      </c>
      <c r="FF65" s="1">
        <f t="shared" si="234"/>
        <v>0</v>
      </c>
      <c r="FG65" s="1">
        <f t="shared" si="234"/>
        <v>0</v>
      </c>
      <c r="FH65" s="1">
        <f t="shared" si="234"/>
        <v>0</v>
      </c>
      <c r="FI65" s="1">
        <f t="shared" si="234"/>
        <v>0</v>
      </c>
      <c r="FJ65" s="1">
        <f t="shared" si="234"/>
        <v>0</v>
      </c>
      <c r="FK65" s="1">
        <f t="shared" si="234"/>
        <v>0</v>
      </c>
      <c r="FL65" s="1">
        <f t="shared" si="234"/>
        <v>0</v>
      </c>
      <c r="FM65" s="1">
        <f t="shared" si="234"/>
        <v>0</v>
      </c>
      <c r="FN65" s="1">
        <f t="shared" si="234"/>
        <v>0</v>
      </c>
      <c r="FO65" s="1">
        <f t="shared" si="234"/>
        <v>0</v>
      </c>
      <c r="FP65" s="1">
        <f t="shared" si="234"/>
        <v>0</v>
      </c>
      <c r="FQ65" s="1">
        <f t="shared" si="234"/>
        <v>0</v>
      </c>
      <c r="FR65" s="1">
        <f t="shared" si="234"/>
        <v>0</v>
      </c>
      <c r="FS65" s="1">
        <f t="shared" si="234"/>
        <v>0</v>
      </c>
      <c r="FT65" s="1">
        <f t="shared" si="234"/>
        <v>0</v>
      </c>
      <c r="FU65" s="1">
        <f t="shared" si="234"/>
        <v>0</v>
      </c>
      <c r="FV65" s="1">
        <f t="shared" si="234"/>
        <v>0</v>
      </c>
      <c r="FW65" s="1">
        <f t="shared" si="234"/>
        <v>0</v>
      </c>
      <c r="FX65" s="1">
        <f t="shared" si="234"/>
        <v>0</v>
      </c>
      <c r="FY65" s="1">
        <f t="shared" si="234"/>
        <v>0</v>
      </c>
      <c r="FZ65" s="1">
        <f t="shared" si="234"/>
        <v>0</v>
      </c>
      <c r="GA65" s="1">
        <f t="shared" si="234"/>
        <v>0</v>
      </c>
      <c r="GB65" s="1">
        <f t="shared" si="234"/>
        <v>0</v>
      </c>
      <c r="GC65" s="1">
        <f t="shared" si="234"/>
        <v>0</v>
      </c>
      <c r="GD65" s="1">
        <f t="shared" si="234"/>
        <v>0</v>
      </c>
      <c r="GE65" s="1">
        <f t="shared" si="234"/>
        <v>0</v>
      </c>
      <c r="GF65" s="1">
        <f t="shared" si="234"/>
        <v>0</v>
      </c>
      <c r="GG65" s="1">
        <f t="shared" si="234"/>
        <v>0</v>
      </c>
    </row>
    <row r="66" spans="3:189" x14ac:dyDescent="0.25">
      <c r="D66" s="49">
        <v>15</v>
      </c>
      <c r="E66" s="3">
        <f>'Project Inputs'!E207*(D66&gt;0)</f>
        <v>6</v>
      </c>
      <c r="G66" s="40">
        <f t="shared" si="220"/>
        <v>60</v>
      </c>
      <c r="J66" s="1">
        <f t="shared" si="233"/>
        <v>0</v>
      </c>
      <c r="K66" s="1">
        <f t="shared" si="233"/>
        <v>0</v>
      </c>
      <c r="L66" s="1">
        <f t="shared" si="233"/>
        <v>0</v>
      </c>
      <c r="M66" s="1">
        <f t="shared" si="233"/>
        <v>0</v>
      </c>
      <c r="N66" s="1">
        <f t="shared" si="233"/>
        <v>0</v>
      </c>
      <c r="O66" s="1">
        <f t="shared" si="233"/>
        <v>0</v>
      </c>
      <c r="P66" s="1">
        <f t="shared" si="233"/>
        <v>0</v>
      </c>
      <c r="Q66" s="1">
        <f t="shared" si="235"/>
        <v>0</v>
      </c>
      <c r="R66" s="1">
        <f t="shared" si="235"/>
        <v>0</v>
      </c>
      <c r="S66" s="1">
        <f t="shared" si="235"/>
        <v>0</v>
      </c>
      <c r="T66" s="1">
        <f t="shared" si="235"/>
        <v>0</v>
      </c>
      <c r="U66" s="1">
        <f t="shared" si="235"/>
        <v>0</v>
      </c>
      <c r="V66" s="1">
        <f t="shared" si="235"/>
        <v>0</v>
      </c>
      <c r="W66" s="1">
        <f t="shared" si="235"/>
        <v>0</v>
      </c>
      <c r="X66" s="1">
        <f t="shared" si="235"/>
        <v>0</v>
      </c>
      <c r="Y66" s="1">
        <f t="shared" si="235"/>
        <v>0</v>
      </c>
      <c r="Z66" s="1">
        <f t="shared" si="235"/>
        <v>0</v>
      </c>
      <c r="AA66" s="1">
        <f t="shared" si="235"/>
        <v>0</v>
      </c>
      <c r="AB66" s="1">
        <f t="shared" si="235"/>
        <v>0</v>
      </c>
      <c r="AC66" s="1">
        <f t="shared" si="235"/>
        <v>0</v>
      </c>
      <c r="AD66" s="1">
        <f t="shared" si="235"/>
        <v>0</v>
      </c>
      <c r="AE66" s="1">
        <f t="shared" si="235"/>
        <v>0</v>
      </c>
      <c r="AF66" s="1">
        <f t="shared" si="235"/>
        <v>0</v>
      </c>
      <c r="AG66" s="1">
        <f t="shared" si="235"/>
        <v>0</v>
      </c>
      <c r="AH66" s="1">
        <f t="shared" si="235"/>
        <v>0</v>
      </c>
      <c r="AI66" s="1">
        <f t="shared" si="235"/>
        <v>0</v>
      </c>
      <c r="AJ66" s="1">
        <f t="shared" si="235"/>
        <v>0</v>
      </c>
      <c r="AK66" s="1">
        <f t="shared" si="235"/>
        <v>0</v>
      </c>
      <c r="AL66" s="1">
        <f t="shared" si="235"/>
        <v>0</v>
      </c>
      <c r="AM66" s="1">
        <f t="shared" si="235"/>
        <v>0</v>
      </c>
      <c r="AN66" s="1">
        <f t="shared" si="235"/>
        <v>0</v>
      </c>
      <c r="AO66" s="1">
        <f t="shared" si="235"/>
        <v>0</v>
      </c>
      <c r="AP66" s="1">
        <f t="shared" si="235"/>
        <v>0</v>
      </c>
      <c r="AQ66" s="1">
        <f t="shared" si="235"/>
        <v>0</v>
      </c>
      <c r="AR66" s="1">
        <f t="shared" si="235"/>
        <v>0</v>
      </c>
      <c r="AS66" s="1">
        <f t="shared" si="235"/>
        <v>0</v>
      </c>
      <c r="AT66" s="1">
        <f t="shared" si="235"/>
        <v>0</v>
      </c>
      <c r="AU66" s="1">
        <f t="shared" si="235"/>
        <v>0</v>
      </c>
      <c r="AV66" s="1">
        <f t="shared" si="235"/>
        <v>0</v>
      </c>
      <c r="AW66" s="1">
        <f t="shared" si="235"/>
        <v>0</v>
      </c>
      <c r="AX66" s="1">
        <f t="shared" si="235"/>
        <v>0</v>
      </c>
      <c r="AY66" s="1">
        <f t="shared" si="235"/>
        <v>0</v>
      </c>
      <c r="AZ66" s="1">
        <f t="shared" si="235"/>
        <v>0</v>
      </c>
      <c r="BA66" s="1">
        <f t="shared" si="235"/>
        <v>0</v>
      </c>
      <c r="BB66" s="1">
        <f t="shared" si="235"/>
        <v>0</v>
      </c>
      <c r="BC66" s="1">
        <f t="shared" si="235"/>
        <v>0</v>
      </c>
      <c r="BD66" s="1">
        <f t="shared" si="235"/>
        <v>0</v>
      </c>
      <c r="BE66" s="1">
        <f t="shared" si="235"/>
        <v>0</v>
      </c>
      <c r="BF66" s="1">
        <f t="shared" si="235"/>
        <v>0</v>
      </c>
      <c r="BG66" s="1">
        <f t="shared" si="235"/>
        <v>0</v>
      </c>
      <c r="BH66" s="1">
        <f t="shared" si="235"/>
        <v>0</v>
      </c>
      <c r="BI66" s="1">
        <f t="shared" si="235"/>
        <v>0</v>
      </c>
      <c r="BJ66" s="1">
        <f t="shared" si="235"/>
        <v>0</v>
      </c>
      <c r="BK66" s="1">
        <f t="shared" si="235"/>
        <v>0</v>
      </c>
      <c r="BL66" s="1">
        <f t="shared" si="235"/>
        <v>0</v>
      </c>
      <c r="BM66" s="1">
        <f t="shared" si="235"/>
        <v>0</v>
      </c>
      <c r="BN66" s="1">
        <f t="shared" si="235"/>
        <v>0</v>
      </c>
      <c r="BO66" s="1">
        <f t="shared" si="235"/>
        <v>0</v>
      </c>
      <c r="BP66" s="1">
        <f t="shared" si="235"/>
        <v>0</v>
      </c>
      <c r="BQ66" s="1">
        <f t="shared" si="235"/>
        <v>6</v>
      </c>
      <c r="BR66" s="1">
        <f t="shared" si="235"/>
        <v>0</v>
      </c>
      <c r="BS66" s="1">
        <f t="shared" si="235"/>
        <v>0</v>
      </c>
      <c r="BT66" s="1">
        <f t="shared" si="235"/>
        <v>0</v>
      </c>
      <c r="BU66" s="1">
        <f t="shared" si="235"/>
        <v>0</v>
      </c>
      <c r="BV66" s="1">
        <f t="shared" si="235"/>
        <v>0</v>
      </c>
      <c r="BW66" s="1">
        <f t="shared" si="235"/>
        <v>0</v>
      </c>
      <c r="BX66" s="1">
        <f t="shared" si="235"/>
        <v>0</v>
      </c>
      <c r="BY66" s="1">
        <f t="shared" si="235"/>
        <v>0</v>
      </c>
      <c r="BZ66" s="1">
        <f t="shared" si="235"/>
        <v>0</v>
      </c>
      <c r="CA66" s="1">
        <f t="shared" si="235"/>
        <v>0</v>
      </c>
      <c r="CB66" s="1">
        <f t="shared" ref="CB66:EM69" si="238">(CB$1=$G66)*$E66</f>
        <v>0</v>
      </c>
      <c r="CC66" s="1">
        <f t="shared" si="238"/>
        <v>0</v>
      </c>
      <c r="CD66" s="1">
        <f t="shared" si="238"/>
        <v>0</v>
      </c>
      <c r="CE66" s="1">
        <f t="shared" si="238"/>
        <v>0</v>
      </c>
      <c r="CF66" s="1">
        <f t="shared" si="238"/>
        <v>0</v>
      </c>
      <c r="CG66" s="1">
        <f t="shared" si="238"/>
        <v>0</v>
      </c>
      <c r="CH66" s="1">
        <f t="shared" si="238"/>
        <v>0</v>
      </c>
      <c r="CI66" s="1">
        <f t="shared" si="238"/>
        <v>0</v>
      </c>
      <c r="CJ66" s="1">
        <f t="shared" si="238"/>
        <v>0</v>
      </c>
      <c r="CK66" s="1">
        <f t="shared" si="238"/>
        <v>0</v>
      </c>
      <c r="CL66" s="1">
        <f t="shared" si="238"/>
        <v>0</v>
      </c>
      <c r="CM66" s="1">
        <f t="shared" si="238"/>
        <v>0</v>
      </c>
      <c r="CN66" s="1">
        <f t="shared" si="238"/>
        <v>0</v>
      </c>
      <c r="CO66" s="1">
        <f t="shared" si="238"/>
        <v>0</v>
      </c>
      <c r="CP66" s="1">
        <f t="shared" si="238"/>
        <v>0</v>
      </c>
      <c r="CQ66" s="1">
        <f t="shared" si="238"/>
        <v>0</v>
      </c>
      <c r="CR66" s="1">
        <f t="shared" si="238"/>
        <v>0</v>
      </c>
      <c r="CS66" s="1">
        <f t="shared" si="238"/>
        <v>0</v>
      </c>
      <c r="CT66" s="1">
        <f t="shared" si="238"/>
        <v>0</v>
      </c>
      <c r="CU66" s="1">
        <f t="shared" si="238"/>
        <v>0</v>
      </c>
      <c r="CV66" s="1">
        <f t="shared" si="238"/>
        <v>0</v>
      </c>
      <c r="CW66" s="1">
        <f t="shared" si="238"/>
        <v>0</v>
      </c>
      <c r="CX66" s="1">
        <f t="shared" si="238"/>
        <v>0</v>
      </c>
      <c r="CY66" s="1">
        <f t="shared" si="238"/>
        <v>0</v>
      </c>
      <c r="CZ66" s="1">
        <f t="shared" si="238"/>
        <v>0</v>
      </c>
      <c r="DA66" s="1">
        <f t="shared" si="238"/>
        <v>0</v>
      </c>
      <c r="DB66" s="1">
        <f t="shared" si="238"/>
        <v>0</v>
      </c>
      <c r="DC66" s="1">
        <f t="shared" si="238"/>
        <v>0</v>
      </c>
      <c r="DD66" s="1">
        <f t="shared" si="238"/>
        <v>0</v>
      </c>
      <c r="DE66" s="1">
        <f t="shared" si="238"/>
        <v>0</v>
      </c>
      <c r="DF66" s="1">
        <f t="shared" si="238"/>
        <v>0</v>
      </c>
      <c r="DG66" s="1">
        <f t="shared" si="238"/>
        <v>0</v>
      </c>
      <c r="DH66" s="1">
        <f t="shared" si="238"/>
        <v>0</v>
      </c>
      <c r="DI66" s="1">
        <f t="shared" si="238"/>
        <v>0</v>
      </c>
      <c r="DJ66" s="1">
        <f t="shared" si="238"/>
        <v>0</v>
      </c>
      <c r="DK66" s="1">
        <f t="shared" si="238"/>
        <v>0</v>
      </c>
      <c r="DL66" s="1">
        <f t="shared" si="238"/>
        <v>0</v>
      </c>
      <c r="DM66" s="1">
        <f t="shared" si="238"/>
        <v>0</v>
      </c>
      <c r="DN66" s="1">
        <f t="shared" si="238"/>
        <v>0</v>
      </c>
      <c r="DO66" s="1">
        <f t="shared" si="238"/>
        <v>0</v>
      </c>
      <c r="DP66" s="1">
        <f t="shared" si="238"/>
        <v>0</v>
      </c>
      <c r="DQ66" s="1">
        <f t="shared" si="238"/>
        <v>0</v>
      </c>
      <c r="DR66" s="1">
        <f t="shared" si="238"/>
        <v>0</v>
      </c>
      <c r="DS66" s="1">
        <f t="shared" si="238"/>
        <v>0</v>
      </c>
      <c r="DT66" s="1">
        <f t="shared" si="238"/>
        <v>0</v>
      </c>
      <c r="DU66" s="1">
        <f t="shared" si="238"/>
        <v>0</v>
      </c>
      <c r="DV66" s="1">
        <f t="shared" si="238"/>
        <v>0</v>
      </c>
      <c r="DW66" s="1">
        <f t="shared" si="238"/>
        <v>0</v>
      </c>
      <c r="DX66" s="1">
        <f t="shared" si="238"/>
        <v>0</v>
      </c>
      <c r="DY66" s="1">
        <f t="shared" si="238"/>
        <v>0</v>
      </c>
      <c r="DZ66" s="1">
        <f t="shared" si="238"/>
        <v>0</v>
      </c>
      <c r="EA66" s="1">
        <f t="shared" si="238"/>
        <v>0</v>
      </c>
      <c r="EB66" s="1">
        <f t="shared" si="238"/>
        <v>0</v>
      </c>
      <c r="EC66" s="1">
        <f t="shared" si="238"/>
        <v>0</v>
      </c>
      <c r="ED66" s="1">
        <f t="shared" si="238"/>
        <v>0</v>
      </c>
      <c r="EE66" s="1">
        <f t="shared" si="238"/>
        <v>0</v>
      </c>
      <c r="EF66" s="1">
        <f t="shared" si="238"/>
        <v>0</v>
      </c>
      <c r="EG66" s="1">
        <f t="shared" si="238"/>
        <v>0</v>
      </c>
      <c r="EH66" s="1">
        <f t="shared" si="238"/>
        <v>0</v>
      </c>
      <c r="EI66" s="1">
        <f t="shared" si="238"/>
        <v>0</v>
      </c>
      <c r="EJ66" s="1">
        <f t="shared" si="238"/>
        <v>0</v>
      </c>
      <c r="EK66" s="1">
        <f t="shared" si="238"/>
        <v>0</v>
      </c>
      <c r="EL66" s="1">
        <f t="shared" si="238"/>
        <v>0</v>
      </c>
      <c r="EM66" s="1">
        <f t="shared" si="238"/>
        <v>0</v>
      </c>
      <c r="EN66" s="1">
        <f t="shared" si="237"/>
        <v>0</v>
      </c>
      <c r="EO66" s="1">
        <f t="shared" si="236"/>
        <v>0</v>
      </c>
      <c r="EP66" s="1">
        <f t="shared" si="236"/>
        <v>0</v>
      </c>
      <c r="EQ66" s="1">
        <f t="shared" si="234"/>
        <v>0</v>
      </c>
      <c r="ER66" s="1">
        <f t="shared" si="234"/>
        <v>0</v>
      </c>
      <c r="ES66" s="1">
        <f t="shared" si="234"/>
        <v>0</v>
      </c>
      <c r="ET66" s="1">
        <f t="shared" si="234"/>
        <v>0</v>
      </c>
      <c r="EU66" s="1">
        <f t="shared" si="234"/>
        <v>0</v>
      </c>
      <c r="EV66" s="1">
        <f t="shared" si="234"/>
        <v>0</v>
      </c>
      <c r="EW66" s="1">
        <f t="shared" si="234"/>
        <v>0</v>
      </c>
      <c r="EX66" s="1">
        <f t="shared" si="234"/>
        <v>0</v>
      </c>
      <c r="EY66" s="1">
        <f t="shared" si="234"/>
        <v>0</v>
      </c>
      <c r="EZ66" s="1">
        <f t="shared" si="234"/>
        <v>0</v>
      </c>
      <c r="FA66" s="1">
        <f t="shared" si="234"/>
        <v>0</v>
      </c>
      <c r="FB66" s="1">
        <f t="shared" si="234"/>
        <v>0</v>
      </c>
      <c r="FC66" s="1">
        <f t="shared" si="234"/>
        <v>0</v>
      </c>
      <c r="FD66" s="1">
        <f t="shared" si="234"/>
        <v>0</v>
      </c>
      <c r="FE66" s="1">
        <f t="shared" si="234"/>
        <v>0</v>
      </c>
      <c r="FF66" s="1">
        <f t="shared" si="234"/>
        <v>0</v>
      </c>
      <c r="FG66" s="1">
        <f t="shared" si="234"/>
        <v>0</v>
      </c>
      <c r="FH66" s="1">
        <f t="shared" si="234"/>
        <v>0</v>
      </c>
      <c r="FI66" s="1">
        <f t="shared" si="234"/>
        <v>0</v>
      </c>
      <c r="FJ66" s="1">
        <f t="shared" si="234"/>
        <v>0</v>
      </c>
      <c r="FK66" s="1">
        <f t="shared" si="234"/>
        <v>0</v>
      </c>
      <c r="FL66" s="1">
        <f t="shared" si="234"/>
        <v>0</v>
      </c>
      <c r="FM66" s="1">
        <f t="shared" si="234"/>
        <v>0</v>
      </c>
      <c r="FN66" s="1">
        <f t="shared" si="234"/>
        <v>0</v>
      </c>
      <c r="FO66" s="1">
        <f t="shared" si="234"/>
        <v>0</v>
      </c>
      <c r="FP66" s="1">
        <f t="shared" si="234"/>
        <v>0</v>
      </c>
      <c r="FQ66" s="1">
        <f t="shared" si="234"/>
        <v>0</v>
      </c>
      <c r="FR66" s="1">
        <f t="shared" si="234"/>
        <v>0</v>
      </c>
      <c r="FS66" s="1">
        <f t="shared" si="234"/>
        <v>0</v>
      </c>
      <c r="FT66" s="1">
        <f t="shared" si="234"/>
        <v>0</v>
      </c>
      <c r="FU66" s="1">
        <f t="shared" si="234"/>
        <v>0</v>
      </c>
      <c r="FV66" s="1">
        <f t="shared" si="234"/>
        <v>0</v>
      </c>
      <c r="FW66" s="1">
        <f t="shared" si="234"/>
        <v>0</v>
      </c>
      <c r="FX66" s="1">
        <f t="shared" si="234"/>
        <v>0</v>
      </c>
      <c r="FY66" s="1">
        <f t="shared" si="234"/>
        <v>0</v>
      </c>
      <c r="FZ66" s="1">
        <f t="shared" si="234"/>
        <v>0</v>
      </c>
      <c r="GA66" s="1">
        <f t="shared" si="234"/>
        <v>0</v>
      </c>
      <c r="GB66" s="1">
        <f t="shared" si="234"/>
        <v>0</v>
      </c>
      <c r="GC66" s="1">
        <f t="shared" si="234"/>
        <v>0</v>
      </c>
      <c r="GD66" s="1">
        <f t="shared" si="234"/>
        <v>0</v>
      </c>
      <c r="GE66" s="1">
        <f t="shared" si="234"/>
        <v>0</v>
      </c>
      <c r="GF66" s="1">
        <f t="shared" si="234"/>
        <v>0</v>
      </c>
      <c r="GG66" s="1">
        <f t="shared" si="234"/>
        <v>0</v>
      </c>
    </row>
    <row r="67" spans="3:189" x14ac:dyDescent="0.25">
      <c r="D67" s="49">
        <v>16</v>
      </c>
      <c r="E67" s="3">
        <f>'Project Inputs'!E208*(D67&gt;0)</f>
        <v>6</v>
      </c>
      <c r="G67" s="40">
        <f t="shared" si="220"/>
        <v>63</v>
      </c>
      <c r="J67" s="1">
        <f t="shared" si="233"/>
        <v>0</v>
      </c>
      <c r="K67" s="1">
        <f t="shared" si="233"/>
        <v>0</v>
      </c>
      <c r="L67" s="1">
        <f t="shared" si="233"/>
        <v>0</v>
      </c>
      <c r="M67" s="1">
        <f t="shared" si="233"/>
        <v>0</v>
      </c>
      <c r="N67" s="1">
        <f t="shared" si="233"/>
        <v>0</v>
      </c>
      <c r="O67" s="1">
        <f t="shared" si="233"/>
        <v>0</v>
      </c>
      <c r="P67" s="1">
        <f t="shared" si="233"/>
        <v>0</v>
      </c>
      <c r="Q67" s="1">
        <f t="shared" ref="Q67:CB70" si="239">(Q$1=$G67)*$E67</f>
        <v>0</v>
      </c>
      <c r="R67" s="1">
        <f t="shared" si="239"/>
        <v>0</v>
      </c>
      <c r="S67" s="1">
        <f t="shared" si="239"/>
        <v>0</v>
      </c>
      <c r="T67" s="1">
        <f t="shared" si="239"/>
        <v>0</v>
      </c>
      <c r="U67" s="1">
        <f t="shared" si="239"/>
        <v>0</v>
      </c>
      <c r="V67" s="1">
        <f t="shared" si="239"/>
        <v>0</v>
      </c>
      <c r="W67" s="1">
        <f t="shared" si="239"/>
        <v>0</v>
      </c>
      <c r="X67" s="1">
        <f t="shared" si="239"/>
        <v>0</v>
      </c>
      <c r="Y67" s="1">
        <f t="shared" si="239"/>
        <v>0</v>
      </c>
      <c r="Z67" s="1">
        <f t="shared" si="239"/>
        <v>0</v>
      </c>
      <c r="AA67" s="1">
        <f t="shared" si="239"/>
        <v>0</v>
      </c>
      <c r="AB67" s="1">
        <f t="shared" si="239"/>
        <v>0</v>
      </c>
      <c r="AC67" s="1">
        <f t="shared" si="239"/>
        <v>0</v>
      </c>
      <c r="AD67" s="1">
        <f t="shared" si="239"/>
        <v>0</v>
      </c>
      <c r="AE67" s="1">
        <f t="shared" si="239"/>
        <v>0</v>
      </c>
      <c r="AF67" s="1">
        <f t="shared" si="239"/>
        <v>0</v>
      </c>
      <c r="AG67" s="1">
        <f t="shared" si="239"/>
        <v>0</v>
      </c>
      <c r="AH67" s="1">
        <f t="shared" si="239"/>
        <v>0</v>
      </c>
      <c r="AI67" s="1">
        <f t="shared" si="239"/>
        <v>0</v>
      </c>
      <c r="AJ67" s="1">
        <f t="shared" si="239"/>
        <v>0</v>
      </c>
      <c r="AK67" s="1">
        <f t="shared" si="239"/>
        <v>0</v>
      </c>
      <c r="AL67" s="1">
        <f t="shared" si="239"/>
        <v>0</v>
      </c>
      <c r="AM67" s="1">
        <f t="shared" si="239"/>
        <v>0</v>
      </c>
      <c r="AN67" s="1">
        <f t="shared" si="239"/>
        <v>0</v>
      </c>
      <c r="AO67" s="1">
        <f t="shared" si="239"/>
        <v>0</v>
      </c>
      <c r="AP67" s="1">
        <f t="shared" si="239"/>
        <v>0</v>
      </c>
      <c r="AQ67" s="1">
        <f t="shared" si="239"/>
        <v>0</v>
      </c>
      <c r="AR67" s="1">
        <f t="shared" si="239"/>
        <v>0</v>
      </c>
      <c r="AS67" s="1">
        <f t="shared" si="239"/>
        <v>0</v>
      </c>
      <c r="AT67" s="1">
        <f t="shared" si="239"/>
        <v>0</v>
      </c>
      <c r="AU67" s="1">
        <f t="shared" si="239"/>
        <v>0</v>
      </c>
      <c r="AV67" s="1">
        <f t="shared" si="239"/>
        <v>0</v>
      </c>
      <c r="AW67" s="1">
        <f t="shared" si="239"/>
        <v>0</v>
      </c>
      <c r="AX67" s="1">
        <f t="shared" si="239"/>
        <v>0</v>
      </c>
      <c r="AY67" s="1">
        <f t="shared" si="239"/>
        <v>0</v>
      </c>
      <c r="AZ67" s="1">
        <f t="shared" si="239"/>
        <v>0</v>
      </c>
      <c r="BA67" s="1">
        <f t="shared" si="239"/>
        <v>0</v>
      </c>
      <c r="BB67" s="1">
        <f t="shared" si="239"/>
        <v>0</v>
      </c>
      <c r="BC67" s="1">
        <f t="shared" si="239"/>
        <v>0</v>
      </c>
      <c r="BD67" s="1">
        <f t="shared" si="239"/>
        <v>0</v>
      </c>
      <c r="BE67" s="1">
        <f t="shared" si="239"/>
        <v>0</v>
      </c>
      <c r="BF67" s="1">
        <f t="shared" si="239"/>
        <v>0</v>
      </c>
      <c r="BG67" s="1">
        <f t="shared" si="239"/>
        <v>0</v>
      </c>
      <c r="BH67" s="1">
        <f t="shared" si="239"/>
        <v>0</v>
      </c>
      <c r="BI67" s="1">
        <f t="shared" si="239"/>
        <v>0</v>
      </c>
      <c r="BJ67" s="1">
        <f t="shared" si="239"/>
        <v>0</v>
      </c>
      <c r="BK67" s="1">
        <f t="shared" si="239"/>
        <v>0</v>
      </c>
      <c r="BL67" s="1">
        <f t="shared" si="239"/>
        <v>0</v>
      </c>
      <c r="BM67" s="1">
        <f t="shared" si="239"/>
        <v>0</v>
      </c>
      <c r="BN67" s="1">
        <f t="shared" si="239"/>
        <v>0</v>
      </c>
      <c r="BO67" s="1">
        <f t="shared" si="239"/>
        <v>0</v>
      </c>
      <c r="BP67" s="1">
        <f t="shared" si="239"/>
        <v>0</v>
      </c>
      <c r="BQ67" s="1">
        <f t="shared" si="239"/>
        <v>0</v>
      </c>
      <c r="BR67" s="1">
        <f t="shared" si="239"/>
        <v>0</v>
      </c>
      <c r="BS67" s="1">
        <f t="shared" si="239"/>
        <v>0</v>
      </c>
      <c r="BT67" s="1">
        <f t="shared" si="239"/>
        <v>6</v>
      </c>
      <c r="BU67" s="1">
        <f t="shared" si="239"/>
        <v>0</v>
      </c>
      <c r="BV67" s="1">
        <f t="shared" si="239"/>
        <v>0</v>
      </c>
      <c r="BW67" s="1">
        <f t="shared" si="239"/>
        <v>0</v>
      </c>
      <c r="BX67" s="1">
        <f t="shared" si="239"/>
        <v>0</v>
      </c>
      <c r="BY67" s="1">
        <f t="shared" si="239"/>
        <v>0</v>
      </c>
      <c r="BZ67" s="1">
        <f t="shared" si="239"/>
        <v>0</v>
      </c>
      <c r="CA67" s="1">
        <f t="shared" si="239"/>
        <v>0</v>
      </c>
      <c r="CB67" s="1">
        <f t="shared" si="239"/>
        <v>0</v>
      </c>
      <c r="CC67" s="1">
        <f t="shared" si="238"/>
        <v>0</v>
      </c>
      <c r="CD67" s="1">
        <f t="shared" si="238"/>
        <v>0</v>
      </c>
      <c r="CE67" s="1">
        <f t="shared" si="238"/>
        <v>0</v>
      </c>
      <c r="CF67" s="1">
        <f t="shared" si="238"/>
        <v>0</v>
      </c>
      <c r="CG67" s="1">
        <f t="shared" si="238"/>
        <v>0</v>
      </c>
      <c r="CH67" s="1">
        <f t="shared" si="238"/>
        <v>0</v>
      </c>
      <c r="CI67" s="1">
        <f t="shared" si="238"/>
        <v>0</v>
      </c>
      <c r="CJ67" s="1">
        <f t="shared" si="238"/>
        <v>0</v>
      </c>
      <c r="CK67" s="1">
        <f t="shared" si="238"/>
        <v>0</v>
      </c>
      <c r="CL67" s="1">
        <f t="shared" si="238"/>
        <v>0</v>
      </c>
      <c r="CM67" s="1">
        <f t="shared" si="238"/>
        <v>0</v>
      </c>
      <c r="CN67" s="1">
        <f t="shared" si="238"/>
        <v>0</v>
      </c>
      <c r="CO67" s="1">
        <f t="shared" si="238"/>
        <v>0</v>
      </c>
      <c r="CP67" s="1">
        <f t="shared" si="238"/>
        <v>0</v>
      </c>
      <c r="CQ67" s="1">
        <f t="shared" si="238"/>
        <v>0</v>
      </c>
      <c r="CR67" s="1">
        <f t="shared" si="238"/>
        <v>0</v>
      </c>
      <c r="CS67" s="1">
        <f t="shared" si="238"/>
        <v>0</v>
      </c>
      <c r="CT67" s="1">
        <f t="shared" si="238"/>
        <v>0</v>
      </c>
      <c r="CU67" s="1">
        <f t="shared" si="238"/>
        <v>0</v>
      </c>
      <c r="CV67" s="1">
        <f t="shared" si="238"/>
        <v>0</v>
      </c>
      <c r="CW67" s="1">
        <f t="shared" si="238"/>
        <v>0</v>
      </c>
      <c r="CX67" s="1">
        <f t="shared" si="238"/>
        <v>0</v>
      </c>
      <c r="CY67" s="1">
        <f t="shared" si="238"/>
        <v>0</v>
      </c>
      <c r="CZ67" s="1">
        <f t="shared" si="238"/>
        <v>0</v>
      </c>
      <c r="DA67" s="1">
        <f t="shared" si="238"/>
        <v>0</v>
      </c>
      <c r="DB67" s="1">
        <f t="shared" si="238"/>
        <v>0</v>
      </c>
      <c r="DC67" s="1">
        <f t="shared" si="238"/>
        <v>0</v>
      </c>
      <c r="DD67" s="1">
        <f t="shared" si="238"/>
        <v>0</v>
      </c>
      <c r="DE67" s="1">
        <f t="shared" si="238"/>
        <v>0</v>
      </c>
      <c r="DF67" s="1">
        <f t="shared" si="238"/>
        <v>0</v>
      </c>
      <c r="DG67" s="1">
        <f t="shared" si="238"/>
        <v>0</v>
      </c>
      <c r="DH67" s="1">
        <f t="shared" si="238"/>
        <v>0</v>
      </c>
      <c r="DI67" s="1">
        <f t="shared" si="238"/>
        <v>0</v>
      </c>
      <c r="DJ67" s="1">
        <f t="shared" si="238"/>
        <v>0</v>
      </c>
      <c r="DK67" s="1">
        <f t="shared" si="238"/>
        <v>0</v>
      </c>
      <c r="DL67" s="1">
        <f t="shared" si="238"/>
        <v>0</v>
      </c>
      <c r="DM67" s="1">
        <f t="shared" si="238"/>
        <v>0</v>
      </c>
      <c r="DN67" s="1">
        <f t="shared" si="238"/>
        <v>0</v>
      </c>
      <c r="DO67" s="1">
        <f t="shared" si="238"/>
        <v>0</v>
      </c>
      <c r="DP67" s="1">
        <f t="shared" si="238"/>
        <v>0</v>
      </c>
      <c r="DQ67" s="1">
        <f t="shared" si="238"/>
        <v>0</v>
      </c>
      <c r="DR67" s="1">
        <f t="shared" si="238"/>
        <v>0</v>
      </c>
      <c r="DS67" s="1">
        <f t="shared" si="238"/>
        <v>0</v>
      </c>
      <c r="DT67" s="1">
        <f t="shared" si="238"/>
        <v>0</v>
      </c>
      <c r="DU67" s="1">
        <f t="shared" si="238"/>
        <v>0</v>
      </c>
      <c r="DV67" s="1">
        <f t="shared" si="238"/>
        <v>0</v>
      </c>
      <c r="DW67" s="1">
        <f t="shared" si="238"/>
        <v>0</v>
      </c>
      <c r="DX67" s="1">
        <f t="shared" si="238"/>
        <v>0</v>
      </c>
      <c r="DY67" s="1">
        <f t="shared" si="238"/>
        <v>0</v>
      </c>
      <c r="DZ67" s="1">
        <f t="shared" si="238"/>
        <v>0</v>
      </c>
      <c r="EA67" s="1">
        <f t="shared" si="238"/>
        <v>0</v>
      </c>
      <c r="EB67" s="1">
        <f t="shared" si="238"/>
        <v>0</v>
      </c>
      <c r="EC67" s="1">
        <f t="shared" si="238"/>
        <v>0</v>
      </c>
      <c r="ED67" s="1">
        <f t="shared" si="238"/>
        <v>0</v>
      </c>
      <c r="EE67" s="1">
        <f t="shared" si="238"/>
        <v>0</v>
      </c>
      <c r="EF67" s="1">
        <f t="shared" si="238"/>
        <v>0</v>
      </c>
      <c r="EG67" s="1">
        <f t="shared" si="238"/>
        <v>0</v>
      </c>
      <c r="EH67" s="1">
        <f t="shared" si="238"/>
        <v>0</v>
      </c>
      <c r="EI67" s="1">
        <f t="shared" si="238"/>
        <v>0</v>
      </c>
      <c r="EJ67" s="1">
        <f t="shared" si="238"/>
        <v>0</v>
      </c>
      <c r="EK67" s="1">
        <f t="shared" si="238"/>
        <v>0</v>
      </c>
      <c r="EL67" s="1">
        <f t="shared" si="238"/>
        <v>0</v>
      </c>
      <c r="EM67" s="1">
        <f t="shared" si="238"/>
        <v>0</v>
      </c>
      <c r="EN67" s="1">
        <f t="shared" si="237"/>
        <v>0</v>
      </c>
      <c r="EO67" s="1">
        <f t="shared" si="236"/>
        <v>0</v>
      </c>
      <c r="EP67" s="1">
        <f t="shared" si="236"/>
        <v>0</v>
      </c>
      <c r="EQ67" s="1">
        <f t="shared" si="234"/>
        <v>0</v>
      </c>
      <c r="ER67" s="1">
        <f t="shared" si="234"/>
        <v>0</v>
      </c>
      <c r="ES67" s="1">
        <f t="shared" si="234"/>
        <v>0</v>
      </c>
      <c r="ET67" s="1">
        <f t="shared" si="234"/>
        <v>0</v>
      </c>
      <c r="EU67" s="1">
        <f t="shared" si="234"/>
        <v>0</v>
      </c>
      <c r="EV67" s="1">
        <f t="shared" si="234"/>
        <v>0</v>
      </c>
      <c r="EW67" s="1">
        <f t="shared" si="234"/>
        <v>0</v>
      </c>
      <c r="EX67" s="1">
        <f t="shared" si="234"/>
        <v>0</v>
      </c>
      <c r="EY67" s="1">
        <f t="shared" si="234"/>
        <v>0</v>
      </c>
      <c r="EZ67" s="1">
        <f t="shared" si="234"/>
        <v>0</v>
      </c>
      <c r="FA67" s="1">
        <f t="shared" si="234"/>
        <v>0</v>
      </c>
      <c r="FB67" s="1">
        <f t="shared" si="234"/>
        <v>0</v>
      </c>
      <c r="FC67" s="1">
        <f t="shared" si="234"/>
        <v>0</v>
      </c>
      <c r="FD67" s="1">
        <f t="shared" si="234"/>
        <v>0</v>
      </c>
      <c r="FE67" s="1">
        <f t="shared" si="234"/>
        <v>0</v>
      </c>
      <c r="FF67" s="1">
        <f t="shared" si="234"/>
        <v>0</v>
      </c>
      <c r="FG67" s="1">
        <f t="shared" si="234"/>
        <v>0</v>
      </c>
      <c r="FH67" s="1">
        <f t="shared" si="234"/>
        <v>0</v>
      </c>
      <c r="FI67" s="1">
        <f t="shared" si="234"/>
        <v>0</v>
      </c>
      <c r="FJ67" s="1">
        <f t="shared" si="234"/>
        <v>0</v>
      </c>
      <c r="FK67" s="1">
        <f t="shared" si="234"/>
        <v>0</v>
      </c>
      <c r="FL67" s="1">
        <f t="shared" si="234"/>
        <v>0</v>
      </c>
      <c r="FM67" s="1">
        <f t="shared" si="234"/>
        <v>0</v>
      </c>
      <c r="FN67" s="1">
        <f t="shared" si="234"/>
        <v>0</v>
      </c>
      <c r="FO67" s="1">
        <f t="shared" si="234"/>
        <v>0</v>
      </c>
      <c r="FP67" s="1">
        <f t="shared" si="234"/>
        <v>0</v>
      </c>
      <c r="FQ67" s="1">
        <f t="shared" si="234"/>
        <v>0</v>
      </c>
      <c r="FR67" s="1">
        <f t="shared" si="234"/>
        <v>0</v>
      </c>
      <c r="FS67" s="1">
        <f t="shared" si="234"/>
        <v>0</v>
      </c>
      <c r="FT67" s="1">
        <f t="shared" si="234"/>
        <v>0</v>
      </c>
      <c r="FU67" s="1">
        <f t="shared" si="234"/>
        <v>0</v>
      </c>
      <c r="FV67" s="1">
        <f t="shared" si="234"/>
        <v>0</v>
      </c>
      <c r="FW67" s="1">
        <f t="shared" si="234"/>
        <v>0</v>
      </c>
      <c r="FX67" s="1">
        <f t="shared" si="234"/>
        <v>0</v>
      </c>
      <c r="FY67" s="1">
        <f t="shared" ref="FY67:GG67" si="240">(FY$1=$G67)*$E67</f>
        <v>0</v>
      </c>
      <c r="FZ67" s="1">
        <f t="shared" si="240"/>
        <v>0</v>
      </c>
      <c r="GA67" s="1">
        <f t="shared" si="240"/>
        <v>0</v>
      </c>
      <c r="GB67" s="1">
        <f t="shared" si="240"/>
        <v>0</v>
      </c>
      <c r="GC67" s="1">
        <f t="shared" si="240"/>
        <v>0</v>
      </c>
      <c r="GD67" s="1">
        <f t="shared" si="240"/>
        <v>0</v>
      </c>
      <c r="GE67" s="1">
        <f t="shared" si="240"/>
        <v>0</v>
      </c>
      <c r="GF67" s="1">
        <f t="shared" si="240"/>
        <v>0</v>
      </c>
      <c r="GG67" s="1">
        <f t="shared" si="240"/>
        <v>0</v>
      </c>
    </row>
    <row r="68" spans="3:189" x14ac:dyDescent="0.25">
      <c r="D68" s="49">
        <v>17</v>
      </c>
      <c r="E68" s="3">
        <f>'Project Inputs'!E209*(D68&gt;0)</f>
        <v>6</v>
      </c>
      <c r="G68" s="40">
        <f t="shared" si="220"/>
        <v>66</v>
      </c>
      <c r="J68" s="1">
        <f t="shared" si="233"/>
        <v>0</v>
      </c>
      <c r="K68" s="1">
        <f t="shared" si="233"/>
        <v>0</v>
      </c>
      <c r="L68" s="1">
        <f t="shared" si="233"/>
        <v>0</v>
      </c>
      <c r="M68" s="1">
        <f t="shared" si="233"/>
        <v>0</v>
      </c>
      <c r="N68" s="1">
        <f t="shared" si="233"/>
        <v>0</v>
      </c>
      <c r="O68" s="1">
        <f t="shared" si="233"/>
        <v>0</v>
      </c>
      <c r="P68" s="1">
        <f t="shared" si="233"/>
        <v>0</v>
      </c>
      <c r="Q68" s="1">
        <f t="shared" si="239"/>
        <v>0</v>
      </c>
      <c r="R68" s="1">
        <f t="shared" si="239"/>
        <v>0</v>
      </c>
      <c r="S68" s="1">
        <f t="shared" si="239"/>
        <v>0</v>
      </c>
      <c r="T68" s="1">
        <f t="shared" si="239"/>
        <v>0</v>
      </c>
      <c r="U68" s="1">
        <f t="shared" si="239"/>
        <v>0</v>
      </c>
      <c r="V68" s="1">
        <f t="shared" si="239"/>
        <v>0</v>
      </c>
      <c r="W68" s="1">
        <f t="shared" si="239"/>
        <v>0</v>
      </c>
      <c r="X68" s="1">
        <f t="shared" si="239"/>
        <v>0</v>
      </c>
      <c r="Y68" s="1">
        <f t="shared" si="239"/>
        <v>0</v>
      </c>
      <c r="Z68" s="1">
        <f t="shared" si="239"/>
        <v>0</v>
      </c>
      <c r="AA68" s="1">
        <f t="shared" si="239"/>
        <v>0</v>
      </c>
      <c r="AB68" s="1">
        <f t="shared" si="239"/>
        <v>0</v>
      </c>
      <c r="AC68" s="1">
        <f t="shared" si="239"/>
        <v>0</v>
      </c>
      <c r="AD68" s="1">
        <f t="shared" si="239"/>
        <v>0</v>
      </c>
      <c r="AE68" s="1">
        <f t="shared" si="239"/>
        <v>0</v>
      </c>
      <c r="AF68" s="1">
        <f t="shared" si="239"/>
        <v>0</v>
      </c>
      <c r="AG68" s="1">
        <f t="shared" si="239"/>
        <v>0</v>
      </c>
      <c r="AH68" s="1">
        <f t="shared" si="239"/>
        <v>0</v>
      </c>
      <c r="AI68" s="1">
        <f t="shared" si="239"/>
        <v>0</v>
      </c>
      <c r="AJ68" s="1">
        <f t="shared" si="239"/>
        <v>0</v>
      </c>
      <c r="AK68" s="1">
        <f t="shared" si="239"/>
        <v>0</v>
      </c>
      <c r="AL68" s="1">
        <f t="shared" si="239"/>
        <v>0</v>
      </c>
      <c r="AM68" s="1">
        <f t="shared" si="239"/>
        <v>0</v>
      </c>
      <c r="AN68" s="1">
        <f t="shared" si="239"/>
        <v>0</v>
      </c>
      <c r="AO68" s="1">
        <f t="shared" si="239"/>
        <v>0</v>
      </c>
      <c r="AP68" s="1">
        <f t="shared" si="239"/>
        <v>0</v>
      </c>
      <c r="AQ68" s="1">
        <f t="shared" si="239"/>
        <v>0</v>
      </c>
      <c r="AR68" s="1">
        <f t="shared" si="239"/>
        <v>0</v>
      </c>
      <c r="AS68" s="1">
        <f t="shared" si="239"/>
        <v>0</v>
      </c>
      <c r="AT68" s="1">
        <f t="shared" si="239"/>
        <v>0</v>
      </c>
      <c r="AU68" s="1">
        <f t="shared" si="239"/>
        <v>0</v>
      </c>
      <c r="AV68" s="1">
        <f t="shared" si="239"/>
        <v>0</v>
      </c>
      <c r="AW68" s="1">
        <f t="shared" si="239"/>
        <v>0</v>
      </c>
      <c r="AX68" s="1">
        <f t="shared" si="239"/>
        <v>0</v>
      </c>
      <c r="AY68" s="1">
        <f t="shared" si="239"/>
        <v>0</v>
      </c>
      <c r="AZ68" s="1">
        <f t="shared" si="239"/>
        <v>0</v>
      </c>
      <c r="BA68" s="1">
        <f t="shared" si="239"/>
        <v>0</v>
      </c>
      <c r="BB68" s="1">
        <f t="shared" si="239"/>
        <v>0</v>
      </c>
      <c r="BC68" s="1">
        <f t="shared" si="239"/>
        <v>0</v>
      </c>
      <c r="BD68" s="1">
        <f t="shared" si="239"/>
        <v>0</v>
      </c>
      <c r="BE68" s="1">
        <f t="shared" si="239"/>
        <v>0</v>
      </c>
      <c r="BF68" s="1">
        <f t="shared" si="239"/>
        <v>0</v>
      </c>
      <c r="BG68" s="1">
        <f t="shared" si="239"/>
        <v>0</v>
      </c>
      <c r="BH68" s="1">
        <f t="shared" si="239"/>
        <v>0</v>
      </c>
      <c r="BI68" s="1">
        <f t="shared" si="239"/>
        <v>0</v>
      </c>
      <c r="BJ68" s="1">
        <f t="shared" si="239"/>
        <v>0</v>
      </c>
      <c r="BK68" s="1">
        <f t="shared" si="239"/>
        <v>0</v>
      </c>
      <c r="BL68" s="1">
        <f t="shared" si="239"/>
        <v>0</v>
      </c>
      <c r="BM68" s="1">
        <f t="shared" si="239"/>
        <v>0</v>
      </c>
      <c r="BN68" s="1">
        <f t="shared" si="239"/>
        <v>0</v>
      </c>
      <c r="BO68" s="1">
        <f t="shared" si="239"/>
        <v>0</v>
      </c>
      <c r="BP68" s="1">
        <f t="shared" si="239"/>
        <v>0</v>
      </c>
      <c r="BQ68" s="1">
        <f t="shared" si="239"/>
        <v>0</v>
      </c>
      <c r="BR68" s="1">
        <f t="shared" si="239"/>
        <v>0</v>
      </c>
      <c r="BS68" s="1">
        <f t="shared" si="239"/>
        <v>0</v>
      </c>
      <c r="BT68" s="1">
        <f t="shared" si="239"/>
        <v>0</v>
      </c>
      <c r="BU68" s="1">
        <f t="shared" si="239"/>
        <v>0</v>
      </c>
      <c r="BV68" s="1">
        <f t="shared" si="239"/>
        <v>0</v>
      </c>
      <c r="BW68" s="1">
        <f t="shared" si="239"/>
        <v>6</v>
      </c>
      <c r="BX68" s="1">
        <f t="shared" si="239"/>
        <v>0</v>
      </c>
      <c r="BY68" s="1">
        <f t="shared" si="239"/>
        <v>0</v>
      </c>
      <c r="BZ68" s="1">
        <f t="shared" si="239"/>
        <v>0</v>
      </c>
      <c r="CA68" s="1">
        <f t="shared" si="239"/>
        <v>0</v>
      </c>
      <c r="CB68" s="1">
        <f t="shared" si="239"/>
        <v>0</v>
      </c>
      <c r="CC68" s="1">
        <f t="shared" si="238"/>
        <v>0</v>
      </c>
      <c r="CD68" s="1">
        <f t="shared" si="238"/>
        <v>0</v>
      </c>
      <c r="CE68" s="1">
        <f t="shared" si="238"/>
        <v>0</v>
      </c>
      <c r="CF68" s="1">
        <f t="shared" si="238"/>
        <v>0</v>
      </c>
      <c r="CG68" s="1">
        <f t="shared" si="238"/>
        <v>0</v>
      </c>
      <c r="CH68" s="1">
        <f t="shared" si="238"/>
        <v>0</v>
      </c>
      <c r="CI68" s="1">
        <f t="shared" si="238"/>
        <v>0</v>
      </c>
      <c r="CJ68" s="1">
        <f t="shared" si="238"/>
        <v>0</v>
      </c>
      <c r="CK68" s="1">
        <f t="shared" si="238"/>
        <v>0</v>
      </c>
      <c r="CL68" s="1">
        <f t="shared" si="238"/>
        <v>0</v>
      </c>
      <c r="CM68" s="1">
        <f t="shared" si="238"/>
        <v>0</v>
      </c>
      <c r="CN68" s="1">
        <f t="shared" si="238"/>
        <v>0</v>
      </c>
      <c r="CO68" s="1">
        <f t="shared" si="238"/>
        <v>0</v>
      </c>
      <c r="CP68" s="1">
        <f t="shared" si="238"/>
        <v>0</v>
      </c>
      <c r="CQ68" s="1">
        <f t="shared" si="238"/>
        <v>0</v>
      </c>
      <c r="CR68" s="1">
        <f t="shared" si="238"/>
        <v>0</v>
      </c>
      <c r="CS68" s="1">
        <f t="shared" si="238"/>
        <v>0</v>
      </c>
      <c r="CT68" s="1">
        <f t="shared" si="238"/>
        <v>0</v>
      </c>
      <c r="CU68" s="1">
        <f t="shared" si="238"/>
        <v>0</v>
      </c>
      <c r="CV68" s="1">
        <f t="shared" si="238"/>
        <v>0</v>
      </c>
      <c r="CW68" s="1">
        <f t="shared" si="238"/>
        <v>0</v>
      </c>
      <c r="CX68" s="1">
        <f t="shared" si="238"/>
        <v>0</v>
      </c>
      <c r="CY68" s="1">
        <f t="shared" si="238"/>
        <v>0</v>
      </c>
      <c r="CZ68" s="1">
        <f t="shared" si="238"/>
        <v>0</v>
      </c>
      <c r="DA68" s="1">
        <f t="shared" si="238"/>
        <v>0</v>
      </c>
      <c r="DB68" s="1">
        <f t="shared" si="238"/>
        <v>0</v>
      </c>
      <c r="DC68" s="1">
        <f t="shared" si="238"/>
        <v>0</v>
      </c>
      <c r="DD68" s="1">
        <f t="shared" si="238"/>
        <v>0</v>
      </c>
      <c r="DE68" s="1">
        <f t="shared" si="238"/>
        <v>0</v>
      </c>
      <c r="DF68" s="1">
        <f t="shared" si="238"/>
        <v>0</v>
      </c>
      <c r="DG68" s="1">
        <f t="shared" si="238"/>
        <v>0</v>
      </c>
      <c r="DH68" s="1">
        <f t="shared" si="238"/>
        <v>0</v>
      </c>
      <c r="DI68" s="1">
        <f t="shared" si="238"/>
        <v>0</v>
      </c>
      <c r="DJ68" s="1">
        <f t="shared" si="238"/>
        <v>0</v>
      </c>
      <c r="DK68" s="1">
        <f t="shared" si="238"/>
        <v>0</v>
      </c>
      <c r="DL68" s="1">
        <f t="shared" si="238"/>
        <v>0</v>
      </c>
      <c r="DM68" s="1">
        <f t="shared" si="238"/>
        <v>0</v>
      </c>
      <c r="DN68" s="1">
        <f t="shared" si="238"/>
        <v>0</v>
      </c>
      <c r="DO68" s="1">
        <f t="shared" si="238"/>
        <v>0</v>
      </c>
      <c r="DP68" s="1">
        <f t="shared" si="238"/>
        <v>0</v>
      </c>
      <c r="DQ68" s="1">
        <f t="shared" si="238"/>
        <v>0</v>
      </c>
      <c r="DR68" s="1">
        <f t="shared" si="238"/>
        <v>0</v>
      </c>
      <c r="DS68" s="1">
        <f t="shared" si="238"/>
        <v>0</v>
      </c>
      <c r="DT68" s="1">
        <f t="shared" si="238"/>
        <v>0</v>
      </c>
      <c r="DU68" s="1">
        <f t="shared" si="238"/>
        <v>0</v>
      </c>
      <c r="DV68" s="1">
        <f t="shared" si="238"/>
        <v>0</v>
      </c>
      <c r="DW68" s="1">
        <f t="shared" si="238"/>
        <v>0</v>
      </c>
      <c r="DX68" s="1">
        <f t="shared" si="238"/>
        <v>0</v>
      </c>
      <c r="DY68" s="1">
        <f t="shared" si="238"/>
        <v>0</v>
      </c>
      <c r="DZ68" s="1">
        <f t="shared" si="238"/>
        <v>0</v>
      </c>
      <c r="EA68" s="1">
        <f t="shared" si="238"/>
        <v>0</v>
      </c>
      <c r="EB68" s="1">
        <f t="shared" si="238"/>
        <v>0</v>
      </c>
      <c r="EC68" s="1">
        <f t="shared" si="238"/>
        <v>0</v>
      </c>
      <c r="ED68" s="1">
        <f t="shared" si="238"/>
        <v>0</v>
      </c>
      <c r="EE68" s="1">
        <f t="shared" si="238"/>
        <v>0</v>
      </c>
      <c r="EF68" s="1">
        <f t="shared" si="238"/>
        <v>0</v>
      </c>
      <c r="EG68" s="1">
        <f t="shared" si="238"/>
        <v>0</v>
      </c>
      <c r="EH68" s="1">
        <f t="shared" si="238"/>
        <v>0</v>
      </c>
      <c r="EI68" s="1">
        <f t="shared" si="238"/>
        <v>0</v>
      </c>
      <c r="EJ68" s="1">
        <f t="shared" si="238"/>
        <v>0</v>
      </c>
      <c r="EK68" s="1">
        <f t="shared" si="238"/>
        <v>0</v>
      </c>
      <c r="EL68" s="1">
        <f t="shared" si="238"/>
        <v>0</v>
      </c>
      <c r="EM68" s="1">
        <f t="shared" si="238"/>
        <v>0</v>
      </c>
      <c r="EN68" s="1">
        <f t="shared" si="237"/>
        <v>0</v>
      </c>
      <c r="EO68" s="1">
        <f t="shared" si="236"/>
        <v>0</v>
      </c>
      <c r="EP68" s="1">
        <f t="shared" si="236"/>
        <v>0</v>
      </c>
      <c r="EQ68" s="1">
        <f t="shared" ref="EQ68:GG73" si="241">(EQ$1=$G68)*$E68</f>
        <v>0</v>
      </c>
      <c r="ER68" s="1">
        <f t="shared" si="241"/>
        <v>0</v>
      </c>
      <c r="ES68" s="1">
        <f t="shared" si="241"/>
        <v>0</v>
      </c>
      <c r="ET68" s="1">
        <f t="shared" si="241"/>
        <v>0</v>
      </c>
      <c r="EU68" s="1">
        <f t="shared" si="241"/>
        <v>0</v>
      </c>
      <c r="EV68" s="1">
        <f t="shared" si="241"/>
        <v>0</v>
      </c>
      <c r="EW68" s="1">
        <f t="shared" si="241"/>
        <v>0</v>
      </c>
      <c r="EX68" s="1">
        <f t="shared" si="241"/>
        <v>0</v>
      </c>
      <c r="EY68" s="1">
        <f t="shared" si="241"/>
        <v>0</v>
      </c>
      <c r="EZ68" s="1">
        <f t="shared" si="241"/>
        <v>0</v>
      </c>
      <c r="FA68" s="1">
        <f t="shared" si="241"/>
        <v>0</v>
      </c>
      <c r="FB68" s="1">
        <f t="shared" si="241"/>
        <v>0</v>
      </c>
      <c r="FC68" s="1">
        <f t="shared" si="241"/>
        <v>0</v>
      </c>
      <c r="FD68" s="1">
        <f t="shared" si="241"/>
        <v>0</v>
      </c>
      <c r="FE68" s="1">
        <f t="shared" si="241"/>
        <v>0</v>
      </c>
      <c r="FF68" s="1">
        <f t="shared" si="241"/>
        <v>0</v>
      </c>
      <c r="FG68" s="1">
        <f t="shared" si="241"/>
        <v>0</v>
      </c>
      <c r="FH68" s="1">
        <f t="shared" si="241"/>
        <v>0</v>
      </c>
      <c r="FI68" s="1">
        <f t="shared" si="241"/>
        <v>0</v>
      </c>
      <c r="FJ68" s="1">
        <f t="shared" si="241"/>
        <v>0</v>
      </c>
      <c r="FK68" s="1">
        <f t="shared" si="241"/>
        <v>0</v>
      </c>
      <c r="FL68" s="1">
        <f t="shared" si="241"/>
        <v>0</v>
      </c>
      <c r="FM68" s="1">
        <f t="shared" si="241"/>
        <v>0</v>
      </c>
      <c r="FN68" s="1">
        <f t="shared" si="241"/>
        <v>0</v>
      </c>
      <c r="FO68" s="1">
        <f t="shared" si="241"/>
        <v>0</v>
      </c>
      <c r="FP68" s="1">
        <f t="shared" si="241"/>
        <v>0</v>
      </c>
      <c r="FQ68" s="1">
        <f t="shared" si="241"/>
        <v>0</v>
      </c>
      <c r="FR68" s="1">
        <f t="shared" si="241"/>
        <v>0</v>
      </c>
      <c r="FS68" s="1">
        <f t="shared" si="241"/>
        <v>0</v>
      </c>
      <c r="FT68" s="1">
        <f t="shared" si="241"/>
        <v>0</v>
      </c>
      <c r="FU68" s="1">
        <f t="shared" si="241"/>
        <v>0</v>
      </c>
      <c r="FV68" s="1">
        <f t="shared" si="241"/>
        <v>0</v>
      </c>
      <c r="FW68" s="1">
        <f t="shared" si="241"/>
        <v>0</v>
      </c>
      <c r="FX68" s="1">
        <f t="shared" si="241"/>
        <v>0</v>
      </c>
      <c r="FY68" s="1">
        <f t="shared" si="241"/>
        <v>0</v>
      </c>
      <c r="FZ68" s="1">
        <f t="shared" si="241"/>
        <v>0</v>
      </c>
      <c r="GA68" s="1">
        <f t="shared" si="241"/>
        <v>0</v>
      </c>
      <c r="GB68" s="1">
        <f t="shared" si="241"/>
        <v>0</v>
      </c>
      <c r="GC68" s="1">
        <f t="shared" si="241"/>
        <v>0</v>
      </c>
      <c r="GD68" s="1">
        <f t="shared" si="241"/>
        <v>0</v>
      </c>
      <c r="GE68" s="1">
        <f t="shared" si="241"/>
        <v>0</v>
      </c>
      <c r="GF68" s="1">
        <f t="shared" si="241"/>
        <v>0</v>
      </c>
      <c r="GG68" s="1">
        <f t="shared" si="241"/>
        <v>0</v>
      </c>
    </row>
    <row r="69" spans="3:189" x14ac:dyDescent="0.25">
      <c r="D69" s="49">
        <v>18</v>
      </c>
      <c r="E69" s="3">
        <f>'Project Inputs'!E210*(D69&gt;0)</f>
        <v>3</v>
      </c>
      <c r="G69" s="40">
        <f t="shared" si="220"/>
        <v>69</v>
      </c>
      <c r="J69" s="1">
        <f t="shared" si="233"/>
        <v>0</v>
      </c>
      <c r="K69" s="1">
        <f t="shared" si="233"/>
        <v>0</v>
      </c>
      <c r="L69" s="1">
        <f t="shared" si="233"/>
        <v>0</v>
      </c>
      <c r="M69" s="1">
        <f t="shared" si="233"/>
        <v>0</v>
      </c>
      <c r="N69" s="1">
        <f t="shared" si="233"/>
        <v>0</v>
      </c>
      <c r="O69" s="1">
        <f t="shared" si="233"/>
        <v>0</v>
      </c>
      <c r="P69" s="1">
        <f t="shared" si="233"/>
        <v>0</v>
      </c>
      <c r="Q69" s="1">
        <f t="shared" si="239"/>
        <v>0</v>
      </c>
      <c r="R69" s="1">
        <f t="shared" si="239"/>
        <v>0</v>
      </c>
      <c r="S69" s="1">
        <f t="shared" si="239"/>
        <v>0</v>
      </c>
      <c r="T69" s="1">
        <f t="shared" si="239"/>
        <v>0</v>
      </c>
      <c r="U69" s="1">
        <f t="shared" si="239"/>
        <v>0</v>
      </c>
      <c r="V69" s="1">
        <f t="shared" si="239"/>
        <v>0</v>
      </c>
      <c r="W69" s="1">
        <f t="shared" si="239"/>
        <v>0</v>
      </c>
      <c r="X69" s="1">
        <f t="shared" si="239"/>
        <v>0</v>
      </c>
      <c r="Y69" s="1">
        <f t="shared" si="239"/>
        <v>0</v>
      </c>
      <c r="Z69" s="1">
        <f t="shared" si="239"/>
        <v>0</v>
      </c>
      <c r="AA69" s="1">
        <f t="shared" si="239"/>
        <v>0</v>
      </c>
      <c r="AB69" s="1">
        <f t="shared" si="239"/>
        <v>0</v>
      </c>
      <c r="AC69" s="1">
        <f t="shared" si="239"/>
        <v>0</v>
      </c>
      <c r="AD69" s="1">
        <f t="shared" si="239"/>
        <v>0</v>
      </c>
      <c r="AE69" s="1">
        <f t="shared" si="239"/>
        <v>0</v>
      </c>
      <c r="AF69" s="1">
        <f t="shared" si="239"/>
        <v>0</v>
      </c>
      <c r="AG69" s="1">
        <f t="shared" si="239"/>
        <v>0</v>
      </c>
      <c r="AH69" s="1">
        <f t="shared" si="239"/>
        <v>0</v>
      </c>
      <c r="AI69" s="1">
        <f t="shared" si="239"/>
        <v>0</v>
      </c>
      <c r="AJ69" s="1">
        <f t="shared" si="239"/>
        <v>0</v>
      </c>
      <c r="AK69" s="1">
        <f t="shared" si="239"/>
        <v>0</v>
      </c>
      <c r="AL69" s="1">
        <f t="shared" si="239"/>
        <v>0</v>
      </c>
      <c r="AM69" s="1">
        <f t="shared" si="239"/>
        <v>0</v>
      </c>
      <c r="AN69" s="1">
        <f t="shared" si="239"/>
        <v>0</v>
      </c>
      <c r="AO69" s="1">
        <f t="shared" si="239"/>
        <v>0</v>
      </c>
      <c r="AP69" s="1">
        <f t="shared" si="239"/>
        <v>0</v>
      </c>
      <c r="AQ69" s="1">
        <f t="shared" si="239"/>
        <v>0</v>
      </c>
      <c r="AR69" s="1">
        <f t="shared" si="239"/>
        <v>0</v>
      </c>
      <c r="AS69" s="1">
        <f t="shared" si="239"/>
        <v>0</v>
      </c>
      <c r="AT69" s="1">
        <f t="shared" si="239"/>
        <v>0</v>
      </c>
      <c r="AU69" s="1">
        <f t="shared" si="239"/>
        <v>0</v>
      </c>
      <c r="AV69" s="1">
        <f t="shared" si="239"/>
        <v>0</v>
      </c>
      <c r="AW69" s="1">
        <f t="shared" si="239"/>
        <v>0</v>
      </c>
      <c r="AX69" s="1">
        <f t="shared" si="239"/>
        <v>0</v>
      </c>
      <c r="AY69" s="1">
        <f t="shared" si="239"/>
        <v>0</v>
      </c>
      <c r="AZ69" s="1">
        <f t="shared" si="239"/>
        <v>0</v>
      </c>
      <c r="BA69" s="1">
        <f t="shared" si="239"/>
        <v>0</v>
      </c>
      <c r="BB69" s="1">
        <f t="shared" si="239"/>
        <v>0</v>
      </c>
      <c r="BC69" s="1">
        <f t="shared" si="239"/>
        <v>0</v>
      </c>
      <c r="BD69" s="1">
        <f t="shared" si="239"/>
        <v>0</v>
      </c>
      <c r="BE69" s="1">
        <f t="shared" si="239"/>
        <v>0</v>
      </c>
      <c r="BF69" s="1">
        <f t="shared" si="239"/>
        <v>0</v>
      </c>
      <c r="BG69" s="1">
        <f t="shared" si="239"/>
        <v>0</v>
      </c>
      <c r="BH69" s="1">
        <f t="shared" si="239"/>
        <v>0</v>
      </c>
      <c r="BI69" s="1">
        <f t="shared" si="239"/>
        <v>0</v>
      </c>
      <c r="BJ69" s="1">
        <f t="shared" si="239"/>
        <v>0</v>
      </c>
      <c r="BK69" s="1">
        <f t="shared" si="239"/>
        <v>0</v>
      </c>
      <c r="BL69" s="1">
        <f t="shared" si="239"/>
        <v>0</v>
      </c>
      <c r="BM69" s="1">
        <f t="shared" si="239"/>
        <v>0</v>
      </c>
      <c r="BN69" s="1">
        <f t="shared" si="239"/>
        <v>0</v>
      </c>
      <c r="BO69" s="1">
        <f t="shared" si="239"/>
        <v>0</v>
      </c>
      <c r="BP69" s="1">
        <f t="shared" si="239"/>
        <v>0</v>
      </c>
      <c r="BQ69" s="1">
        <f t="shared" si="239"/>
        <v>0</v>
      </c>
      <c r="BR69" s="1">
        <f t="shared" si="239"/>
        <v>0</v>
      </c>
      <c r="BS69" s="1">
        <f t="shared" si="239"/>
        <v>0</v>
      </c>
      <c r="BT69" s="1">
        <f t="shared" si="239"/>
        <v>0</v>
      </c>
      <c r="BU69" s="1">
        <f t="shared" si="239"/>
        <v>0</v>
      </c>
      <c r="BV69" s="1">
        <f t="shared" si="239"/>
        <v>0</v>
      </c>
      <c r="BW69" s="1">
        <f t="shared" si="239"/>
        <v>0</v>
      </c>
      <c r="BX69" s="1">
        <f t="shared" si="239"/>
        <v>0</v>
      </c>
      <c r="BY69" s="1">
        <f t="shared" si="239"/>
        <v>0</v>
      </c>
      <c r="BZ69" s="1">
        <f t="shared" si="239"/>
        <v>3</v>
      </c>
      <c r="CA69" s="1">
        <f t="shared" si="239"/>
        <v>0</v>
      </c>
      <c r="CB69" s="1">
        <f t="shared" si="239"/>
        <v>0</v>
      </c>
      <c r="CC69" s="1">
        <f t="shared" si="238"/>
        <v>0</v>
      </c>
      <c r="CD69" s="1">
        <f t="shared" si="238"/>
        <v>0</v>
      </c>
      <c r="CE69" s="1">
        <f t="shared" si="238"/>
        <v>0</v>
      </c>
      <c r="CF69" s="1">
        <f t="shared" si="238"/>
        <v>0</v>
      </c>
      <c r="CG69" s="1">
        <f t="shared" si="238"/>
        <v>0</v>
      </c>
      <c r="CH69" s="1">
        <f t="shared" si="238"/>
        <v>0</v>
      </c>
      <c r="CI69" s="1">
        <f t="shared" si="238"/>
        <v>0</v>
      </c>
      <c r="CJ69" s="1">
        <f t="shared" si="238"/>
        <v>0</v>
      </c>
      <c r="CK69" s="1">
        <f t="shared" si="238"/>
        <v>0</v>
      </c>
      <c r="CL69" s="1">
        <f t="shared" si="238"/>
        <v>0</v>
      </c>
      <c r="CM69" s="1">
        <f t="shared" si="238"/>
        <v>0</v>
      </c>
      <c r="CN69" s="1">
        <f t="shared" si="238"/>
        <v>0</v>
      </c>
      <c r="CO69" s="1">
        <f t="shared" si="238"/>
        <v>0</v>
      </c>
      <c r="CP69" s="1">
        <f t="shared" si="238"/>
        <v>0</v>
      </c>
      <c r="CQ69" s="1">
        <f t="shared" si="238"/>
        <v>0</v>
      </c>
      <c r="CR69" s="1">
        <f t="shared" si="238"/>
        <v>0</v>
      </c>
      <c r="CS69" s="1">
        <f t="shared" si="238"/>
        <v>0</v>
      </c>
      <c r="CT69" s="1">
        <f t="shared" si="238"/>
        <v>0</v>
      </c>
      <c r="CU69" s="1">
        <f t="shared" si="238"/>
        <v>0</v>
      </c>
      <c r="CV69" s="1">
        <f t="shared" si="238"/>
        <v>0</v>
      </c>
      <c r="CW69" s="1">
        <f t="shared" si="238"/>
        <v>0</v>
      </c>
      <c r="CX69" s="1">
        <f t="shared" si="238"/>
        <v>0</v>
      </c>
      <c r="CY69" s="1">
        <f t="shared" si="238"/>
        <v>0</v>
      </c>
      <c r="CZ69" s="1">
        <f t="shared" si="238"/>
        <v>0</v>
      </c>
      <c r="DA69" s="1">
        <f t="shared" si="238"/>
        <v>0</v>
      </c>
      <c r="DB69" s="1">
        <f t="shared" si="238"/>
        <v>0</v>
      </c>
      <c r="DC69" s="1">
        <f t="shared" si="238"/>
        <v>0</v>
      </c>
      <c r="DD69" s="1">
        <f t="shared" si="238"/>
        <v>0</v>
      </c>
      <c r="DE69" s="1">
        <f t="shared" si="238"/>
        <v>0</v>
      </c>
      <c r="DF69" s="1">
        <f t="shared" si="238"/>
        <v>0</v>
      </c>
      <c r="DG69" s="1">
        <f t="shared" si="238"/>
        <v>0</v>
      </c>
      <c r="DH69" s="1">
        <f t="shared" si="238"/>
        <v>0</v>
      </c>
      <c r="DI69" s="1">
        <f t="shared" si="238"/>
        <v>0</v>
      </c>
      <c r="DJ69" s="1">
        <f t="shared" si="238"/>
        <v>0</v>
      </c>
      <c r="DK69" s="1">
        <f t="shared" si="238"/>
        <v>0</v>
      </c>
      <c r="DL69" s="1">
        <f t="shared" si="238"/>
        <v>0</v>
      </c>
      <c r="DM69" s="1">
        <f t="shared" si="238"/>
        <v>0</v>
      </c>
      <c r="DN69" s="1">
        <f t="shared" si="238"/>
        <v>0</v>
      </c>
      <c r="DO69" s="1">
        <f t="shared" si="238"/>
        <v>0</v>
      </c>
      <c r="DP69" s="1">
        <f t="shared" si="238"/>
        <v>0</v>
      </c>
      <c r="DQ69" s="1">
        <f t="shared" si="238"/>
        <v>0</v>
      </c>
      <c r="DR69" s="1">
        <f t="shared" si="238"/>
        <v>0</v>
      </c>
      <c r="DS69" s="1">
        <f t="shared" si="238"/>
        <v>0</v>
      </c>
      <c r="DT69" s="1">
        <f t="shared" si="238"/>
        <v>0</v>
      </c>
      <c r="DU69" s="1">
        <f t="shared" si="238"/>
        <v>0</v>
      </c>
      <c r="DV69" s="1">
        <f t="shared" si="238"/>
        <v>0</v>
      </c>
      <c r="DW69" s="1">
        <f t="shared" si="238"/>
        <v>0</v>
      </c>
      <c r="DX69" s="1">
        <f t="shared" si="238"/>
        <v>0</v>
      </c>
      <c r="DY69" s="1">
        <f t="shared" si="238"/>
        <v>0</v>
      </c>
      <c r="DZ69" s="1">
        <f t="shared" si="238"/>
        <v>0</v>
      </c>
      <c r="EA69" s="1">
        <f t="shared" si="238"/>
        <v>0</v>
      </c>
      <c r="EB69" s="1">
        <f t="shared" si="238"/>
        <v>0</v>
      </c>
      <c r="EC69" s="1">
        <f t="shared" si="238"/>
        <v>0</v>
      </c>
      <c r="ED69" s="1">
        <f t="shared" si="238"/>
        <v>0</v>
      </c>
      <c r="EE69" s="1">
        <f t="shared" si="238"/>
        <v>0</v>
      </c>
      <c r="EF69" s="1">
        <f t="shared" si="238"/>
        <v>0</v>
      </c>
      <c r="EG69" s="1">
        <f t="shared" si="238"/>
        <v>0</v>
      </c>
      <c r="EH69" s="1">
        <f t="shared" si="238"/>
        <v>0</v>
      </c>
      <c r="EI69" s="1">
        <f t="shared" si="238"/>
        <v>0</v>
      </c>
      <c r="EJ69" s="1">
        <f t="shared" si="238"/>
        <v>0</v>
      </c>
      <c r="EK69" s="1">
        <f t="shared" si="238"/>
        <v>0</v>
      </c>
      <c r="EL69" s="1">
        <f t="shared" si="238"/>
        <v>0</v>
      </c>
      <c r="EM69" s="1">
        <f t="shared" si="238"/>
        <v>0</v>
      </c>
      <c r="EN69" s="1">
        <f t="shared" si="237"/>
        <v>0</v>
      </c>
      <c r="EO69" s="1">
        <f t="shared" si="236"/>
        <v>0</v>
      </c>
      <c r="EP69" s="1">
        <f t="shared" si="236"/>
        <v>0</v>
      </c>
      <c r="EQ69" s="1">
        <f t="shared" si="241"/>
        <v>0</v>
      </c>
      <c r="ER69" s="1">
        <f t="shared" si="241"/>
        <v>0</v>
      </c>
      <c r="ES69" s="1">
        <f t="shared" si="241"/>
        <v>0</v>
      </c>
      <c r="ET69" s="1">
        <f t="shared" si="241"/>
        <v>0</v>
      </c>
      <c r="EU69" s="1">
        <f t="shared" si="241"/>
        <v>0</v>
      </c>
      <c r="EV69" s="1">
        <f t="shared" si="241"/>
        <v>0</v>
      </c>
      <c r="EW69" s="1">
        <f t="shared" si="241"/>
        <v>0</v>
      </c>
      <c r="EX69" s="1">
        <f t="shared" si="241"/>
        <v>0</v>
      </c>
      <c r="EY69" s="1">
        <f t="shared" si="241"/>
        <v>0</v>
      </c>
      <c r="EZ69" s="1">
        <f t="shared" si="241"/>
        <v>0</v>
      </c>
      <c r="FA69" s="1">
        <f t="shared" si="241"/>
        <v>0</v>
      </c>
      <c r="FB69" s="1">
        <f t="shared" si="241"/>
        <v>0</v>
      </c>
      <c r="FC69" s="1">
        <f t="shared" si="241"/>
        <v>0</v>
      </c>
      <c r="FD69" s="1">
        <f t="shared" si="241"/>
        <v>0</v>
      </c>
      <c r="FE69" s="1">
        <f t="shared" si="241"/>
        <v>0</v>
      </c>
      <c r="FF69" s="1">
        <f t="shared" si="241"/>
        <v>0</v>
      </c>
      <c r="FG69" s="1">
        <f t="shared" si="241"/>
        <v>0</v>
      </c>
      <c r="FH69" s="1">
        <f t="shared" si="241"/>
        <v>0</v>
      </c>
      <c r="FI69" s="1">
        <f t="shared" si="241"/>
        <v>0</v>
      </c>
      <c r="FJ69" s="1">
        <f t="shared" si="241"/>
        <v>0</v>
      </c>
      <c r="FK69" s="1">
        <f t="shared" si="241"/>
        <v>0</v>
      </c>
      <c r="FL69" s="1">
        <f t="shared" si="241"/>
        <v>0</v>
      </c>
      <c r="FM69" s="1">
        <f t="shared" si="241"/>
        <v>0</v>
      </c>
      <c r="FN69" s="1">
        <f t="shared" si="241"/>
        <v>0</v>
      </c>
      <c r="FO69" s="1">
        <f t="shared" si="241"/>
        <v>0</v>
      </c>
      <c r="FP69" s="1">
        <f t="shared" si="241"/>
        <v>0</v>
      </c>
      <c r="FQ69" s="1">
        <f t="shared" si="241"/>
        <v>0</v>
      </c>
      <c r="FR69" s="1">
        <f t="shared" si="241"/>
        <v>0</v>
      </c>
      <c r="FS69" s="1">
        <f t="shared" si="241"/>
        <v>0</v>
      </c>
      <c r="FT69" s="1">
        <f t="shared" si="241"/>
        <v>0</v>
      </c>
      <c r="FU69" s="1">
        <f t="shared" si="241"/>
        <v>0</v>
      </c>
      <c r="FV69" s="1">
        <f t="shared" si="241"/>
        <v>0</v>
      </c>
      <c r="FW69" s="1">
        <f t="shared" si="241"/>
        <v>0</v>
      </c>
      <c r="FX69" s="1">
        <f t="shared" si="241"/>
        <v>0</v>
      </c>
      <c r="FY69" s="1">
        <f t="shared" si="241"/>
        <v>0</v>
      </c>
      <c r="FZ69" s="1">
        <f t="shared" si="241"/>
        <v>0</v>
      </c>
      <c r="GA69" s="1">
        <f t="shared" si="241"/>
        <v>0</v>
      </c>
      <c r="GB69" s="1">
        <f t="shared" si="241"/>
        <v>0</v>
      </c>
      <c r="GC69" s="1">
        <f t="shared" si="241"/>
        <v>0</v>
      </c>
      <c r="GD69" s="1">
        <f t="shared" si="241"/>
        <v>0</v>
      </c>
      <c r="GE69" s="1">
        <f t="shared" si="241"/>
        <v>0</v>
      </c>
      <c r="GF69" s="1">
        <f t="shared" si="241"/>
        <v>0</v>
      </c>
      <c r="GG69" s="1">
        <f t="shared" si="241"/>
        <v>0</v>
      </c>
    </row>
    <row r="70" spans="3:189" x14ac:dyDescent="0.25">
      <c r="D70" s="49"/>
      <c r="E70" s="3">
        <f>'Project Inputs'!E211*(D70&gt;0)</f>
        <v>0</v>
      </c>
      <c r="G70" s="40">
        <f t="shared" si="220"/>
        <v>0</v>
      </c>
      <c r="J70" s="1">
        <f t="shared" si="233"/>
        <v>0</v>
      </c>
      <c r="K70" s="1">
        <f t="shared" si="233"/>
        <v>0</v>
      </c>
      <c r="L70" s="1">
        <f t="shared" si="233"/>
        <v>0</v>
      </c>
      <c r="M70" s="1">
        <f t="shared" si="233"/>
        <v>0</v>
      </c>
      <c r="N70" s="1">
        <f t="shared" si="233"/>
        <v>0</v>
      </c>
      <c r="O70" s="1">
        <f t="shared" si="233"/>
        <v>0</v>
      </c>
      <c r="P70" s="1">
        <f t="shared" si="233"/>
        <v>0</v>
      </c>
      <c r="Q70" s="1">
        <f t="shared" si="239"/>
        <v>0</v>
      </c>
      <c r="R70" s="1">
        <f t="shared" si="239"/>
        <v>0</v>
      </c>
      <c r="S70" s="1">
        <f t="shared" si="239"/>
        <v>0</v>
      </c>
      <c r="T70" s="1">
        <f t="shared" si="239"/>
        <v>0</v>
      </c>
      <c r="U70" s="1">
        <f t="shared" si="239"/>
        <v>0</v>
      </c>
      <c r="V70" s="1">
        <f t="shared" si="239"/>
        <v>0</v>
      </c>
      <c r="W70" s="1">
        <f t="shared" si="239"/>
        <v>0</v>
      </c>
      <c r="X70" s="1">
        <f t="shared" si="239"/>
        <v>0</v>
      </c>
      <c r="Y70" s="1">
        <f t="shared" si="239"/>
        <v>0</v>
      </c>
      <c r="Z70" s="1">
        <f t="shared" si="239"/>
        <v>0</v>
      </c>
      <c r="AA70" s="1">
        <f t="shared" si="239"/>
        <v>0</v>
      </c>
      <c r="AB70" s="1">
        <f t="shared" si="239"/>
        <v>0</v>
      </c>
      <c r="AC70" s="1">
        <f t="shared" si="239"/>
        <v>0</v>
      </c>
      <c r="AD70" s="1">
        <f t="shared" si="239"/>
        <v>0</v>
      </c>
      <c r="AE70" s="1">
        <f t="shared" si="239"/>
        <v>0</v>
      </c>
      <c r="AF70" s="1">
        <f t="shared" si="239"/>
        <v>0</v>
      </c>
      <c r="AG70" s="1">
        <f t="shared" si="239"/>
        <v>0</v>
      </c>
      <c r="AH70" s="1">
        <f t="shared" si="239"/>
        <v>0</v>
      </c>
      <c r="AI70" s="1">
        <f t="shared" si="239"/>
        <v>0</v>
      </c>
      <c r="AJ70" s="1">
        <f t="shared" si="239"/>
        <v>0</v>
      </c>
      <c r="AK70" s="1">
        <f t="shared" si="239"/>
        <v>0</v>
      </c>
      <c r="AL70" s="1">
        <f t="shared" si="239"/>
        <v>0</v>
      </c>
      <c r="AM70" s="1">
        <f t="shared" si="239"/>
        <v>0</v>
      </c>
      <c r="AN70" s="1">
        <f t="shared" si="239"/>
        <v>0</v>
      </c>
      <c r="AO70" s="1">
        <f t="shared" si="239"/>
        <v>0</v>
      </c>
      <c r="AP70" s="1">
        <f t="shared" si="239"/>
        <v>0</v>
      </c>
      <c r="AQ70" s="1">
        <f t="shared" si="239"/>
        <v>0</v>
      </c>
      <c r="AR70" s="1">
        <f t="shared" si="239"/>
        <v>0</v>
      </c>
      <c r="AS70" s="1">
        <f t="shared" si="239"/>
        <v>0</v>
      </c>
      <c r="AT70" s="1">
        <f t="shared" si="239"/>
        <v>0</v>
      </c>
      <c r="AU70" s="1">
        <f t="shared" si="239"/>
        <v>0</v>
      </c>
      <c r="AV70" s="1">
        <f t="shared" si="239"/>
        <v>0</v>
      </c>
      <c r="AW70" s="1">
        <f t="shared" si="239"/>
        <v>0</v>
      </c>
      <c r="AX70" s="1">
        <f t="shared" si="239"/>
        <v>0</v>
      </c>
      <c r="AY70" s="1">
        <f t="shared" si="239"/>
        <v>0</v>
      </c>
      <c r="AZ70" s="1">
        <f t="shared" si="239"/>
        <v>0</v>
      </c>
      <c r="BA70" s="1">
        <f t="shared" si="239"/>
        <v>0</v>
      </c>
      <c r="BB70" s="1">
        <f t="shared" si="239"/>
        <v>0</v>
      </c>
      <c r="BC70" s="1">
        <f t="shared" si="239"/>
        <v>0</v>
      </c>
      <c r="BD70" s="1">
        <f t="shared" si="239"/>
        <v>0</v>
      </c>
      <c r="BE70" s="1">
        <f t="shared" si="239"/>
        <v>0</v>
      </c>
      <c r="BF70" s="1">
        <f t="shared" si="239"/>
        <v>0</v>
      </c>
      <c r="BG70" s="1">
        <f t="shared" si="239"/>
        <v>0</v>
      </c>
      <c r="BH70" s="1">
        <f t="shared" si="239"/>
        <v>0</v>
      </c>
      <c r="BI70" s="1">
        <f t="shared" si="239"/>
        <v>0</v>
      </c>
      <c r="BJ70" s="1">
        <f t="shared" si="239"/>
        <v>0</v>
      </c>
      <c r="BK70" s="1">
        <f t="shared" si="239"/>
        <v>0</v>
      </c>
      <c r="BL70" s="1">
        <f t="shared" si="239"/>
        <v>0</v>
      </c>
      <c r="BM70" s="1">
        <f t="shared" si="239"/>
        <v>0</v>
      </c>
      <c r="BN70" s="1">
        <f t="shared" si="239"/>
        <v>0</v>
      </c>
      <c r="BO70" s="1">
        <f t="shared" si="239"/>
        <v>0</v>
      </c>
      <c r="BP70" s="1">
        <f t="shared" si="239"/>
        <v>0</v>
      </c>
      <c r="BQ70" s="1">
        <f t="shared" si="239"/>
        <v>0</v>
      </c>
      <c r="BR70" s="1">
        <f t="shared" si="239"/>
        <v>0</v>
      </c>
      <c r="BS70" s="1">
        <f t="shared" si="239"/>
        <v>0</v>
      </c>
      <c r="BT70" s="1">
        <f t="shared" si="239"/>
        <v>0</v>
      </c>
      <c r="BU70" s="1">
        <f t="shared" si="239"/>
        <v>0</v>
      </c>
      <c r="BV70" s="1">
        <f t="shared" si="239"/>
        <v>0</v>
      </c>
      <c r="BW70" s="1">
        <f t="shared" si="239"/>
        <v>0</v>
      </c>
      <c r="BX70" s="1">
        <f t="shared" si="239"/>
        <v>0</v>
      </c>
      <c r="BY70" s="1">
        <f t="shared" si="239"/>
        <v>0</v>
      </c>
      <c r="BZ70" s="1">
        <f t="shared" si="239"/>
        <v>0</v>
      </c>
      <c r="CA70" s="1">
        <f t="shared" si="239"/>
        <v>0</v>
      </c>
      <c r="CB70" s="1">
        <f t="shared" ref="CB70:EM73" si="242">(CB$1=$G70)*$E70</f>
        <v>0</v>
      </c>
      <c r="CC70" s="1">
        <f t="shared" si="242"/>
        <v>0</v>
      </c>
      <c r="CD70" s="1">
        <f t="shared" si="242"/>
        <v>0</v>
      </c>
      <c r="CE70" s="1">
        <f t="shared" si="242"/>
        <v>0</v>
      </c>
      <c r="CF70" s="1">
        <f t="shared" si="242"/>
        <v>0</v>
      </c>
      <c r="CG70" s="1">
        <f t="shared" si="242"/>
        <v>0</v>
      </c>
      <c r="CH70" s="1">
        <f t="shared" si="242"/>
        <v>0</v>
      </c>
      <c r="CI70" s="1">
        <f t="shared" si="242"/>
        <v>0</v>
      </c>
      <c r="CJ70" s="1">
        <f t="shared" si="242"/>
        <v>0</v>
      </c>
      <c r="CK70" s="1">
        <f t="shared" si="242"/>
        <v>0</v>
      </c>
      <c r="CL70" s="1">
        <f t="shared" si="242"/>
        <v>0</v>
      </c>
      <c r="CM70" s="1">
        <f t="shared" si="242"/>
        <v>0</v>
      </c>
      <c r="CN70" s="1">
        <f t="shared" si="242"/>
        <v>0</v>
      </c>
      <c r="CO70" s="1">
        <f t="shared" si="242"/>
        <v>0</v>
      </c>
      <c r="CP70" s="1">
        <f t="shared" si="242"/>
        <v>0</v>
      </c>
      <c r="CQ70" s="1">
        <f t="shared" si="242"/>
        <v>0</v>
      </c>
      <c r="CR70" s="1">
        <f t="shared" si="242"/>
        <v>0</v>
      </c>
      <c r="CS70" s="1">
        <f t="shared" si="242"/>
        <v>0</v>
      </c>
      <c r="CT70" s="1">
        <f t="shared" si="242"/>
        <v>0</v>
      </c>
      <c r="CU70" s="1">
        <f t="shared" si="242"/>
        <v>0</v>
      </c>
      <c r="CV70" s="1">
        <f t="shared" si="242"/>
        <v>0</v>
      </c>
      <c r="CW70" s="1">
        <f t="shared" si="242"/>
        <v>0</v>
      </c>
      <c r="CX70" s="1">
        <f t="shared" si="242"/>
        <v>0</v>
      </c>
      <c r="CY70" s="1">
        <f t="shared" si="242"/>
        <v>0</v>
      </c>
      <c r="CZ70" s="1">
        <f t="shared" si="242"/>
        <v>0</v>
      </c>
      <c r="DA70" s="1">
        <f t="shared" si="242"/>
        <v>0</v>
      </c>
      <c r="DB70" s="1">
        <f t="shared" si="242"/>
        <v>0</v>
      </c>
      <c r="DC70" s="1">
        <f t="shared" si="242"/>
        <v>0</v>
      </c>
      <c r="DD70" s="1">
        <f t="shared" si="242"/>
        <v>0</v>
      </c>
      <c r="DE70" s="1">
        <f t="shared" si="242"/>
        <v>0</v>
      </c>
      <c r="DF70" s="1">
        <f t="shared" si="242"/>
        <v>0</v>
      </c>
      <c r="DG70" s="1">
        <f t="shared" si="242"/>
        <v>0</v>
      </c>
      <c r="DH70" s="1">
        <f t="shared" si="242"/>
        <v>0</v>
      </c>
      <c r="DI70" s="1">
        <f t="shared" si="242"/>
        <v>0</v>
      </c>
      <c r="DJ70" s="1">
        <f t="shared" si="242"/>
        <v>0</v>
      </c>
      <c r="DK70" s="1">
        <f t="shared" si="242"/>
        <v>0</v>
      </c>
      <c r="DL70" s="1">
        <f t="shared" si="242"/>
        <v>0</v>
      </c>
      <c r="DM70" s="1">
        <f t="shared" si="242"/>
        <v>0</v>
      </c>
      <c r="DN70" s="1">
        <f t="shared" si="242"/>
        <v>0</v>
      </c>
      <c r="DO70" s="1">
        <f t="shared" si="242"/>
        <v>0</v>
      </c>
      <c r="DP70" s="1">
        <f t="shared" si="242"/>
        <v>0</v>
      </c>
      <c r="DQ70" s="1">
        <f t="shared" si="242"/>
        <v>0</v>
      </c>
      <c r="DR70" s="1">
        <f t="shared" si="242"/>
        <v>0</v>
      </c>
      <c r="DS70" s="1">
        <f t="shared" si="242"/>
        <v>0</v>
      </c>
      <c r="DT70" s="1">
        <f t="shared" si="242"/>
        <v>0</v>
      </c>
      <c r="DU70" s="1">
        <f t="shared" si="242"/>
        <v>0</v>
      </c>
      <c r="DV70" s="1">
        <f t="shared" si="242"/>
        <v>0</v>
      </c>
      <c r="DW70" s="1">
        <f t="shared" si="242"/>
        <v>0</v>
      </c>
      <c r="DX70" s="1">
        <f t="shared" si="242"/>
        <v>0</v>
      </c>
      <c r="DY70" s="1">
        <f t="shared" si="242"/>
        <v>0</v>
      </c>
      <c r="DZ70" s="1">
        <f t="shared" si="242"/>
        <v>0</v>
      </c>
      <c r="EA70" s="1">
        <f t="shared" si="242"/>
        <v>0</v>
      </c>
      <c r="EB70" s="1">
        <f t="shared" si="242"/>
        <v>0</v>
      </c>
      <c r="EC70" s="1">
        <f t="shared" si="242"/>
        <v>0</v>
      </c>
      <c r="ED70" s="1">
        <f t="shared" si="242"/>
        <v>0</v>
      </c>
      <c r="EE70" s="1">
        <f t="shared" si="242"/>
        <v>0</v>
      </c>
      <c r="EF70" s="1">
        <f t="shared" si="242"/>
        <v>0</v>
      </c>
      <c r="EG70" s="1">
        <f t="shared" si="242"/>
        <v>0</v>
      </c>
      <c r="EH70" s="1">
        <f t="shared" si="242"/>
        <v>0</v>
      </c>
      <c r="EI70" s="1">
        <f t="shared" si="242"/>
        <v>0</v>
      </c>
      <c r="EJ70" s="1">
        <f t="shared" si="242"/>
        <v>0</v>
      </c>
      <c r="EK70" s="1">
        <f t="shared" si="242"/>
        <v>0</v>
      </c>
      <c r="EL70" s="1">
        <f t="shared" si="242"/>
        <v>0</v>
      </c>
      <c r="EM70" s="1">
        <f t="shared" si="242"/>
        <v>0</v>
      </c>
      <c r="EN70" s="1">
        <f t="shared" si="237"/>
        <v>0</v>
      </c>
      <c r="EO70" s="1">
        <f t="shared" si="236"/>
        <v>0</v>
      </c>
      <c r="EP70" s="1">
        <f t="shared" si="236"/>
        <v>0</v>
      </c>
      <c r="EQ70" s="1">
        <f t="shared" si="241"/>
        <v>0</v>
      </c>
      <c r="ER70" s="1">
        <f t="shared" si="241"/>
        <v>0</v>
      </c>
      <c r="ES70" s="1">
        <f t="shared" si="241"/>
        <v>0</v>
      </c>
      <c r="ET70" s="1">
        <f t="shared" si="241"/>
        <v>0</v>
      </c>
      <c r="EU70" s="1">
        <f t="shared" si="241"/>
        <v>0</v>
      </c>
      <c r="EV70" s="1">
        <f t="shared" si="241"/>
        <v>0</v>
      </c>
      <c r="EW70" s="1">
        <f t="shared" si="241"/>
        <v>0</v>
      </c>
      <c r="EX70" s="1">
        <f t="shared" si="241"/>
        <v>0</v>
      </c>
      <c r="EY70" s="1">
        <f t="shared" si="241"/>
        <v>0</v>
      </c>
      <c r="EZ70" s="1">
        <f t="shared" si="241"/>
        <v>0</v>
      </c>
      <c r="FA70" s="1">
        <f t="shared" si="241"/>
        <v>0</v>
      </c>
      <c r="FB70" s="1">
        <f t="shared" si="241"/>
        <v>0</v>
      </c>
      <c r="FC70" s="1">
        <f t="shared" si="241"/>
        <v>0</v>
      </c>
      <c r="FD70" s="1">
        <f t="shared" si="241"/>
        <v>0</v>
      </c>
      <c r="FE70" s="1">
        <f t="shared" si="241"/>
        <v>0</v>
      </c>
      <c r="FF70" s="1">
        <f t="shared" si="241"/>
        <v>0</v>
      </c>
      <c r="FG70" s="1">
        <f t="shared" si="241"/>
        <v>0</v>
      </c>
      <c r="FH70" s="1">
        <f t="shared" si="241"/>
        <v>0</v>
      </c>
      <c r="FI70" s="1">
        <f t="shared" si="241"/>
        <v>0</v>
      </c>
      <c r="FJ70" s="1">
        <f t="shared" si="241"/>
        <v>0</v>
      </c>
      <c r="FK70" s="1">
        <f t="shared" si="241"/>
        <v>0</v>
      </c>
      <c r="FL70" s="1">
        <f t="shared" si="241"/>
        <v>0</v>
      </c>
      <c r="FM70" s="1">
        <f t="shared" si="241"/>
        <v>0</v>
      </c>
      <c r="FN70" s="1">
        <f t="shared" si="241"/>
        <v>0</v>
      </c>
      <c r="FO70" s="1">
        <f t="shared" si="241"/>
        <v>0</v>
      </c>
      <c r="FP70" s="1">
        <f t="shared" si="241"/>
        <v>0</v>
      </c>
      <c r="FQ70" s="1">
        <f t="shared" si="241"/>
        <v>0</v>
      </c>
      <c r="FR70" s="1">
        <f t="shared" si="241"/>
        <v>0</v>
      </c>
      <c r="FS70" s="1">
        <f t="shared" si="241"/>
        <v>0</v>
      </c>
      <c r="FT70" s="1">
        <f t="shared" si="241"/>
        <v>0</v>
      </c>
      <c r="FU70" s="1">
        <f t="shared" si="241"/>
        <v>0</v>
      </c>
      <c r="FV70" s="1">
        <f t="shared" si="241"/>
        <v>0</v>
      </c>
      <c r="FW70" s="1">
        <f t="shared" si="241"/>
        <v>0</v>
      </c>
      <c r="FX70" s="1">
        <f t="shared" si="241"/>
        <v>0</v>
      </c>
      <c r="FY70" s="1">
        <f t="shared" si="241"/>
        <v>0</v>
      </c>
      <c r="FZ70" s="1">
        <f t="shared" si="241"/>
        <v>0</v>
      </c>
      <c r="GA70" s="1">
        <f t="shared" si="241"/>
        <v>0</v>
      </c>
      <c r="GB70" s="1">
        <f t="shared" si="241"/>
        <v>0</v>
      </c>
      <c r="GC70" s="1">
        <f t="shared" si="241"/>
        <v>0</v>
      </c>
      <c r="GD70" s="1">
        <f t="shared" si="241"/>
        <v>0</v>
      </c>
      <c r="GE70" s="1">
        <f t="shared" si="241"/>
        <v>0</v>
      </c>
      <c r="GF70" s="1">
        <f t="shared" si="241"/>
        <v>0</v>
      </c>
      <c r="GG70" s="1">
        <f t="shared" si="241"/>
        <v>0</v>
      </c>
    </row>
    <row r="71" spans="3:189" x14ac:dyDescent="0.25">
      <c r="D71" s="49"/>
      <c r="E71" s="3">
        <f>'Project Inputs'!E212*(D71&gt;0)</f>
        <v>0</v>
      </c>
      <c r="G71" s="40">
        <f t="shared" si="220"/>
        <v>0</v>
      </c>
      <c r="J71" s="1">
        <f t="shared" si="233"/>
        <v>0</v>
      </c>
      <c r="K71" s="1">
        <f t="shared" si="233"/>
        <v>0</v>
      </c>
      <c r="L71" s="1">
        <f t="shared" si="233"/>
        <v>0</v>
      </c>
      <c r="M71" s="1">
        <f t="shared" si="233"/>
        <v>0</v>
      </c>
      <c r="N71" s="1">
        <f t="shared" si="233"/>
        <v>0</v>
      </c>
      <c r="O71" s="1">
        <f t="shared" si="233"/>
        <v>0</v>
      </c>
      <c r="P71" s="1">
        <f t="shared" si="233"/>
        <v>0</v>
      </c>
      <c r="Q71" s="1">
        <f t="shared" ref="Q71:CB74" si="243">(Q$1=$G71)*$E71</f>
        <v>0</v>
      </c>
      <c r="R71" s="1">
        <f t="shared" si="243"/>
        <v>0</v>
      </c>
      <c r="S71" s="1">
        <f t="shared" si="243"/>
        <v>0</v>
      </c>
      <c r="T71" s="1">
        <f t="shared" si="243"/>
        <v>0</v>
      </c>
      <c r="U71" s="1">
        <f t="shared" si="243"/>
        <v>0</v>
      </c>
      <c r="V71" s="1">
        <f t="shared" si="243"/>
        <v>0</v>
      </c>
      <c r="W71" s="1">
        <f t="shared" si="243"/>
        <v>0</v>
      </c>
      <c r="X71" s="1">
        <f t="shared" si="243"/>
        <v>0</v>
      </c>
      <c r="Y71" s="1">
        <f t="shared" si="243"/>
        <v>0</v>
      </c>
      <c r="Z71" s="1">
        <f t="shared" si="243"/>
        <v>0</v>
      </c>
      <c r="AA71" s="1">
        <f t="shared" si="243"/>
        <v>0</v>
      </c>
      <c r="AB71" s="1">
        <f t="shared" si="243"/>
        <v>0</v>
      </c>
      <c r="AC71" s="1">
        <f t="shared" si="243"/>
        <v>0</v>
      </c>
      <c r="AD71" s="1">
        <f t="shared" si="243"/>
        <v>0</v>
      </c>
      <c r="AE71" s="1">
        <f t="shared" si="243"/>
        <v>0</v>
      </c>
      <c r="AF71" s="1">
        <f t="shared" si="243"/>
        <v>0</v>
      </c>
      <c r="AG71" s="1">
        <f t="shared" si="243"/>
        <v>0</v>
      </c>
      <c r="AH71" s="1">
        <f t="shared" si="243"/>
        <v>0</v>
      </c>
      <c r="AI71" s="1">
        <f t="shared" si="243"/>
        <v>0</v>
      </c>
      <c r="AJ71" s="1">
        <f t="shared" si="243"/>
        <v>0</v>
      </c>
      <c r="AK71" s="1">
        <f t="shared" si="243"/>
        <v>0</v>
      </c>
      <c r="AL71" s="1">
        <f t="shared" si="243"/>
        <v>0</v>
      </c>
      <c r="AM71" s="1">
        <f t="shared" si="243"/>
        <v>0</v>
      </c>
      <c r="AN71" s="1">
        <f t="shared" si="243"/>
        <v>0</v>
      </c>
      <c r="AO71" s="1">
        <f t="shared" si="243"/>
        <v>0</v>
      </c>
      <c r="AP71" s="1">
        <f t="shared" si="243"/>
        <v>0</v>
      </c>
      <c r="AQ71" s="1">
        <f t="shared" si="243"/>
        <v>0</v>
      </c>
      <c r="AR71" s="1">
        <f t="shared" si="243"/>
        <v>0</v>
      </c>
      <c r="AS71" s="1">
        <f t="shared" si="243"/>
        <v>0</v>
      </c>
      <c r="AT71" s="1">
        <f t="shared" si="243"/>
        <v>0</v>
      </c>
      <c r="AU71" s="1">
        <f t="shared" si="243"/>
        <v>0</v>
      </c>
      <c r="AV71" s="1">
        <f t="shared" si="243"/>
        <v>0</v>
      </c>
      <c r="AW71" s="1">
        <f t="shared" si="243"/>
        <v>0</v>
      </c>
      <c r="AX71" s="1">
        <f t="shared" si="243"/>
        <v>0</v>
      </c>
      <c r="AY71" s="1">
        <f t="shared" si="243"/>
        <v>0</v>
      </c>
      <c r="AZ71" s="1">
        <f t="shared" si="243"/>
        <v>0</v>
      </c>
      <c r="BA71" s="1">
        <f t="shared" si="243"/>
        <v>0</v>
      </c>
      <c r="BB71" s="1">
        <f t="shared" si="243"/>
        <v>0</v>
      </c>
      <c r="BC71" s="1">
        <f t="shared" si="243"/>
        <v>0</v>
      </c>
      <c r="BD71" s="1">
        <f t="shared" si="243"/>
        <v>0</v>
      </c>
      <c r="BE71" s="1">
        <f t="shared" si="243"/>
        <v>0</v>
      </c>
      <c r="BF71" s="1">
        <f t="shared" si="243"/>
        <v>0</v>
      </c>
      <c r="BG71" s="1">
        <f t="shared" si="243"/>
        <v>0</v>
      </c>
      <c r="BH71" s="1">
        <f t="shared" si="243"/>
        <v>0</v>
      </c>
      <c r="BI71" s="1">
        <f t="shared" si="243"/>
        <v>0</v>
      </c>
      <c r="BJ71" s="1">
        <f t="shared" si="243"/>
        <v>0</v>
      </c>
      <c r="BK71" s="1">
        <f t="shared" si="243"/>
        <v>0</v>
      </c>
      <c r="BL71" s="1">
        <f t="shared" si="243"/>
        <v>0</v>
      </c>
      <c r="BM71" s="1">
        <f t="shared" si="243"/>
        <v>0</v>
      </c>
      <c r="BN71" s="1">
        <f t="shared" si="243"/>
        <v>0</v>
      </c>
      <c r="BO71" s="1">
        <f t="shared" si="243"/>
        <v>0</v>
      </c>
      <c r="BP71" s="1">
        <f t="shared" si="243"/>
        <v>0</v>
      </c>
      <c r="BQ71" s="1">
        <f t="shared" si="243"/>
        <v>0</v>
      </c>
      <c r="BR71" s="1">
        <f t="shared" si="243"/>
        <v>0</v>
      </c>
      <c r="BS71" s="1">
        <f t="shared" si="243"/>
        <v>0</v>
      </c>
      <c r="BT71" s="1">
        <f t="shared" si="243"/>
        <v>0</v>
      </c>
      <c r="BU71" s="1">
        <f t="shared" si="243"/>
        <v>0</v>
      </c>
      <c r="BV71" s="1">
        <f t="shared" si="243"/>
        <v>0</v>
      </c>
      <c r="BW71" s="1">
        <f t="shared" si="243"/>
        <v>0</v>
      </c>
      <c r="BX71" s="1">
        <f t="shared" si="243"/>
        <v>0</v>
      </c>
      <c r="BY71" s="1">
        <f t="shared" si="243"/>
        <v>0</v>
      </c>
      <c r="BZ71" s="1">
        <f t="shared" si="243"/>
        <v>0</v>
      </c>
      <c r="CA71" s="1">
        <f t="shared" si="243"/>
        <v>0</v>
      </c>
      <c r="CB71" s="1">
        <f t="shared" si="243"/>
        <v>0</v>
      </c>
      <c r="CC71" s="1">
        <f t="shared" si="242"/>
        <v>0</v>
      </c>
      <c r="CD71" s="1">
        <f t="shared" si="242"/>
        <v>0</v>
      </c>
      <c r="CE71" s="1">
        <f t="shared" si="242"/>
        <v>0</v>
      </c>
      <c r="CF71" s="1">
        <f t="shared" si="242"/>
        <v>0</v>
      </c>
      <c r="CG71" s="1">
        <f t="shared" si="242"/>
        <v>0</v>
      </c>
      <c r="CH71" s="1">
        <f t="shared" si="242"/>
        <v>0</v>
      </c>
      <c r="CI71" s="1">
        <f t="shared" si="242"/>
        <v>0</v>
      </c>
      <c r="CJ71" s="1">
        <f t="shared" si="242"/>
        <v>0</v>
      </c>
      <c r="CK71" s="1">
        <f t="shared" si="242"/>
        <v>0</v>
      </c>
      <c r="CL71" s="1">
        <f t="shared" si="242"/>
        <v>0</v>
      </c>
      <c r="CM71" s="1">
        <f t="shared" si="242"/>
        <v>0</v>
      </c>
      <c r="CN71" s="1">
        <f t="shared" si="242"/>
        <v>0</v>
      </c>
      <c r="CO71" s="1">
        <f t="shared" si="242"/>
        <v>0</v>
      </c>
      <c r="CP71" s="1">
        <f t="shared" si="242"/>
        <v>0</v>
      </c>
      <c r="CQ71" s="1">
        <f t="shared" si="242"/>
        <v>0</v>
      </c>
      <c r="CR71" s="1">
        <f t="shared" si="242"/>
        <v>0</v>
      </c>
      <c r="CS71" s="1">
        <f t="shared" si="242"/>
        <v>0</v>
      </c>
      <c r="CT71" s="1">
        <f t="shared" si="242"/>
        <v>0</v>
      </c>
      <c r="CU71" s="1">
        <f t="shared" si="242"/>
        <v>0</v>
      </c>
      <c r="CV71" s="1">
        <f t="shared" si="242"/>
        <v>0</v>
      </c>
      <c r="CW71" s="1">
        <f t="shared" si="242"/>
        <v>0</v>
      </c>
      <c r="CX71" s="1">
        <f t="shared" si="242"/>
        <v>0</v>
      </c>
      <c r="CY71" s="1">
        <f t="shared" si="242"/>
        <v>0</v>
      </c>
      <c r="CZ71" s="1">
        <f t="shared" si="242"/>
        <v>0</v>
      </c>
      <c r="DA71" s="1">
        <f t="shared" si="242"/>
        <v>0</v>
      </c>
      <c r="DB71" s="1">
        <f t="shared" si="242"/>
        <v>0</v>
      </c>
      <c r="DC71" s="1">
        <f t="shared" si="242"/>
        <v>0</v>
      </c>
      <c r="DD71" s="1">
        <f t="shared" si="242"/>
        <v>0</v>
      </c>
      <c r="DE71" s="1">
        <f t="shared" si="242"/>
        <v>0</v>
      </c>
      <c r="DF71" s="1">
        <f t="shared" si="242"/>
        <v>0</v>
      </c>
      <c r="DG71" s="1">
        <f t="shared" si="242"/>
        <v>0</v>
      </c>
      <c r="DH71" s="1">
        <f t="shared" si="242"/>
        <v>0</v>
      </c>
      <c r="DI71" s="1">
        <f t="shared" si="242"/>
        <v>0</v>
      </c>
      <c r="DJ71" s="1">
        <f t="shared" si="242"/>
        <v>0</v>
      </c>
      <c r="DK71" s="1">
        <f t="shared" si="242"/>
        <v>0</v>
      </c>
      <c r="DL71" s="1">
        <f t="shared" si="242"/>
        <v>0</v>
      </c>
      <c r="DM71" s="1">
        <f t="shared" si="242"/>
        <v>0</v>
      </c>
      <c r="DN71" s="1">
        <f t="shared" si="242"/>
        <v>0</v>
      </c>
      <c r="DO71" s="1">
        <f t="shared" si="242"/>
        <v>0</v>
      </c>
      <c r="DP71" s="1">
        <f t="shared" si="242"/>
        <v>0</v>
      </c>
      <c r="DQ71" s="1">
        <f t="shared" si="242"/>
        <v>0</v>
      </c>
      <c r="DR71" s="1">
        <f t="shared" si="242"/>
        <v>0</v>
      </c>
      <c r="DS71" s="1">
        <f t="shared" si="242"/>
        <v>0</v>
      </c>
      <c r="DT71" s="1">
        <f t="shared" si="242"/>
        <v>0</v>
      </c>
      <c r="DU71" s="1">
        <f t="shared" si="242"/>
        <v>0</v>
      </c>
      <c r="DV71" s="1">
        <f t="shared" si="242"/>
        <v>0</v>
      </c>
      <c r="DW71" s="1">
        <f t="shared" si="242"/>
        <v>0</v>
      </c>
      <c r="DX71" s="1">
        <f t="shared" si="242"/>
        <v>0</v>
      </c>
      <c r="DY71" s="1">
        <f t="shared" si="242"/>
        <v>0</v>
      </c>
      <c r="DZ71" s="1">
        <f t="shared" si="242"/>
        <v>0</v>
      </c>
      <c r="EA71" s="1">
        <f t="shared" si="242"/>
        <v>0</v>
      </c>
      <c r="EB71" s="1">
        <f t="shared" si="242"/>
        <v>0</v>
      </c>
      <c r="EC71" s="1">
        <f t="shared" si="242"/>
        <v>0</v>
      </c>
      <c r="ED71" s="1">
        <f t="shared" si="242"/>
        <v>0</v>
      </c>
      <c r="EE71" s="1">
        <f t="shared" si="242"/>
        <v>0</v>
      </c>
      <c r="EF71" s="1">
        <f t="shared" si="242"/>
        <v>0</v>
      </c>
      <c r="EG71" s="1">
        <f t="shared" si="242"/>
        <v>0</v>
      </c>
      <c r="EH71" s="1">
        <f t="shared" si="242"/>
        <v>0</v>
      </c>
      <c r="EI71" s="1">
        <f t="shared" si="242"/>
        <v>0</v>
      </c>
      <c r="EJ71" s="1">
        <f t="shared" si="242"/>
        <v>0</v>
      </c>
      <c r="EK71" s="1">
        <f t="shared" si="242"/>
        <v>0</v>
      </c>
      <c r="EL71" s="1">
        <f t="shared" si="242"/>
        <v>0</v>
      </c>
      <c r="EM71" s="1">
        <f t="shared" si="242"/>
        <v>0</v>
      </c>
      <c r="EN71" s="1">
        <f t="shared" si="237"/>
        <v>0</v>
      </c>
      <c r="EO71" s="1">
        <f t="shared" si="236"/>
        <v>0</v>
      </c>
      <c r="EP71" s="1">
        <f t="shared" si="236"/>
        <v>0</v>
      </c>
      <c r="EQ71" s="1">
        <f t="shared" si="241"/>
        <v>0</v>
      </c>
      <c r="ER71" s="1">
        <f t="shared" si="241"/>
        <v>0</v>
      </c>
      <c r="ES71" s="1">
        <f t="shared" si="241"/>
        <v>0</v>
      </c>
      <c r="ET71" s="1">
        <f t="shared" si="241"/>
        <v>0</v>
      </c>
      <c r="EU71" s="1">
        <f t="shared" si="241"/>
        <v>0</v>
      </c>
      <c r="EV71" s="1">
        <f t="shared" si="241"/>
        <v>0</v>
      </c>
      <c r="EW71" s="1">
        <f t="shared" si="241"/>
        <v>0</v>
      </c>
      <c r="EX71" s="1">
        <f t="shared" si="241"/>
        <v>0</v>
      </c>
      <c r="EY71" s="1">
        <f t="shared" si="241"/>
        <v>0</v>
      </c>
      <c r="EZ71" s="1">
        <f t="shared" si="241"/>
        <v>0</v>
      </c>
      <c r="FA71" s="1">
        <f t="shared" si="241"/>
        <v>0</v>
      </c>
      <c r="FB71" s="1">
        <f t="shared" si="241"/>
        <v>0</v>
      </c>
      <c r="FC71" s="1">
        <f t="shared" si="241"/>
        <v>0</v>
      </c>
      <c r="FD71" s="1">
        <f t="shared" si="241"/>
        <v>0</v>
      </c>
      <c r="FE71" s="1">
        <f t="shared" si="241"/>
        <v>0</v>
      </c>
      <c r="FF71" s="1">
        <f t="shared" si="241"/>
        <v>0</v>
      </c>
      <c r="FG71" s="1">
        <f t="shared" si="241"/>
        <v>0</v>
      </c>
      <c r="FH71" s="1">
        <f t="shared" si="241"/>
        <v>0</v>
      </c>
      <c r="FI71" s="1">
        <f t="shared" si="241"/>
        <v>0</v>
      </c>
      <c r="FJ71" s="1">
        <f t="shared" si="241"/>
        <v>0</v>
      </c>
      <c r="FK71" s="1">
        <f t="shared" si="241"/>
        <v>0</v>
      </c>
      <c r="FL71" s="1">
        <f t="shared" si="241"/>
        <v>0</v>
      </c>
      <c r="FM71" s="1">
        <f t="shared" si="241"/>
        <v>0</v>
      </c>
      <c r="FN71" s="1">
        <f t="shared" si="241"/>
        <v>0</v>
      </c>
      <c r="FO71" s="1">
        <f t="shared" si="241"/>
        <v>0</v>
      </c>
      <c r="FP71" s="1">
        <f t="shared" si="241"/>
        <v>0</v>
      </c>
      <c r="FQ71" s="1">
        <f t="shared" si="241"/>
        <v>0</v>
      </c>
      <c r="FR71" s="1">
        <f t="shared" si="241"/>
        <v>0</v>
      </c>
      <c r="FS71" s="1">
        <f t="shared" si="241"/>
        <v>0</v>
      </c>
      <c r="FT71" s="1">
        <f t="shared" si="241"/>
        <v>0</v>
      </c>
      <c r="FU71" s="1">
        <f t="shared" si="241"/>
        <v>0</v>
      </c>
      <c r="FV71" s="1">
        <f t="shared" si="241"/>
        <v>0</v>
      </c>
      <c r="FW71" s="1">
        <f t="shared" si="241"/>
        <v>0</v>
      </c>
      <c r="FX71" s="1">
        <f t="shared" si="241"/>
        <v>0</v>
      </c>
      <c r="FY71" s="1">
        <f t="shared" si="241"/>
        <v>0</v>
      </c>
      <c r="FZ71" s="1">
        <f t="shared" si="241"/>
        <v>0</v>
      </c>
      <c r="GA71" s="1">
        <f t="shared" si="241"/>
        <v>0</v>
      </c>
      <c r="GB71" s="1">
        <f t="shared" si="241"/>
        <v>0</v>
      </c>
      <c r="GC71" s="1">
        <f t="shared" si="241"/>
        <v>0</v>
      </c>
      <c r="GD71" s="1">
        <f t="shared" si="241"/>
        <v>0</v>
      </c>
      <c r="GE71" s="1">
        <f t="shared" si="241"/>
        <v>0</v>
      </c>
      <c r="GF71" s="1">
        <f t="shared" si="241"/>
        <v>0</v>
      </c>
      <c r="GG71" s="1">
        <f t="shared" si="241"/>
        <v>0</v>
      </c>
    </row>
    <row r="72" spans="3:189" x14ac:dyDescent="0.25">
      <c r="D72" s="49"/>
      <c r="E72" s="3">
        <f>'Project Inputs'!E213*(D72&gt;0)</f>
        <v>0</v>
      </c>
      <c r="G72" s="40">
        <f t="shared" si="220"/>
        <v>0</v>
      </c>
      <c r="J72" s="1">
        <f t="shared" si="233"/>
        <v>0</v>
      </c>
      <c r="K72" s="1">
        <f t="shared" si="233"/>
        <v>0</v>
      </c>
      <c r="L72" s="1">
        <f t="shared" si="233"/>
        <v>0</v>
      </c>
      <c r="M72" s="1">
        <f t="shared" si="233"/>
        <v>0</v>
      </c>
      <c r="N72" s="1">
        <f t="shared" si="233"/>
        <v>0</v>
      </c>
      <c r="O72" s="1">
        <f t="shared" si="233"/>
        <v>0</v>
      </c>
      <c r="P72" s="1">
        <f t="shared" si="233"/>
        <v>0</v>
      </c>
      <c r="Q72" s="1">
        <f t="shared" si="243"/>
        <v>0</v>
      </c>
      <c r="R72" s="1">
        <f t="shared" si="243"/>
        <v>0</v>
      </c>
      <c r="S72" s="1">
        <f t="shared" si="243"/>
        <v>0</v>
      </c>
      <c r="T72" s="1">
        <f t="shared" si="243"/>
        <v>0</v>
      </c>
      <c r="U72" s="1">
        <f t="shared" si="243"/>
        <v>0</v>
      </c>
      <c r="V72" s="1">
        <f t="shared" si="243"/>
        <v>0</v>
      </c>
      <c r="W72" s="1">
        <f t="shared" si="243"/>
        <v>0</v>
      </c>
      <c r="X72" s="1">
        <f t="shared" si="243"/>
        <v>0</v>
      </c>
      <c r="Y72" s="1">
        <f t="shared" si="243"/>
        <v>0</v>
      </c>
      <c r="Z72" s="1">
        <f t="shared" si="243"/>
        <v>0</v>
      </c>
      <c r="AA72" s="1">
        <f t="shared" si="243"/>
        <v>0</v>
      </c>
      <c r="AB72" s="1">
        <f t="shared" si="243"/>
        <v>0</v>
      </c>
      <c r="AC72" s="1">
        <f t="shared" si="243"/>
        <v>0</v>
      </c>
      <c r="AD72" s="1">
        <f t="shared" si="243"/>
        <v>0</v>
      </c>
      <c r="AE72" s="1">
        <f t="shared" si="243"/>
        <v>0</v>
      </c>
      <c r="AF72" s="1">
        <f t="shared" si="243"/>
        <v>0</v>
      </c>
      <c r="AG72" s="1">
        <f t="shared" si="243"/>
        <v>0</v>
      </c>
      <c r="AH72" s="1">
        <f t="shared" si="243"/>
        <v>0</v>
      </c>
      <c r="AI72" s="1">
        <f t="shared" si="243"/>
        <v>0</v>
      </c>
      <c r="AJ72" s="1">
        <f t="shared" si="243"/>
        <v>0</v>
      </c>
      <c r="AK72" s="1">
        <f t="shared" si="243"/>
        <v>0</v>
      </c>
      <c r="AL72" s="1">
        <f t="shared" si="243"/>
        <v>0</v>
      </c>
      <c r="AM72" s="1">
        <f t="shared" si="243"/>
        <v>0</v>
      </c>
      <c r="AN72" s="1">
        <f t="shared" si="243"/>
        <v>0</v>
      </c>
      <c r="AO72" s="1">
        <f t="shared" si="243"/>
        <v>0</v>
      </c>
      <c r="AP72" s="1">
        <f t="shared" si="243"/>
        <v>0</v>
      </c>
      <c r="AQ72" s="1">
        <f t="shared" si="243"/>
        <v>0</v>
      </c>
      <c r="AR72" s="1">
        <f t="shared" si="243"/>
        <v>0</v>
      </c>
      <c r="AS72" s="1">
        <f t="shared" si="243"/>
        <v>0</v>
      </c>
      <c r="AT72" s="1">
        <f t="shared" si="243"/>
        <v>0</v>
      </c>
      <c r="AU72" s="1">
        <f t="shared" si="243"/>
        <v>0</v>
      </c>
      <c r="AV72" s="1">
        <f t="shared" si="243"/>
        <v>0</v>
      </c>
      <c r="AW72" s="1">
        <f t="shared" si="243"/>
        <v>0</v>
      </c>
      <c r="AX72" s="1">
        <f t="shared" si="243"/>
        <v>0</v>
      </c>
      <c r="AY72" s="1">
        <f t="shared" si="243"/>
        <v>0</v>
      </c>
      <c r="AZ72" s="1">
        <f t="shared" si="243"/>
        <v>0</v>
      </c>
      <c r="BA72" s="1">
        <f t="shared" si="243"/>
        <v>0</v>
      </c>
      <c r="BB72" s="1">
        <f t="shared" si="243"/>
        <v>0</v>
      </c>
      <c r="BC72" s="1">
        <f t="shared" si="243"/>
        <v>0</v>
      </c>
      <c r="BD72" s="1">
        <f t="shared" si="243"/>
        <v>0</v>
      </c>
      <c r="BE72" s="1">
        <f t="shared" si="243"/>
        <v>0</v>
      </c>
      <c r="BF72" s="1">
        <f t="shared" si="243"/>
        <v>0</v>
      </c>
      <c r="BG72" s="1">
        <f t="shared" si="243"/>
        <v>0</v>
      </c>
      <c r="BH72" s="1">
        <f t="shared" si="243"/>
        <v>0</v>
      </c>
      <c r="BI72" s="1">
        <f t="shared" si="243"/>
        <v>0</v>
      </c>
      <c r="BJ72" s="1">
        <f t="shared" si="243"/>
        <v>0</v>
      </c>
      <c r="BK72" s="1">
        <f t="shared" si="243"/>
        <v>0</v>
      </c>
      <c r="BL72" s="1">
        <f t="shared" si="243"/>
        <v>0</v>
      </c>
      <c r="BM72" s="1">
        <f t="shared" si="243"/>
        <v>0</v>
      </c>
      <c r="BN72" s="1">
        <f t="shared" si="243"/>
        <v>0</v>
      </c>
      <c r="BO72" s="1">
        <f t="shared" si="243"/>
        <v>0</v>
      </c>
      <c r="BP72" s="1">
        <f t="shared" si="243"/>
        <v>0</v>
      </c>
      <c r="BQ72" s="1">
        <f t="shared" si="243"/>
        <v>0</v>
      </c>
      <c r="BR72" s="1">
        <f t="shared" si="243"/>
        <v>0</v>
      </c>
      <c r="BS72" s="1">
        <f t="shared" si="243"/>
        <v>0</v>
      </c>
      <c r="BT72" s="1">
        <f t="shared" si="243"/>
        <v>0</v>
      </c>
      <c r="BU72" s="1">
        <f t="shared" si="243"/>
        <v>0</v>
      </c>
      <c r="BV72" s="1">
        <f t="shared" si="243"/>
        <v>0</v>
      </c>
      <c r="BW72" s="1">
        <f t="shared" si="243"/>
        <v>0</v>
      </c>
      <c r="BX72" s="1">
        <f t="shared" si="243"/>
        <v>0</v>
      </c>
      <c r="BY72" s="1">
        <f t="shared" si="243"/>
        <v>0</v>
      </c>
      <c r="BZ72" s="1">
        <f t="shared" si="243"/>
        <v>0</v>
      </c>
      <c r="CA72" s="1">
        <f t="shared" si="243"/>
        <v>0</v>
      </c>
      <c r="CB72" s="1">
        <f t="shared" si="243"/>
        <v>0</v>
      </c>
      <c r="CC72" s="1">
        <f t="shared" si="242"/>
        <v>0</v>
      </c>
      <c r="CD72" s="1">
        <f t="shared" si="242"/>
        <v>0</v>
      </c>
      <c r="CE72" s="1">
        <f t="shared" si="242"/>
        <v>0</v>
      </c>
      <c r="CF72" s="1">
        <f t="shared" si="242"/>
        <v>0</v>
      </c>
      <c r="CG72" s="1">
        <f t="shared" si="242"/>
        <v>0</v>
      </c>
      <c r="CH72" s="1">
        <f t="shared" si="242"/>
        <v>0</v>
      </c>
      <c r="CI72" s="1">
        <f t="shared" si="242"/>
        <v>0</v>
      </c>
      <c r="CJ72" s="1">
        <f t="shared" si="242"/>
        <v>0</v>
      </c>
      <c r="CK72" s="1">
        <f t="shared" si="242"/>
        <v>0</v>
      </c>
      <c r="CL72" s="1">
        <f t="shared" si="242"/>
        <v>0</v>
      </c>
      <c r="CM72" s="1">
        <f t="shared" si="242"/>
        <v>0</v>
      </c>
      <c r="CN72" s="1">
        <f t="shared" si="242"/>
        <v>0</v>
      </c>
      <c r="CO72" s="1">
        <f t="shared" si="242"/>
        <v>0</v>
      </c>
      <c r="CP72" s="1">
        <f t="shared" si="242"/>
        <v>0</v>
      </c>
      <c r="CQ72" s="1">
        <f t="shared" si="242"/>
        <v>0</v>
      </c>
      <c r="CR72" s="1">
        <f t="shared" si="242"/>
        <v>0</v>
      </c>
      <c r="CS72" s="1">
        <f t="shared" si="242"/>
        <v>0</v>
      </c>
      <c r="CT72" s="1">
        <f t="shared" si="242"/>
        <v>0</v>
      </c>
      <c r="CU72" s="1">
        <f t="shared" si="242"/>
        <v>0</v>
      </c>
      <c r="CV72" s="1">
        <f t="shared" si="242"/>
        <v>0</v>
      </c>
      <c r="CW72" s="1">
        <f t="shared" si="242"/>
        <v>0</v>
      </c>
      <c r="CX72" s="1">
        <f t="shared" si="242"/>
        <v>0</v>
      </c>
      <c r="CY72" s="1">
        <f t="shared" si="242"/>
        <v>0</v>
      </c>
      <c r="CZ72" s="1">
        <f t="shared" si="242"/>
        <v>0</v>
      </c>
      <c r="DA72" s="1">
        <f t="shared" si="242"/>
        <v>0</v>
      </c>
      <c r="DB72" s="1">
        <f t="shared" si="242"/>
        <v>0</v>
      </c>
      <c r="DC72" s="1">
        <f t="shared" si="242"/>
        <v>0</v>
      </c>
      <c r="DD72" s="1">
        <f t="shared" si="242"/>
        <v>0</v>
      </c>
      <c r="DE72" s="1">
        <f t="shared" si="242"/>
        <v>0</v>
      </c>
      <c r="DF72" s="1">
        <f t="shared" si="242"/>
        <v>0</v>
      </c>
      <c r="DG72" s="1">
        <f t="shared" si="242"/>
        <v>0</v>
      </c>
      <c r="DH72" s="1">
        <f t="shared" si="242"/>
        <v>0</v>
      </c>
      <c r="DI72" s="1">
        <f t="shared" si="242"/>
        <v>0</v>
      </c>
      <c r="DJ72" s="1">
        <f t="shared" si="242"/>
        <v>0</v>
      </c>
      <c r="DK72" s="1">
        <f t="shared" si="242"/>
        <v>0</v>
      </c>
      <c r="DL72" s="1">
        <f t="shared" si="242"/>
        <v>0</v>
      </c>
      <c r="DM72" s="1">
        <f t="shared" si="242"/>
        <v>0</v>
      </c>
      <c r="DN72" s="1">
        <f t="shared" si="242"/>
        <v>0</v>
      </c>
      <c r="DO72" s="1">
        <f t="shared" si="242"/>
        <v>0</v>
      </c>
      <c r="DP72" s="1">
        <f t="shared" si="242"/>
        <v>0</v>
      </c>
      <c r="DQ72" s="1">
        <f t="shared" si="242"/>
        <v>0</v>
      </c>
      <c r="DR72" s="1">
        <f t="shared" si="242"/>
        <v>0</v>
      </c>
      <c r="DS72" s="1">
        <f t="shared" si="242"/>
        <v>0</v>
      </c>
      <c r="DT72" s="1">
        <f t="shared" si="242"/>
        <v>0</v>
      </c>
      <c r="DU72" s="1">
        <f t="shared" si="242"/>
        <v>0</v>
      </c>
      <c r="DV72" s="1">
        <f t="shared" si="242"/>
        <v>0</v>
      </c>
      <c r="DW72" s="1">
        <f t="shared" si="242"/>
        <v>0</v>
      </c>
      <c r="DX72" s="1">
        <f t="shared" si="242"/>
        <v>0</v>
      </c>
      <c r="DY72" s="1">
        <f t="shared" si="242"/>
        <v>0</v>
      </c>
      <c r="DZ72" s="1">
        <f t="shared" si="242"/>
        <v>0</v>
      </c>
      <c r="EA72" s="1">
        <f t="shared" si="242"/>
        <v>0</v>
      </c>
      <c r="EB72" s="1">
        <f t="shared" si="242"/>
        <v>0</v>
      </c>
      <c r="EC72" s="1">
        <f t="shared" si="242"/>
        <v>0</v>
      </c>
      <c r="ED72" s="1">
        <f t="shared" si="242"/>
        <v>0</v>
      </c>
      <c r="EE72" s="1">
        <f t="shared" si="242"/>
        <v>0</v>
      </c>
      <c r="EF72" s="1">
        <f t="shared" si="242"/>
        <v>0</v>
      </c>
      <c r="EG72" s="1">
        <f t="shared" si="242"/>
        <v>0</v>
      </c>
      <c r="EH72" s="1">
        <f t="shared" si="242"/>
        <v>0</v>
      </c>
      <c r="EI72" s="1">
        <f t="shared" si="242"/>
        <v>0</v>
      </c>
      <c r="EJ72" s="1">
        <f t="shared" si="242"/>
        <v>0</v>
      </c>
      <c r="EK72" s="1">
        <f t="shared" si="242"/>
        <v>0</v>
      </c>
      <c r="EL72" s="1">
        <f t="shared" si="242"/>
        <v>0</v>
      </c>
      <c r="EM72" s="1">
        <f t="shared" si="242"/>
        <v>0</v>
      </c>
      <c r="EN72" s="1">
        <f t="shared" si="237"/>
        <v>0</v>
      </c>
      <c r="EO72" s="1">
        <f t="shared" si="236"/>
        <v>0</v>
      </c>
      <c r="EP72" s="1">
        <f t="shared" si="236"/>
        <v>0</v>
      </c>
      <c r="EQ72" s="1">
        <f t="shared" si="241"/>
        <v>0</v>
      </c>
      <c r="ER72" s="1">
        <f t="shared" si="241"/>
        <v>0</v>
      </c>
      <c r="ES72" s="1">
        <f t="shared" si="241"/>
        <v>0</v>
      </c>
      <c r="ET72" s="1">
        <f t="shared" si="241"/>
        <v>0</v>
      </c>
      <c r="EU72" s="1">
        <f t="shared" si="241"/>
        <v>0</v>
      </c>
      <c r="EV72" s="1">
        <f t="shared" si="241"/>
        <v>0</v>
      </c>
      <c r="EW72" s="1">
        <f t="shared" si="241"/>
        <v>0</v>
      </c>
      <c r="EX72" s="1">
        <f t="shared" si="241"/>
        <v>0</v>
      </c>
      <c r="EY72" s="1">
        <f t="shared" si="241"/>
        <v>0</v>
      </c>
      <c r="EZ72" s="1">
        <f t="shared" si="241"/>
        <v>0</v>
      </c>
      <c r="FA72" s="1">
        <f t="shared" si="241"/>
        <v>0</v>
      </c>
      <c r="FB72" s="1">
        <f t="shared" si="241"/>
        <v>0</v>
      </c>
      <c r="FC72" s="1">
        <f t="shared" si="241"/>
        <v>0</v>
      </c>
      <c r="FD72" s="1">
        <f t="shared" si="241"/>
        <v>0</v>
      </c>
      <c r="FE72" s="1">
        <f t="shared" si="241"/>
        <v>0</v>
      </c>
      <c r="FF72" s="1">
        <f t="shared" si="241"/>
        <v>0</v>
      </c>
      <c r="FG72" s="1">
        <f t="shared" si="241"/>
        <v>0</v>
      </c>
      <c r="FH72" s="1">
        <f t="shared" si="241"/>
        <v>0</v>
      </c>
      <c r="FI72" s="1">
        <f t="shared" si="241"/>
        <v>0</v>
      </c>
      <c r="FJ72" s="1">
        <f t="shared" si="241"/>
        <v>0</v>
      </c>
      <c r="FK72" s="1">
        <f t="shared" si="241"/>
        <v>0</v>
      </c>
      <c r="FL72" s="1">
        <f t="shared" si="241"/>
        <v>0</v>
      </c>
      <c r="FM72" s="1">
        <f t="shared" si="241"/>
        <v>0</v>
      </c>
      <c r="FN72" s="1">
        <f t="shared" si="241"/>
        <v>0</v>
      </c>
      <c r="FO72" s="1">
        <f t="shared" si="241"/>
        <v>0</v>
      </c>
      <c r="FP72" s="1">
        <f t="shared" si="241"/>
        <v>0</v>
      </c>
      <c r="FQ72" s="1">
        <f t="shared" si="241"/>
        <v>0</v>
      </c>
      <c r="FR72" s="1">
        <f t="shared" si="241"/>
        <v>0</v>
      </c>
      <c r="FS72" s="1">
        <f t="shared" si="241"/>
        <v>0</v>
      </c>
      <c r="FT72" s="1">
        <f t="shared" si="241"/>
        <v>0</v>
      </c>
      <c r="FU72" s="1">
        <f t="shared" si="241"/>
        <v>0</v>
      </c>
      <c r="FV72" s="1">
        <f t="shared" si="241"/>
        <v>0</v>
      </c>
      <c r="FW72" s="1">
        <f t="shared" si="241"/>
        <v>0</v>
      </c>
      <c r="FX72" s="1">
        <f t="shared" si="241"/>
        <v>0</v>
      </c>
      <c r="FY72" s="1">
        <f t="shared" si="241"/>
        <v>0</v>
      </c>
      <c r="FZ72" s="1">
        <f t="shared" si="241"/>
        <v>0</v>
      </c>
      <c r="GA72" s="1">
        <f t="shared" si="241"/>
        <v>0</v>
      </c>
      <c r="GB72" s="1">
        <f t="shared" si="241"/>
        <v>0</v>
      </c>
      <c r="GC72" s="1">
        <f t="shared" si="241"/>
        <v>0</v>
      </c>
      <c r="GD72" s="1">
        <f t="shared" si="241"/>
        <v>0</v>
      </c>
      <c r="GE72" s="1">
        <f t="shared" si="241"/>
        <v>0</v>
      </c>
      <c r="GF72" s="1">
        <f t="shared" si="241"/>
        <v>0</v>
      </c>
      <c r="GG72" s="1">
        <f t="shared" si="241"/>
        <v>0</v>
      </c>
    </row>
    <row r="73" spans="3:189" x14ac:dyDescent="0.25">
      <c r="D73" s="49"/>
      <c r="E73" s="3">
        <f>'Project Inputs'!E214*(D73&gt;0)</f>
        <v>0</v>
      </c>
      <c r="G73" s="40">
        <f t="shared" si="220"/>
        <v>0</v>
      </c>
      <c r="J73" s="1">
        <f t="shared" si="233"/>
        <v>0</v>
      </c>
      <c r="K73" s="1">
        <f t="shared" si="233"/>
        <v>0</v>
      </c>
      <c r="L73" s="1">
        <f t="shared" si="233"/>
        <v>0</v>
      </c>
      <c r="M73" s="1">
        <f t="shared" si="233"/>
        <v>0</v>
      </c>
      <c r="N73" s="1">
        <f t="shared" si="233"/>
        <v>0</v>
      </c>
      <c r="O73" s="1">
        <f t="shared" si="233"/>
        <v>0</v>
      </c>
      <c r="P73" s="1">
        <f t="shared" si="233"/>
        <v>0</v>
      </c>
      <c r="Q73" s="1">
        <f t="shared" si="243"/>
        <v>0</v>
      </c>
      <c r="R73" s="1">
        <f t="shared" si="243"/>
        <v>0</v>
      </c>
      <c r="S73" s="1">
        <f t="shared" si="243"/>
        <v>0</v>
      </c>
      <c r="T73" s="1">
        <f t="shared" si="243"/>
        <v>0</v>
      </c>
      <c r="U73" s="1">
        <f t="shared" si="243"/>
        <v>0</v>
      </c>
      <c r="V73" s="1">
        <f t="shared" si="243"/>
        <v>0</v>
      </c>
      <c r="W73" s="1">
        <f t="shared" si="243"/>
        <v>0</v>
      </c>
      <c r="X73" s="1">
        <f t="shared" si="243"/>
        <v>0</v>
      </c>
      <c r="Y73" s="1">
        <f t="shared" si="243"/>
        <v>0</v>
      </c>
      <c r="Z73" s="1">
        <f t="shared" si="243"/>
        <v>0</v>
      </c>
      <c r="AA73" s="1">
        <f t="shared" si="243"/>
        <v>0</v>
      </c>
      <c r="AB73" s="1">
        <f t="shared" si="243"/>
        <v>0</v>
      </c>
      <c r="AC73" s="1">
        <f t="shared" si="243"/>
        <v>0</v>
      </c>
      <c r="AD73" s="1">
        <f t="shared" si="243"/>
        <v>0</v>
      </c>
      <c r="AE73" s="1">
        <f t="shared" si="243"/>
        <v>0</v>
      </c>
      <c r="AF73" s="1">
        <f t="shared" si="243"/>
        <v>0</v>
      </c>
      <c r="AG73" s="1">
        <f t="shared" si="243"/>
        <v>0</v>
      </c>
      <c r="AH73" s="1">
        <f t="shared" si="243"/>
        <v>0</v>
      </c>
      <c r="AI73" s="1">
        <f t="shared" si="243"/>
        <v>0</v>
      </c>
      <c r="AJ73" s="1">
        <f t="shared" si="243"/>
        <v>0</v>
      </c>
      <c r="AK73" s="1">
        <f t="shared" si="243"/>
        <v>0</v>
      </c>
      <c r="AL73" s="1">
        <f t="shared" si="243"/>
        <v>0</v>
      </c>
      <c r="AM73" s="1">
        <f t="shared" si="243"/>
        <v>0</v>
      </c>
      <c r="AN73" s="1">
        <f t="shared" si="243"/>
        <v>0</v>
      </c>
      <c r="AO73" s="1">
        <f t="shared" si="243"/>
        <v>0</v>
      </c>
      <c r="AP73" s="1">
        <f t="shared" si="243"/>
        <v>0</v>
      </c>
      <c r="AQ73" s="1">
        <f t="shared" si="243"/>
        <v>0</v>
      </c>
      <c r="AR73" s="1">
        <f t="shared" si="243"/>
        <v>0</v>
      </c>
      <c r="AS73" s="1">
        <f t="shared" si="243"/>
        <v>0</v>
      </c>
      <c r="AT73" s="1">
        <f t="shared" si="243"/>
        <v>0</v>
      </c>
      <c r="AU73" s="1">
        <f t="shared" si="243"/>
        <v>0</v>
      </c>
      <c r="AV73" s="1">
        <f t="shared" si="243"/>
        <v>0</v>
      </c>
      <c r="AW73" s="1">
        <f t="shared" si="243"/>
        <v>0</v>
      </c>
      <c r="AX73" s="1">
        <f t="shared" si="243"/>
        <v>0</v>
      </c>
      <c r="AY73" s="1">
        <f t="shared" si="243"/>
        <v>0</v>
      </c>
      <c r="AZ73" s="1">
        <f t="shared" si="243"/>
        <v>0</v>
      </c>
      <c r="BA73" s="1">
        <f t="shared" si="243"/>
        <v>0</v>
      </c>
      <c r="BB73" s="1">
        <f t="shared" si="243"/>
        <v>0</v>
      </c>
      <c r="BC73" s="1">
        <f t="shared" si="243"/>
        <v>0</v>
      </c>
      <c r="BD73" s="1">
        <f t="shared" si="243"/>
        <v>0</v>
      </c>
      <c r="BE73" s="1">
        <f t="shared" si="243"/>
        <v>0</v>
      </c>
      <c r="BF73" s="1">
        <f t="shared" si="243"/>
        <v>0</v>
      </c>
      <c r="BG73" s="1">
        <f t="shared" si="243"/>
        <v>0</v>
      </c>
      <c r="BH73" s="1">
        <f t="shared" si="243"/>
        <v>0</v>
      </c>
      <c r="BI73" s="1">
        <f t="shared" si="243"/>
        <v>0</v>
      </c>
      <c r="BJ73" s="1">
        <f t="shared" si="243"/>
        <v>0</v>
      </c>
      <c r="BK73" s="1">
        <f t="shared" si="243"/>
        <v>0</v>
      </c>
      <c r="BL73" s="1">
        <f t="shared" si="243"/>
        <v>0</v>
      </c>
      <c r="BM73" s="1">
        <f t="shared" si="243"/>
        <v>0</v>
      </c>
      <c r="BN73" s="1">
        <f t="shared" si="243"/>
        <v>0</v>
      </c>
      <c r="BO73" s="1">
        <f t="shared" si="243"/>
        <v>0</v>
      </c>
      <c r="BP73" s="1">
        <f t="shared" si="243"/>
        <v>0</v>
      </c>
      <c r="BQ73" s="1">
        <f t="shared" si="243"/>
        <v>0</v>
      </c>
      <c r="BR73" s="1">
        <f t="shared" si="243"/>
        <v>0</v>
      </c>
      <c r="BS73" s="1">
        <f t="shared" si="243"/>
        <v>0</v>
      </c>
      <c r="BT73" s="1">
        <f t="shared" si="243"/>
        <v>0</v>
      </c>
      <c r="BU73" s="1">
        <f t="shared" si="243"/>
        <v>0</v>
      </c>
      <c r="BV73" s="1">
        <f t="shared" si="243"/>
        <v>0</v>
      </c>
      <c r="BW73" s="1">
        <f t="shared" si="243"/>
        <v>0</v>
      </c>
      <c r="BX73" s="1">
        <f t="shared" si="243"/>
        <v>0</v>
      </c>
      <c r="BY73" s="1">
        <f t="shared" si="243"/>
        <v>0</v>
      </c>
      <c r="BZ73" s="1">
        <f t="shared" si="243"/>
        <v>0</v>
      </c>
      <c r="CA73" s="1">
        <f t="shared" si="243"/>
        <v>0</v>
      </c>
      <c r="CB73" s="1">
        <f t="shared" si="243"/>
        <v>0</v>
      </c>
      <c r="CC73" s="1">
        <f t="shared" si="242"/>
        <v>0</v>
      </c>
      <c r="CD73" s="1">
        <f t="shared" si="242"/>
        <v>0</v>
      </c>
      <c r="CE73" s="1">
        <f t="shared" si="242"/>
        <v>0</v>
      </c>
      <c r="CF73" s="1">
        <f t="shared" si="242"/>
        <v>0</v>
      </c>
      <c r="CG73" s="1">
        <f t="shared" si="242"/>
        <v>0</v>
      </c>
      <c r="CH73" s="1">
        <f t="shared" si="242"/>
        <v>0</v>
      </c>
      <c r="CI73" s="1">
        <f t="shared" si="242"/>
        <v>0</v>
      </c>
      <c r="CJ73" s="1">
        <f t="shared" si="242"/>
        <v>0</v>
      </c>
      <c r="CK73" s="1">
        <f t="shared" si="242"/>
        <v>0</v>
      </c>
      <c r="CL73" s="1">
        <f t="shared" si="242"/>
        <v>0</v>
      </c>
      <c r="CM73" s="1">
        <f t="shared" si="242"/>
        <v>0</v>
      </c>
      <c r="CN73" s="1">
        <f t="shared" si="242"/>
        <v>0</v>
      </c>
      <c r="CO73" s="1">
        <f t="shared" si="242"/>
        <v>0</v>
      </c>
      <c r="CP73" s="1">
        <f t="shared" si="242"/>
        <v>0</v>
      </c>
      <c r="CQ73" s="1">
        <f t="shared" si="242"/>
        <v>0</v>
      </c>
      <c r="CR73" s="1">
        <f t="shared" si="242"/>
        <v>0</v>
      </c>
      <c r="CS73" s="1">
        <f t="shared" si="242"/>
        <v>0</v>
      </c>
      <c r="CT73" s="1">
        <f t="shared" si="242"/>
        <v>0</v>
      </c>
      <c r="CU73" s="1">
        <f t="shared" si="242"/>
        <v>0</v>
      </c>
      <c r="CV73" s="1">
        <f t="shared" si="242"/>
        <v>0</v>
      </c>
      <c r="CW73" s="1">
        <f t="shared" si="242"/>
        <v>0</v>
      </c>
      <c r="CX73" s="1">
        <f t="shared" si="242"/>
        <v>0</v>
      </c>
      <c r="CY73" s="1">
        <f t="shared" si="242"/>
        <v>0</v>
      </c>
      <c r="CZ73" s="1">
        <f t="shared" si="242"/>
        <v>0</v>
      </c>
      <c r="DA73" s="1">
        <f t="shared" si="242"/>
        <v>0</v>
      </c>
      <c r="DB73" s="1">
        <f t="shared" si="242"/>
        <v>0</v>
      </c>
      <c r="DC73" s="1">
        <f t="shared" si="242"/>
        <v>0</v>
      </c>
      <c r="DD73" s="1">
        <f t="shared" si="242"/>
        <v>0</v>
      </c>
      <c r="DE73" s="1">
        <f t="shared" si="242"/>
        <v>0</v>
      </c>
      <c r="DF73" s="1">
        <f t="shared" si="242"/>
        <v>0</v>
      </c>
      <c r="DG73" s="1">
        <f t="shared" si="242"/>
        <v>0</v>
      </c>
      <c r="DH73" s="1">
        <f t="shared" si="242"/>
        <v>0</v>
      </c>
      <c r="DI73" s="1">
        <f t="shared" si="242"/>
        <v>0</v>
      </c>
      <c r="DJ73" s="1">
        <f t="shared" si="242"/>
        <v>0</v>
      </c>
      <c r="DK73" s="1">
        <f t="shared" si="242"/>
        <v>0</v>
      </c>
      <c r="DL73" s="1">
        <f t="shared" si="242"/>
        <v>0</v>
      </c>
      <c r="DM73" s="1">
        <f t="shared" si="242"/>
        <v>0</v>
      </c>
      <c r="DN73" s="1">
        <f t="shared" si="242"/>
        <v>0</v>
      </c>
      <c r="DO73" s="1">
        <f t="shared" si="242"/>
        <v>0</v>
      </c>
      <c r="DP73" s="1">
        <f t="shared" si="242"/>
        <v>0</v>
      </c>
      <c r="DQ73" s="1">
        <f t="shared" si="242"/>
        <v>0</v>
      </c>
      <c r="DR73" s="1">
        <f t="shared" si="242"/>
        <v>0</v>
      </c>
      <c r="DS73" s="1">
        <f t="shared" si="242"/>
        <v>0</v>
      </c>
      <c r="DT73" s="1">
        <f t="shared" si="242"/>
        <v>0</v>
      </c>
      <c r="DU73" s="1">
        <f t="shared" si="242"/>
        <v>0</v>
      </c>
      <c r="DV73" s="1">
        <f t="shared" si="242"/>
        <v>0</v>
      </c>
      <c r="DW73" s="1">
        <f t="shared" si="242"/>
        <v>0</v>
      </c>
      <c r="DX73" s="1">
        <f t="shared" si="242"/>
        <v>0</v>
      </c>
      <c r="DY73" s="1">
        <f t="shared" si="242"/>
        <v>0</v>
      </c>
      <c r="DZ73" s="1">
        <f t="shared" si="242"/>
        <v>0</v>
      </c>
      <c r="EA73" s="1">
        <f t="shared" si="242"/>
        <v>0</v>
      </c>
      <c r="EB73" s="1">
        <f t="shared" si="242"/>
        <v>0</v>
      </c>
      <c r="EC73" s="1">
        <f t="shared" si="242"/>
        <v>0</v>
      </c>
      <c r="ED73" s="1">
        <f t="shared" si="242"/>
        <v>0</v>
      </c>
      <c r="EE73" s="1">
        <f t="shared" si="242"/>
        <v>0</v>
      </c>
      <c r="EF73" s="1">
        <f t="shared" si="242"/>
        <v>0</v>
      </c>
      <c r="EG73" s="1">
        <f t="shared" si="242"/>
        <v>0</v>
      </c>
      <c r="EH73" s="1">
        <f t="shared" si="242"/>
        <v>0</v>
      </c>
      <c r="EI73" s="1">
        <f t="shared" si="242"/>
        <v>0</v>
      </c>
      <c r="EJ73" s="1">
        <f t="shared" si="242"/>
        <v>0</v>
      </c>
      <c r="EK73" s="1">
        <f t="shared" si="242"/>
        <v>0</v>
      </c>
      <c r="EL73" s="1">
        <f t="shared" si="242"/>
        <v>0</v>
      </c>
      <c r="EM73" s="1">
        <f t="shared" si="242"/>
        <v>0</v>
      </c>
      <c r="EN73" s="1">
        <f t="shared" si="237"/>
        <v>0</v>
      </c>
      <c r="EO73" s="1">
        <f t="shared" si="236"/>
        <v>0</v>
      </c>
      <c r="EP73" s="1">
        <f t="shared" si="236"/>
        <v>0</v>
      </c>
      <c r="EQ73" s="1">
        <f t="shared" si="241"/>
        <v>0</v>
      </c>
      <c r="ER73" s="1">
        <f t="shared" si="241"/>
        <v>0</v>
      </c>
      <c r="ES73" s="1">
        <f t="shared" si="241"/>
        <v>0</v>
      </c>
      <c r="ET73" s="1">
        <f t="shared" si="241"/>
        <v>0</v>
      </c>
      <c r="EU73" s="1">
        <f t="shared" si="241"/>
        <v>0</v>
      </c>
      <c r="EV73" s="1">
        <f t="shared" si="241"/>
        <v>0</v>
      </c>
      <c r="EW73" s="1">
        <f t="shared" si="241"/>
        <v>0</v>
      </c>
      <c r="EX73" s="1">
        <f t="shared" si="241"/>
        <v>0</v>
      </c>
      <c r="EY73" s="1">
        <f t="shared" si="241"/>
        <v>0</v>
      </c>
      <c r="EZ73" s="1">
        <f t="shared" si="241"/>
        <v>0</v>
      </c>
      <c r="FA73" s="1">
        <f t="shared" si="241"/>
        <v>0</v>
      </c>
      <c r="FB73" s="1">
        <f t="shared" si="241"/>
        <v>0</v>
      </c>
      <c r="FC73" s="1">
        <f t="shared" si="241"/>
        <v>0</v>
      </c>
      <c r="FD73" s="1">
        <f t="shared" si="241"/>
        <v>0</v>
      </c>
      <c r="FE73" s="1">
        <f t="shared" si="241"/>
        <v>0</v>
      </c>
      <c r="FF73" s="1">
        <f t="shared" si="241"/>
        <v>0</v>
      </c>
      <c r="FG73" s="1">
        <f t="shared" si="241"/>
        <v>0</v>
      </c>
      <c r="FH73" s="1">
        <f t="shared" si="241"/>
        <v>0</v>
      </c>
      <c r="FI73" s="1">
        <f t="shared" si="241"/>
        <v>0</v>
      </c>
      <c r="FJ73" s="1">
        <f t="shared" si="241"/>
        <v>0</v>
      </c>
      <c r="FK73" s="1">
        <f t="shared" si="241"/>
        <v>0</v>
      </c>
      <c r="FL73" s="1">
        <f t="shared" si="241"/>
        <v>0</v>
      </c>
      <c r="FM73" s="1">
        <f t="shared" si="241"/>
        <v>0</v>
      </c>
      <c r="FN73" s="1">
        <f t="shared" si="241"/>
        <v>0</v>
      </c>
      <c r="FO73" s="1">
        <f t="shared" si="241"/>
        <v>0</v>
      </c>
      <c r="FP73" s="1">
        <f t="shared" si="241"/>
        <v>0</v>
      </c>
      <c r="FQ73" s="1">
        <f t="shared" si="241"/>
        <v>0</v>
      </c>
      <c r="FR73" s="1">
        <f t="shared" si="241"/>
        <v>0</v>
      </c>
      <c r="FS73" s="1">
        <f t="shared" si="241"/>
        <v>0</v>
      </c>
      <c r="FT73" s="1">
        <f t="shared" si="241"/>
        <v>0</v>
      </c>
      <c r="FU73" s="1">
        <f t="shared" si="241"/>
        <v>0</v>
      </c>
      <c r="FV73" s="1">
        <f t="shared" si="241"/>
        <v>0</v>
      </c>
      <c r="FW73" s="1">
        <f t="shared" si="241"/>
        <v>0</v>
      </c>
      <c r="FX73" s="1">
        <f t="shared" si="241"/>
        <v>0</v>
      </c>
      <c r="FY73" s="1">
        <f t="shared" si="241"/>
        <v>0</v>
      </c>
      <c r="FZ73" s="1">
        <f t="shared" si="241"/>
        <v>0</v>
      </c>
      <c r="GA73" s="1">
        <f t="shared" si="241"/>
        <v>0</v>
      </c>
      <c r="GB73" s="1">
        <f t="shared" si="241"/>
        <v>0</v>
      </c>
      <c r="GC73" s="1">
        <f t="shared" si="241"/>
        <v>0</v>
      </c>
      <c r="GD73" s="1">
        <f t="shared" si="241"/>
        <v>0</v>
      </c>
      <c r="GE73" s="1">
        <f t="shared" ref="GE73:GG73" si="244">(GE$1=$G73)*$E73</f>
        <v>0</v>
      </c>
      <c r="GF73" s="1">
        <f t="shared" si="244"/>
        <v>0</v>
      </c>
      <c r="GG73" s="1">
        <f t="shared" si="244"/>
        <v>0</v>
      </c>
    </row>
    <row r="74" spans="3:189" x14ac:dyDescent="0.25">
      <c r="D74" s="49"/>
      <c r="E74" s="3">
        <f>'Project Inputs'!E215*(D74&gt;0)</f>
        <v>0</v>
      </c>
      <c r="G74" s="40">
        <f t="shared" si="220"/>
        <v>0</v>
      </c>
      <c r="J74" s="1">
        <f t="shared" si="233"/>
        <v>0</v>
      </c>
      <c r="K74" s="1">
        <f t="shared" si="233"/>
        <v>0</v>
      </c>
      <c r="L74" s="1">
        <f t="shared" si="233"/>
        <v>0</v>
      </c>
      <c r="M74" s="1">
        <f t="shared" si="233"/>
        <v>0</v>
      </c>
      <c r="N74" s="1">
        <f t="shared" si="233"/>
        <v>0</v>
      </c>
      <c r="O74" s="1">
        <f t="shared" si="233"/>
        <v>0</v>
      </c>
      <c r="P74" s="1">
        <f t="shared" si="233"/>
        <v>0</v>
      </c>
      <c r="Q74" s="1">
        <f t="shared" si="243"/>
        <v>0</v>
      </c>
      <c r="R74" s="1">
        <f t="shared" si="243"/>
        <v>0</v>
      </c>
      <c r="S74" s="1">
        <f t="shared" si="243"/>
        <v>0</v>
      </c>
      <c r="T74" s="1">
        <f t="shared" si="243"/>
        <v>0</v>
      </c>
      <c r="U74" s="1">
        <f t="shared" si="243"/>
        <v>0</v>
      </c>
      <c r="V74" s="1">
        <f t="shared" si="243"/>
        <v>0</v>
      </c>
      <c r="W74" s="1">
        <f t="shared" si="243"/>
        <v>0</v>
      </c>
      <c r="X74" s="1">
        <f t="shared" si="243"/>
        <v>0</v>
      </c>
      <c r="Y74" s="1">
        <f t="shared" si="243"/>
        <v>0</v>
      </c>
      <c r="Z74" s="1">
        <f t="shared" si="243"/>
        <v>0</v>
      </c>
      <c r="AA74" s="1">
        <f t="shared" si="243"/>
        <v>0</v>
      </c>
      <c r="AB74" s="1">
        <f t="shared" si="243"/>
        <v>0</v>
      </c>
      <c r="AC74" s="1">
        <f t="shared" si="243"/>
        <v>0</v>
      </c>
      <c r="AD74" s="1">
        <f t="shared" si="243"/>
        <v>0</v>
      </c>
      <c r="AE74" s="1">
        <f t="shared" si="243"/>
        <v>0</v>
      </c>
      <c r="AF74" s="1">
        <f t="shared" si="243"/>
        <v>0</v>
      </c>
      <c r="AG74" s="1">
        <f t="shared" si="243"/>
        <v>0</v>
      </c>
      <c r="AH74" s="1">
        <f t="shared" si="243"/>
        <v>0</v>
      </c>
      <c r="AI74" s="1">
        <f t="shared" si="243"/>
        <v>0</v>
      </c>
      <c r="AJ74" s="1">
        <f t="shared" si="243"/>
        <v>0</v>
      </c>
      <c r="AK74" s="1">
        <f t="shared" si="243"/>
        <v>0</v>
      </c>
      <c r="AL74" s="1">
        <f t="shared" si="243"/>
        <v>0</v>
      </c>
      <c r="AM74" s="1">
        <f t="shared" si="243"/>
        <v>0</v>
      </c>
      <c r="AN74" s="1">
        <f t="shared" si="243"/>
        <v>0</v>
      </c>
      <c r="AO74" s="1">
        <f t="shared" si="243"/>
        <v>0</v>
      </c>
      <c r="AP74" s="1">
        <f t="shared" si="243"/>
        <v>0</v>
      </c>
      <c r="AQ74" s="1">
        <f t="shared" si="243"/>
        <v>0</v>
      </c>
      <c r="AR74" s="1">
        <f t="shared" si="243"/>
        <v>0</v>
      </c>
      <c r="AS74" s="1">
        <f t="shared" si="243"/>
        <v>0</v>
      </c>
      <c r="AT74" s="1">
        <f t="shared" si="243"/>
        <v>0</v>
      </c>
      <c r="AU74" s="1">
        <f t="shared" si="243"/>
        <v>0</v>
      </c>
      <c r="AV74" s="1">
        <f t="shared" si="243"/>
        <v>0</v>
      </c>
      <c r="AW74" s="1">
        <f t="shared" si="243"/>
        <v>0</v>
      </c>
      <c r="AX74" s="1">
        <f t="shared" si="243"/>
        <v>0</v>
      </c>
      <c r="AY74" s="1">
        <f t="shared" si="243"/>
        <v>0</v>
      </c>
      <c r="AZ74" s="1">
        <f t="shared" si="243"/>
        <v>0</v>
      </c>
      <c r="BA74" s="1">
        <f t="shared" si="243"/>
        <v>0</v>
      </c>
      <c r="BB74" s="1">
        <f t="shared" si="243"/>
        <v>0</v>
      </c>
      <c r="BC74" s="1">
        <f t="shared" si="243"/>
        <v>0</v>
      </c>
      <c r="BD74" s="1">
        <f t="shared" si="243"/>
        <v>0</v>
      </c>
      <c r="BE74" s="1">
        <f t="shared" si="243"/>
        <v>0</v>
      </c>
      <c r="BF74" s="1">
        <f t="shared" si="243"/>
        <v>0</v>
      </c>
      <c r="BG74" s="1">
        <f t="shared" si="243"/>
        <v>0</v>
      </c>
      <c r="BH74" s="1">
        <f t="shared" si="243"/>
        <v>0</v>
      </c>
      <c r="BI74" s="1">
        <f t="shared" si="243"/>
        <v>0</v>
      </c>
      <c r="BJ74" s="1">
        <f t="shared" si="243"/>
        <v>0</v>
      </c>
      <c r="BK74" s="1">
        <f t="shared" si="243"/>
        <v>0</v>
      </c>
      <c r="BL74" s="1">
        <f t="shared" si="243"/>
        <v>0</v>
      </c>
      <c r="BM74" s="1">
        <f t="shared" si="243"/>
        <v>0</v>
      </c>
      <c r="BN74" s="1">
        <f t="shared" si="243"/>
        <v>0</v>
      </c>
      <c r="BO74" s="1">
        <f t="shared" si="243"/>
        <v>0</v>
      </c>
      <c r="BP74" s="1">
        <f t="shared" si="243"/>
        <v>0</v>
      </c>
      <c r="BQ74" s="1">
        <f t="shared" si="243"/>
        <v>0</v>
      </c>
      <c r="BR74" s="1">
        <f t="shared" si="243"/>
        <v>0</v>
      </c>
      <c r="BS74" s="1">
        <f t="shared" si="243"/>
        <v>0</v>
      </c>
      <c r="BT74" s="1">
        <f t="shared" si="243"/>
        <v>0</v>
      </c>
      <c r="BU74" s="1">
        <f t="shared" si="243"/>
        <v>0</v>
      </c>
      <c r="BV74" s="1">
        <f t="shared" si="243"/>
        <v>0</v>
      </c>
      <c r="BW74" s="1">
        <f t="shared" si="243"/>
        <v>0</v>
      </c>
      <c r="BX74" s="1">
        <f t="shared" si="243"/>
        <v>0</v>
      </c>
      <c r="BY74" s="1">
        <f t="shared" si="243"/>
        <v>0</v>
      </c>
      <c r="BZ74" s="1">
        <f t="shared" si="243"/>
        <v>0</v>
      </c>
      <c r="CA74" s="1">
        <f t="shared" si="243"/>
        <v>0</v>
      </c>
      <c r="CB74" s="1">
        <f t="shared" ref="CB74:EM76" si="245">(CB$1=$G74)*$E74</f>
        <v>0</v>
      </c>
      <c r="CC74" s="1">
        <f t="shared" si="245"/>
        <v>0</v>
      </c>
      <c r="CD74" s="1">
        <f t="shared" si="245"/>
        <v>0</v>
      </c>
      <c r="CE74" s="1">
        <f t="shared" si="245"/>
        <v>0</v>
      </c>
      <c r="CF74" s="1">
        <f t="shared" si="245"/>
        <v>0</v>
      </c>
      <c r="CG74" s="1">
        <f t="shared" si="245"/>
        <v>0</v>
      </c>
      <c r="CH74" s="1">
        <f t="shared" si="245"/>
        <v>0</v>
      </c>
      <c r="CI74" s="1">
        <f t="shared" si="245"/>
        <v>0</v>
      </c>
      <c r="CJ74" s="1">
        <f t="shared" si="245"/>
        <v>0</v>
      </c>
      <c r="CK74" s="1">
        <f t="shared" si="245"/>
        <v>0</v>
      </c>
      <c r="CL74" s="1">
        <f t="shared" si="245"/>
        <v>0</v>
      </c>
      <c r="CM74" s="1">
        <f t="shared" si="245"/>
        <v>0</v>
      </c>
      <c r="CN74" s="1">
        <f t="shared" si="245"/>
        <v>0</v>
      </c>
      <c r="CO74" s="1">
        <f t="shared" si="245"/>
        <v>0</v>
      </c>
      <c r="CP74" s="1">
        <f t="shared" si="245"/>
        <v>0</v>
      </c>
      <c r="CQ74" s="1">
        <f t="shared" si="245"/>
        <v>0</v>
      </c>
      <c r="CR74" s="1">
        <f t="shared" si="245"/>
        <v>0</v>
      </c>
      <c r="CS74" s="1">
        <f t="shared" si="245"/>
        <v>0</v>
      </c>
      <c r="CT74" s="1">
        <f t="shared" si="245"/>
        <v>0</v>
      </c>
      <c r="CU74" s="1">
        <f t="shared" si="245"/>
        <v>0</v>
      </c>
      <c r="CV74" s="1">
        <f t="shared" si="245"/>
        <v>0</v>
      </c>
      <c r="CW74" s="1">
        <f t="shared" si="245"/>
        <v>0</v>
      </c>
      <c r="CX74" s="1">
        <f t="shared" si="245"/>
        <v>0</v>
      </c>
      <c r="CY74" s="1">
        <f t="shared" si="245"/>
        <v>0</v>
      </c>
      <c r="CZ74" s="1">
        <f t="shared" si="245"/>
        <v>0</v>
      </c>
      <c r="DA74" s="1">
        <f t="shared" si="245"/>
        <v>0</v>
      </c>
      <c r="DB74" s="1">
        <f t="shared" si="245"/>
        <v>0</v>
      </c>
      <c r="DC74" s="1">
        <f t="shared" si="245"/>
        <v>0</v>
      </c>
      <c r="DD74" s="1">
        <f t="shared" si="245"/>
        <v>0</v>
      </c>
      <c r="DE74" s="1">
        <f t="shared" si="245"/>
        <v>0</v>
      </c>
      <c r="DF74" s="1">
        <f t="shared" si="245"/>
        <v>0</v>
      </c>
      <c r="DG74" s="1">
        <f t="shared" si="245"/>
        <v>0</v>
      </c>
      <c r="DH74" s="1">
        <f t="shared" si="245"/>
        <v>0</v>
      </c>
      <c r="DI74" s="1">
        <f t="shared" si="245"/>
        <v>0</v>
      </c>
      <c r="DJ74" s="1">
        <f t="shared" si="245"/>
        <v>0</v>
      </c>
      <c r="DK74" s="1">
        <f t="shared" si="245"/>
        <v>0</v>
      </c>
      <c r="DL74" s="1">
        <f t="shared" si="245"/>
        <v>0</v>
      </c>
      <c r="DM74" s="1">
        <f t="shared" si="245"/>
        <v>0</v>
      </c>
      <c r="DN74" s="1">
        <f t="shared" si="245"/>
        <v>0</v>
      </c>
      <c r="DO74" s="1">
        <f t="shared" si="245"/>
        <v>0</v>
      </c>
      <c r="DP74" s="1">
        <f t="shared" si="245"/>
        <v>0</v>
      </c>
      <c r="DQ74" s="1">
        <f t="shared" si="245"/>
        <v>0</v>
      </c>
      <c r="DR74" s="1">
        <f t="shared" si="245"/>
        <v>0</v>
      </c>
      <c r="DS74" s="1">
        <f t="shared" si="245"/>
        <v>0</v>
      </c>
      <c r="DT74" s="1">
        <f t="shared" si="245"/>
        <v>0</v>
      </c>
      <c r="DU74" s="1">
        <f t="shared" si="245"/>
        <v>0</v>
      </c>
      <c r="DV74" s="1">
        <f t="shared" si="245"/>
        <v>0</v>
      </c>
      <c r="DW74" s="1">
        <f t="shared" si="245"/>
        <v>0</v>
      </c>
      <c r="DX74" s="1">
        <f t="shared" si="245"/>
        <v>0</v>
      </c>
      <c r="DY74" s="1">
        <f t="shared" si="245"/>
        <v>0</v>
      </c>
      <c r="DZ74" s="1">
        <f t="shared" si="245"/>
        <v>0</v>
      </c>
      <c r="EA74" s="1">
        <f t="shared" si="245"/>
        <v>0</v>
      </c>
      <c r="EB74" s="1">
        <f t="shared" si="245"/>
        <v>0</v>
      </c>
      <c r="EC74" s="1">
        <f t="shared" si="245"/>
        <v>0</v>
      </c>
      <c r="ED74" s="1">
        <f t="shared" si="245"/>
        <v>0</v>
      </c>
      <c r="EE74" s="1">
        <f t="shared" si="245"/>
        <v>0</v>
      </c>
      <c r="EF74" s="1">
        <f t="shared" si="245"/>
        <v>0</v>
      </c>
      <c r="EG74" s="1">
        <f t="shared" si="245"/>
        <v>0</v>
      </c>
      <c r="EH74" s="1">
        <f t="shared" si="245"/>
        <v>0</v>
      </c>
      <c r="EI74" s="1">
        <f t="shared" si="245"/>
        <v>0</v>
      </c>
      <c r="EJ74" s="1">
        <f t="shared" si="245"/>
        <v>0</v>
      </c>
      <c r="EK74" s="1">
        <f t="shared" si="245"/>
        <v>0</v>
      </c>
      <c r="EL74" s="1">
        <f t="shared" si="245"/>
        <v>0</v>
      </c>
      <c r="EM74" s="1">
        <f t="shared" si="245"/>
        <v>0</v>
      </c>
      <c r="EN74" s="1">
        <f t="shared" si="237"/>
        <v>0</v>
      </c>
      <c r="EO74" s="1">
        <f t="shared" si="236"/>
        <v>0</v>
      </c>
      <c r="EP74" s="1">
        <f t="shared" si="236"/>
        <v>0</v>
      </c>
      <c r="EQ74" s="1">
        <f t="shared" ref="EQ74:GG76" si="246">(EQ$1=$G74)*$E74</f>
        <v>0</v>
      </c>
      <c r="ER74" s="1">
        <f t="shared" si="246"/>
        <v>0</v>
      </c>
      <c r="ES74" s="1">
        <f t="shared" si="246"/>
        <v>0</v>
      </c>
      <c r="ET74" s="1">
        <f t="shared" si="246"/>
        <v>0</v>
      </c>
      <c r="EU74" s="1">
        <f t="shared" si="246"/>
        <v>0</v>
      </c>
      <c r="EV74" s="1">
        <f t="shared" si="246"/>
        <v>0</v>
      </c>
      <c r="EW74" s="1">
        <f t="shared" si="246"/>
        <v>0</v>
      </c>
      <c r="EX74" s="1">
        <f t="shared" si="246"/>
        <v>0</v>
      </c>
      <c r="EY74" s="1">
        <f t="shared" si="246"/>
        <v>0</v>
      </c>
      <c r="EZ74" s="1">
        <f t="shared" si="246"/>
        <v>0</v>
      </c>
      <c r="FA74" s="1">
        <f t="shared" si="246"/>
        <v>0</v>
      </c>
      <c r="FB74" s="1">
        <f t="shared" si="246"/>
        <v>0</v>
      </c>
      <c r="FC74" s="1">
        <f t="shared" si="246"/>
        <v>0</v>
      </c>
      <c r="FD74" s="1">
        <f t="shared" si="246"/>
        <v>0</v>
      </c>
      <c r="FE74" s="1">
        <f t="shared" si="246"/>
        <v>0</v>
      </c>
      <c r="FF74" s="1">
        <f t="shared" si="246"/>
        <v>0</v>
      </c>
      <c r="FG74" s="1">
        <f t="shared" si="246"/>
        <v>0</v>
      </c>
      <c r="FH74" s="1">
        <f t="shared" si="246"/>
        <v>0</v>
      </c>
      <c r="FI74" s="1">
        <f t="shared" si="246"/>
        <v>0</v>
      </c>
      <c r="FJ74" s="1">
        <f t="shared" si="246"/>
        <v>0</v>
      </c>
      <c r="FK74" s="1">
        <f t="shared" si="246"/>
        <v>0</v>
      </c>
      <c r="FL74" s="1">
        <f t="shared" si="246"/>
        <v>0</v>
      </c>
      <c r="FM74" s="1">
        <f t="shared" si="246"/>
        <v>0</v>
      </c>
      <c r="FN74" s="1">
        <f t="shared" si="246"/>
        <v>0</v>
      </c>
      <c r="FO74" s="1">
        <f t="shared" si="246"/>
        <v>0</v>
      </c>
      <c r="FP74" s="1">
        <f t="shared" si="246"/>
        <v>0</v>
      </c>
      <c r="FQ74" s="1">
        <f t="shared" si="246"/>
        <v>0</v>
      </c>
      <c r="FR74" s="1">
        <f t="shared" si="246"/>
        <v>0</v>
      </c>
      <c r="FS74" s="1">
        <f t="shared" si="246"/>
        <v>0</v>
      </c>
      <c r="FT74" s="1">
        <f t="shared" si="246"/>
        <v>0</v>
      </c>
      <c r="FU74" s="1">
        <f t="shared" si="246"/>
        <v>0</v>
      </c>
      <c r="FV74" s="1">
        <f t="shared" si="246"/>
        <v>0</v>
      </c>
      <c r="FW74" s="1">
        <f t="shared" si="246"/>
        <v>0</v>
      </c>
      <c r="FX74" s="1">
        <f t="shared" si="246"/>
        <v>0</v>
      </c>
      <c r="FY74" s="1">
        <f t="shared" si="246"/>
        <v>0</v>
      </c>
      <c r="FZ74" s="1">
        <f t="shared" si="246"/>
        <v>0</v>
      </c>
      <c r="GA74" s="1">
        <f t="shared" si="246"/>
        <v>0</v>
      </c>
      <c r="GB74" s="1">
        <f t="shared" si="246"/>
        <v>0</v>
      </c>
      <c r="GC74" s="1">
        <f t="shared" si="246"/>
        <v>0</v>
      </c>
      <c r="GD74" s="1">
        <f t="shared" si="246"/>
        <v>0</v>
      </c>
      <c r="GE74" s="1">
        <f t="shared" si="246"/>
        <v>0</v>
      </c>
      <c r="GF74" s="1">
        <f t="shared" si="246"/>
        <v>0</v>
      </c>
      <c r="GG74" s="1">
        <f t="shared" si="246"/>
        <v>0</v>
      </c>
    </row>
    <row r="75" spans="3:189" x14ac:dyDescent="0.25">
      <c r="D75" s="49"/>
      <c r="E75" s="3">
        <f>'Project Inputs'!E216*(D75&gt;0)</f>
        <v>0</v>
      </c>
      <c r="G75" s="40">
        <f t="shared" si="220"/>
        <v>0</v>
      </c>
      <c r="J75" s="1">
        <f t="shared" si="233"/>
        <v>0</v>
      </c>
      <c r="K75" s="1">
        <f t="shared" si="233"/>
        <v>0</v>
      </c>
      <c r="L75" s="1">
        <f t="shared" si="233"/>
        <v>0</v>
      </c>
      <c r="M75" s="1">
        <f t="shared" si="233"/>
        <v>0</v>
      </c>
      <c r="N75" s="1">
        <f t="shared" si="233"/>
        <v>0</v>
      </c>
      <c r="O75" s="1">
        <f t="shared" si="233"/>
        <v>0</v>
      </c>
      <c r="P75" s="1">
        <f t="shared" si="233"/>
        <v>0</v>
      </c>
      <c r="Q75" s="1">
        <f t="shared" ref="Q75:CB76" si="247">(Q$1=$G75)*$E75</f>
        <v>0</v>
      </c>
      <c r="R75" s="1">
        <f t="shared" si="247"/>
        <v>0</v>
      </c>
      <c r="S75" s="1">
        <f t="shared" si="247"/>
        <v>0</v>
      </c>
      <c r="T75" s="1">
        <f t="shared" si="247"/>
        <v>0</v>
      </c>
      <c r="U75" s="1">
        <f t="shared" si="247"/>
        <v>0</v>
      </c>
      <c r="V75" s="1">
        <f t="shared" si="247"/>
        <v>0</v>
      </c>
      <c r="W75" s="1">
        <f t="shared" si="247"/>
        <v>0</v>
      </c>
      <c r="X75" s="1">
        <f t="shared" si="247"/>
        <v>0</v>
      </c>
      <c r="Y75" s="1">
        <f t="shared" si="247"/>
        <v>0</v>
      </c>
      <c r="Z75" s="1">
        <f t="shared" si="247"/>
        <v>0</v>
      </c>
      <c r="AA75" s="1">
        <f t="shared" si="247"/>
        <v>0</v>
      </c>
      <c r="AB75" s="1">
        <f t="shared" si="247"/>
        <v>0</v>
      </c>
      <c r="AC75" s="1">
        <f t="shared" si="247"/>
        <v>0</v>
      </c>
      <c r="AD75" s="1">
        <f t="shared" si="247"/>
        <v>0</v>
      </c>
      <c r="AE75" s="1">
        <f t="shared" si="247"/>
        <v>0</v>
      </c>
      <c r="AF75" s="1">
        <f t="shared" si="247"/>
        <v>0</v>
      </c>
      <c r="AG75" s="1">
        <f t="shared" si="247"/>
        <v>0</v>
      </c>
      <c r="AH75" s="1">
        <f t="shared" si="247"/>
        <v>0</v>
      </c>
      <c r="AI75" s="1">
        <f t="shared" si="247"/>
        <v>0</v>
      </c>
      <c r="AJ75" s="1">
        <f t="shared" si="247"/>
        <v>0</v>
      </c>
      <c r="AK75" s="1">
        <f t="shared" si="247"/>
        <v>0</v>
      </c>
      <c r="AL75" s="1">
        <f t="shared" si="247"/>
        <v>0</v>
      </c>
      <c r="AM75" s="1">
        <f t="shared" si="247"/>
        <v>0</v>
      </c>
      <c r="AN75" s="1">
        <f t="shared" si="247"/>
        <v>0</v>
      </c>
      <c r="AO75" s="1">
        <f t="shared" si="247"/>
        <v>0</v>
      </c>
      <c r="AP75" s="1">
        <f t="shared" si="247"/>
        <v>0</v>
      </c>
      <c r="AQ75" s="1">
        <f t="shared" si="247"/>
        <v>0</v>
      </c>
      <c r="AR75" s="1">
        <f t="shared" si="247"/>
        <v>0</v>
      </c>
      <c r="AS75" s="1">
        <f t="shared" si="247"/>
        <v>0</v>
      </c>
      <c r="AT75" s="1">
        <f t="shared" si="247"/>
        <v>0</v>
      </c>
      <c r="AU75" s="1">
        <f t="shared" si="247"/>
        <v>0</v>
      </c>
      <c r="AV75" s="1">
        <f t="shared" si="247"/>
        <v>0</v>
      </c>
      <c r="AW75" s="1">
        <f t="shared" si="247"/>
        <v>0</v>
      </c>
      <c r="AX75" s="1">
        <f t="shared" si="247"/>
        <v>0</v>
      </c>
      <c r="AY75" s="1">
        <f t="shared" si="247"/>
        <v>0</v>
      </c>
      <c r="AZ75" s="1">
        <f t="shared" si="247"/>
        <v>0</v>
      </c>
      <c r="BA75" s="1">
        <f t="shared" si="247"/>
        <v>0</v>
      </c>
      <c r="BB75" s="1">
        <f t="shared" si="247"/>
        <v>0</v>
      </c>
      <c r="BC75" s="1">
        <f t="shared" si="247"/>
        <v>0</v>
      </c>
      <c r="BD75" s="1">
        <f t="shared" si="247"/>
        <v>0</v>
      </c>
      <c r="BE75" s="1">
        <f t="shared" si="247"/>
        <v>0</v>
      </c>
      <c r="BF75" s="1">
        <f t="shared" si="247"/>
        <v>0</v>
      </c>
      <c r="BG75" s="1">
        <f t="shared" si="247"/>
        <v>0</v>
      </c>
      <c r="BH75" s="1">
        <f t="shared" si="247"/>
        <v>0</v>
      </c>
      <c r="BI75" s="1">
        <f t="shared" si="247"/>
        <v>0</v>
      </c>
      <c r="BJ75" s="1">
        <f t="shared" si="247"/>
        <v>0</v>
      </c>
      <c r="BK75" s="1">
        <f t="shared" si="247"/>
        <v>0</v>
      </c>
      <c r="BL75" s="1">
        <f t="shared" si="247"/>
        <v>0</v>
      </c>
      <c r="BM75" s="1">
        <f t="shared" si="247"/>
        <v>0</v>
      </c>
      <c r="BN75" s="1">
        <f t="shared" si="247"/>
        <v>0</v>
      </c>
      <c r="BO75" s="1">
        <f t="shared" si="247"/>
        <v>0</v>
      </c>
      <c r="BP75" s="1">
        <f t="shared" si="247"/>
        <v>0</v>
      </c>
      <c r="BQ75" s="1">
        <f t="shared" si="247"/>
        <v>0</v>
      </c>
      <c r="BR75" s="1">
        <f t="shared" si="247"/>
        <v>0</v>
      </c>
      <c r="BS75" s="1">
        <f t="shared" si="247"/>
        <v>0</v>
      </c>
      <c r="BT75" s="1">
        <f t="shared" si="247"/>
        <v>0</v>
      </c>
      <c r="BU75" s="1">
        <f t="shared" si="247"/>
        <v>0</v>
      </c>
      <c r="BV75" s="1">
        <f t="shared" si="247"/>
        <v>0</v>
      </c>
      <c r="BW75" s="1">
        <f t="shared" si="247"/>
        <v>0</v>
      </c>
      <c r="BX75" s="1">
        <f t="shared" si="247"/>
        <v>0</v>
      </c>
      <c r="BY75" s="1">
        <f t="shared" si="247"/>
        <v>0</v>
      </c>
      <c r="BZ75" s="1">
        <f t="shared" si="247"/>
        <v>0</v>
      </c>
      <c r="CA75" s="1">
        <f t="shared" si="247"/>
        <v>0</v>
      </c>
      <c r="CB75" s="1">
        <f t="shared" si="247"/>
        <v>0</v>
      </c>
      <c r="CC75" s="1">
        <f t="shared" si="245"/>
        <v>0</v>
      </c>
      <c r="CD75" s="1">
        <f t="shared" si="245"/>
        <v>0</v>
      </c>
      <c r="CE75" s="1">
        <f t="shared" si="245"/>
        <v>0</v>
      </c>
      <c r="CF75" s="1">
        <f t="shared" si="245"/>
        <v>0</v>
      </c>
      <c r="CG75" s="1">
        <f t="shared" si="245"/>
        <v>0</v>
      </c>
      <c r="CH75" s="1">
        <f t="shared" si="245"/>
        <v>0</v>
      </c>
      <c r="CI75" s="1">
        <f t="shared" si="245"/>
        <v>0</v>
      </c>
      <c r="CJ75" s="1">
        <f t="shared" si="245"/>
        <v>0</v>
      </c>
      <c r="CK75" s="1">
        <f t="shared" si="245"/>
        <v>0</v>
      </c>
      <c r="CL75" s="1">
        <f t="shared" si="245"/>
        <v>0</v>
      </c>
      <c r="CM75" s="1">
        <f t="shared" si="245"/>
        <v>0</v>
      </c>
      <c r="CN75" s="1">
        <f t="shared" si="245"/>
        <v>0</v>
      </c>
      <c r="CO75" s="1">
        <f t="shared" si="245"/>
        <v>0</v>
      </c>
      <c r="CP75" s="1">
        <f t="shared" si="245"/>
        <v>0</v>
      </c>
      <c r="CQ75" s="1">
        <f t="shared" si="245"/>
        <v>0</v>
      </c>
      <c r="CR75" s="1">
        <f t="shared" si="245"/>
        <v>0</v>
      </c>
      <c r="CS75" s="1">
        <f t="shared" si="245"/>
        <v>0</v>
      </c>
      <c r="CT75" s="1">
        <f t="shared" si="245"/>
        <v>0</v>
      </c>
      <c r="CU75" s="1">
        <f t="shared" si="245"/>
        <v>0</v>
      </c>
      <c r="CV75" s="1">
        <f t="shared" si="245"/>
        <v>0</v>
      </c>
      <c r="CW75" s="1">
        <f t="shared" si="245"/>
        <v>0</v>
      </c>
      <c r="CX75" s="1">
        <f t="shared" si="245"/>
        <v>0</v>
      </c>
      <c r="CY75" s="1">
        <f t="shared" si="245"/>
        <v>0</v>
      </c>
      <c r="CZ75" s="1">
        <f t="shared" si="245"/>
        <v>0</v>
      </c>
      <c r="DA75" s="1">
        <f t="shared" si="245"/>
        <v>0</v>
      </c>
      <c r="DB75" s="1">
        <f t="shared" si="245"/>
        <v>0</v>
      </c>
      <c r="DC75" s="1">
        <f t="shared" si="245"/>
        <v>0</v>
      </c>
      <c r="DD75" s="1">
        <f t="shared" si="245"/>
        <v>0</v>
      </c>
      <c r="DE75" s="1">
        <f t="shared" si="245"/>
        <v>0</v>
      </c>
      <c r="DF75" s="1">
        <f t="shared" si="245"/>
        <v>0</v>
      </c>
      <c r="DG75" s="1">
        <f t="shared" si="245"/>
        <v>0</v>
      </c>
      <c r="DH75" s="1">
        <f t="shared" si="245"/>
        <v>0</v>
      </c>
      <c r="DI75" s="1">
        <f t="shared" si="245"/>
        <v>0</v>
      </c>
      <c r="DJ75" s="1">
        <f t="shared" si="245"/>
        <v>0</v>
      </c>
      <c r="DK75" s="1">
        <f t="shared" si="245"/>
        <v>0</v>
      </c>
      <c r="DL75" s="1">
        <f t="shared" si="245"/>
        <v>0</v>
      </c>
      <c r="DM75" s="1">
        <f t="shared" si="245"/>
        <v>0</v>
      </c>
      <c r="DN75" s="1">
        <f t="shared" si="245"/>
        <v>0</v>
      </c>
      <c r="DO75" s="1">
        <f t="shared" si="245"/>
        <v>0</v>
      </c>
      <c r="DP75" s="1">
        <f t="shared" si="245"/>
        <v>0</v>
      </c>
      <c r="DQ75" s="1">
        <f t="shared" si="245"/>
        <v>0</v>
      </c>
      <c r="DR75" s="1">
        <f t="shared" si="245"/>
        <v>0</v>
      </c>
      <c r="DS75" s="1">
        <f t="shared" si="245"/>
        <v>0</v>
      </c>
      <c r="DT75" s="1">
        <f t="shared" si="245"/>
        <v>0</v>
      </c>
      <c r="DU75" s="1">
        <f t="shared" si="245"/>
        <v>0</v>
      </c>
      <c r="DV75" s="1">
        <f t="shared" si="245"/>
        <v>0</v>
      </c>
      <c r="DW75" s="1">
        <f t="shared" si="245"/>
        <v>0</v>
      </c>
      <c r="DX75" s="1">
        <f t="shared" si="245"/>
        <v>0</v>
      </c>
      <c r="DY75" s="1">
        <f t="shared" si="245"/>
        <v>0</v>
      </c>
      <c r="DZ75" s="1">
        <f t="shared" si="245"/>
        <v>0</v>
      </c>
      <c r="EA75" s="1">
        <f t="shared" si="245"/>
        <v>0</v>
      </c>
      <c r="EB75" s="1">
        <f t="shared" si="245"/>
        <v>0</v>
      </c>
      <c r="EC75" s="1">
        <f t="shared" si="245"/>
        <v>0</v>
      </c>
      <c r="ED75" s="1">
        <f t="shared" si="245"/>
        <v>0</v>
      </c>
      <c r="EE75" s="1">
        <f t="shared" si="245"/>
        <v>0</v>
      </c>
      <c r="EF75" s="1">
        <f t="shared" si="245"/>
        <v>0</v>
      </c>
      <c r="EG75" s="1">
        <f t="shared" si="245"/>
        <v>0</v>
      </c>
      <c r="EH75" s="1">
        <f t="shared" si="245"/>
        <v>0</v>
      </c>
      <c r="EI75" s="1">
        <f t="shared" si="245"/>
        <v>0</v>
      </c>
      <c r="EJ75" s="1">
        <f t="shared" si="245"/>
        <v>0</v>
      </c>
      <c r="EK75" s="1">
        <f t="shared" si="245"/>
        <v>0</v>
      </c>
      <c r="EL75" s="1">
        <f t="shared" si="245"/>
        <v>0</v>
      </c>
      <c r="EM75" s="1">
        <f t="shared" si="245"/>
        <v>0</v>
      </c>
      <c r="EN75" s="1">
        <f t="shared" si="237"/>
        <v>0</v>
      </c>
      <c r="EO75" s="1">
        <f t="shared" si="236"/>
        <v>0</v>
      </c>
      <c r="EP75" s="1">
        <f t="shared" si="236"/>
        <v>0</v>
      </c>
      <c r="EQ75" s="1">
        <f t="shared" si="246"/>
        <v>0</v>
      </c>
      <c r="ER75" s="1">
        <f t="shared" si="246"/>
        <v>0</v>
      </c>
      <c r="ES75" s="1">
        <f t="shared" si="246"/>
        <v>0</v>
      </c>
      <c r="ET75" s="1">
        <f t="shared" si="246"/>
        <v>0</v>
      </c>
      <c r="EU75" s="1">
        <f t="shared" si="246"/>
        <v>0</v>
      </c>
      <c r="EV75" s="1">
        <f t="shared" si="246"/>
        <v>0</v>
      </c>
      <c r="EW75" s="1">
        <f t="shared" si="246"/>
        <v>0</v>
      </c>
      <c r="EX75" s="1">
        <f t="shared" si="246"/>
        <v>0</v>
      </c>
      <c r="EY75" s="1">
        <f t="shared" si="246"/>
        <v>0</v>
      </c>
      <c r="EZ75" s="1">
        <f t="shared" si="246"/>
        <v>0</v>
      </c>
      <c r="FA75" s="1">
        <f t="shared" si="246"/>
        <v>0</v>
      </c>
      <c r="FB75" s="1">
        <f t="shared" si="246"/>
        <v>0</v>
      </c>
      <c r="FC75" s="1">
        <f t="shared" si="246"/>
        <v>0</v>
      </c>
      <c r="FD75" s="1">
        <f t="shared" si="246"/>
        <v>0</v>
      </c>
      <c r="FE75" s="1">
        <f t="shared" si="246"/>
        <v>0</v>
      </c>
      <c r="FF75" s="1">
        <f t="shared" si="246"/>
        <v>0</v>
      </c>
      <c r="FG75" s="1">
        <f t="shared" si="246"/>
        <v>0</v>
      </c>
      <c r="FH75" s="1">
        <f t="shared" si="246"/>
        <v>0</v>
      </c>
      <c r="FI75" s="1">
        <f t="shared" si="246"/>
        <v>0</v>
      </c>
      <c r="FJ75" s="1">
        <f t="shared" si="246"/>
        <v>0</v>
      </c>
      <c r="FK75" s="1">
        <f t="shared" si="246"/>
        <v>0</v>
      </c>
      <c r="FL75" s="1">
        <f t="shared" si="246"/>
        <v>0</v>
      </c>
      <c r="FM75" s="1">
        <f t="shared" si="246"/>
        <v>0</v>
      </c>
      <c r="FN75" s="1">
        <f t="shared" si="246"/>
        <v>0</v>
      </c>
      <c r="FO75" s="1">
        <f t="shared" si="246"/>
        <v>0</v>
      </c>
      <c r="FP75" s="1">
        <f t="shared" si="246"/>
        <v>0</v>
      </c>
      <c r="FQ75" s="1">
        <f t="shared" si="246"/>
        <v>0</v>
      </c>
      <c r="FR75" s="1">
        <f t="shared" si="246"/>
        <v>0</v>
      </c>
      <c r="FS75" s="1">
        <f t="shared" si="246"/>
        <v>0</v>
      </c>
      <c r="FT75" s="1">
        <f t="shared" si="246"/>
        <v>0</v>
      </c>
      <c r="FU75" s="1">
        <f t="shared" si="246"/>
        <v>0</v>
      </c>
      <c r="FV75" s="1">
        <f t="shared" si="246"/>
        <v>0</v>
      </c>
      <c r="FW75" s="1">
        <f t="shared" si="246"/>
        <v>0</v>
      </c>
      <c r="FX75" s="1">
        <f t="shared" si="246"/>
        <v>0</v>
      </c>
      <c r="FY75" s="1">
        <f t="shared" si="246"/>
        <v>0</v>
      </c>
      <c r="FZ75" s="1">
        <f t="shared" si="246"/>
        <v>0</v>
      </c>
      <c r="GA75" s="1">
        <f t="shared" si="246"/>
        <v>0</v>
      </c>
      <c r="GB75" s="1">
        <f t="shared" si="246"/>
        <v>0</v>
      </c>
      <c r="GC75" s="1">
        <f t="shared" si="246"/>
        <v>0</v>
      </c>
      <c r="GD75" s="1">
        <f t="shared" si="246"/>
        <v>0</v>
      </c>
      <c r="GE75" s="1">
        <f t="shared" si="246"/>
        <v>0</v>
      </c>
      <c r="GF75" s="1">
        <f t="shared" si="246"/>
        <v>0</v>
      </c>
      <c r="GG75" s="1">
        <f t="shared" si="246"/>
        <v>0</v>
      </c>
    </row>
    <row r="76" spans="3:189" x14ac:dyDescent="0.25">
      <c r="D76" s="49"/>
      <c r="E76" s="3">
        <f>'Project Inputs'!E217*(D76&gt;0)</f>
        <v>0</v>
      </c>
      <c r="G76" s="40">
        <f t="shared" si="220"/>
        <v>0</v>
      </c>
      <c r="J76" s="1">
        <f t="shared" si="233"/>
        <v>0</v>
      </c>
      <c r="K76" s="1">
        <f t="shared" si="233"/>
        <v>0</v>
      </c>
      <c r="L76" s="1">
        <f t="shared" si="233"/>
        <v>0</v>
      </c>
      <c r="M76" s="1">
        <f t="shared" si="233"/>
        <v>0</v>
      </c>
      <c r="N76" s="1">
        <f t="shared" si="233"/>
        <v>0</v>
      </c>
      <c r="O76" s="1">
        <f t="shared" si="233"/>
        <v>0</v>
      </c>
      <c r="P76" s="1">
        <f t="shared" si="233"/>
        <v>0</v>
      </c>
      <c r="Q76" s="1">
        <f t="shared" si="247"/>
        <v>0</v>
      </c>
      <c r="R76" s="1">
        <f t="shared" si="247"/>
        <v>0</v>
      </c>
      <c r="S76" s="1">
        <f t="shared" si="247"/>
        <v>0</v>
      </c>
      <c r="T76" s="1">
        <f t="shared" si="247"/>
        <v>0</v>
      </c>
      <c r="U76" s="1">
        <f t="shared" si="247"/>
        <v>0</v>
      </c>
      <c r="V76" s="1">
        <f t="shared" si="247"/>
        <v>0</v>
      </c>
      <c r="W76" s="1">
        <f t="shared" si="247"/>
        <v>0</v>
      </c>
      <c r="X76" s="1">
        <f t="shared" si="247"/>
        <v>0</v>
      </c>
      <c r="Y76" s="1">
        <f t="shared" si="247"/>
        <v>0</v>
      </c>
      <c r="Z76" s="1">
        <f t="shared" si="247"/>
        <v>0</v>
      </c>
      <c r="AA76" s="1">
        <f t="shared" si="247"/>
        <v>0</v>
      </c>
      <c r="AB76" s="1">
        <f t="shared" si="247"/>
        <v>0</v>
      </c>
      <c r="AC76" s="1">
        <f t="shared" si="247"/>
        <v>0</v>
      </c>
      <c r="AD76" s="1">
        <f t="shared" si="247"/>
        <v>0</v>
      </c>
      <c r="AE76" s="1">
        <f t="shared" si="247"/>
        <v>0</v>
      </c>
      <c r="AF76" s="1">
        <f t="shared" si="247"/>
        <v>0</v>
      </c>
      <c r="AG76" s="1">
        <f t="shared" si="247"/>
        <v>0</v>
      </c>
      <c r="AH76" s="1">
        <f t="shared" si="247"/>
        <v>0</v>
      </c>
      <c r="AI76" s="1">
        <f t="shared" si="247"/>
        <v>0</v>
      </c>
      <c r="AJ76" s="1">
        <f t="shared" si="247"/>
        <v>0</v>
      </c>
      <c r="AK76" s="1">
        <f t="shared" si="247"/>
        <v>0</v>
      </c>
      <c r="AL76" s="1">
        <f t="shared" si="247"/>
        <v>0</v>
      </c>
      <c r="AM76" s="1">
        <f t="shared" si="247"/>
        <v>0</v>
      </c>
      <c r="AN76" s="1">
        <f t="shared" si="247"/>
        <v>0</v>
      </c>
      <c r="AO76" s="1">
        <f t="shared" si="247"/>
        <v>0</v>
      </c>
      <c r="AP76" s="1">
        <f t="shared" si="247"/>
        <v>0</v>
      </c>
      <c r="AQ76" s="1">
        <f t="shared" si="247"/>
        <v>0</v>
      </c>
      <c r="AR76" s="1">
        <f t="shared" si="247"/>
        <v>0</v>
      </c>
      <c r="AS76" s="1">
        <f t="shared" si="247"/>
        <v>0</v>
      </c>
      <c r="AT76" s="1">
        <f t="shared" si="247"/>
        <v>0</v>
      </c>
      <c r="AU76" s="1">
        <f t="shared" si="247"/>
        <v>0</v>
      </c>
      <c r="AV76" s="1">
        <f t="shared" si="247"/>
        <v>0</v>
      </c>
      <c r="AW76" s="1">
        <f t="shared" si="247"/>
        <v>0</v>
      </c>
      <c r="AX76" s="1">
        <f t="shared" si="247"/>
        <v>0</v>
      </c>
      <c r="AY76" s="1">
        <f t="shared" si="247"/>
        <v>0</v>
      </c>
      <c r="AZ76" s="1">
        <f t="shared" si="247"/>
        <v>0</v>
      </c>
      <c r="BA76" s="1">
        <f t="shared" si="247"/>
        <v>0</v>
      </c>
      <c r="BB76" s="1">
        <f t="shared" si="247"/>
        <v>0</v>
      </c>
      <c r="BC76" s="1">
        <f t="shared" si="247"/>
        <v>0</v>
      </c>
      <c r="BD76" s="1">
        <f t="shared" si="247"/>
        <v>0</v>
      </c>
      <c r="BE76" s="1">
        <f t="shared" si="247"/>
        <v>0</v>
      </c>
      <c r="BF76" s="1">
        <f t="shared" si="247"/>
        <v>0</v>
      </c>
      <c r="BG76" s="1">
        <f t="shared" si="247"/>
        <v>0</v>
      </c>
      <c r="BH76" s="1">
        <f t="shared" si="247"/>
        <v>0</v>
      </c>
      <c r="BI76" s="1">
        <f t="shared" si="247"/>
        <v>0</v>
      </c>
      <c r="BJ76" s="1">
        <f t="shared" si="247"/>
        <v>0</v>
      </c>
      <c r="BK76" s="1">
        <f t="shared" si="247"/>
        <v>0</v>
      </c>
      <c r="BL76" s="1">
        <f t="shared" si="247"/>
        <v>0</v>
      </c>
      <c r="BM76" s="1">
        <f t="shared" si="247"/>
        <v>0</v>
      </c>
      <c r="BN76" s="1">
        <f t="shared" si="247"/>
        <v>0</v>
      </c>
      <c r="BO76" s="1">
        <f t="shared" si="247"/>
        <v>0</v>
      </c>
      <c r="BP76" s="1">
        <f t="shared" si="247"/>
        <v>0</v>
      </c>
      <c r="BQ76" s="1">
        <f t="shared" si="247"/>
        <v>0</v>
      </c>
      <c r="BR76" s="1">
        <f t="shared" si="247"/>
        <v>0</v>
      </c>
      <c r="BS76" s="1">
        <f t="shared" si="247"/>
        <v>0</v>
      </c>
      <c r="BT76" s="1">
        <f t="shared" si="247"/>
        <v>0</v>
      </c>
      <c r="BU76" s="1">
        <f t="shared" si="247"/>
        <v>0</v>
      </c>
      <c r="BV76" s="1">
        <f t="shared" si="247"/>
        <v>0</v>
      </c>
      <c r="BW76" s="1">
        <f t="shared" si="247"/>
        <v>0</v>
      </c>
      <c r="BX76" s="1">
        <f t="shared" si="247"/>
        <v>0</v>
      </c>
      <c r="BY76" s="1">
        <f t="shared" si="247"/>
        <v>0</v>
      </c>
      <c r="BZ76" s="1">
        <f t="shared" si="247"/>
        <v>0</v>
      </c>
      <c r="CA76" s="1">
        <f t="shared" si="247"/>
        <v>0</v>
      </c>
      <c r="CB76" s="1">
        <f t="shared" si="247"/>
        <v>0</v>
      </c>
      <c r="CC76" s="1">
        <f t="shared" si="245"/>
        <v>0</v>
      </c>
      <c r="CD76" s="1">
        <f t="shared" si="245"/>
        <v>0</v>
      </c>
      <c r="CE76" s="1">
        <f t="shared" si="245"/>
        <v>0</v>
      </c>
      <c r="CF76" s="1">
        <f t="shared" si="245"/>
        <v>0</v>
      </c>
      <c r="CG76" s="1">
        <f t="shared" si="245"/>
        <v>0</v>
      </c>
      <c r="CH76" s="1">
        <f t="shared" si="245"/>
        <v>0</v>
      </c>
      <c r="CI76" s="1">
        <f t="shared" si="245"/>
        <v>0</v>
      </c>
      <c r="CJ76" s="1">
        <f t="shared" si="245"/>
        <v>0</v>
      </c>
      <c r="CK76" s="1">
        <f t="shared" si="245"/>
        <v>0</v>
      </c>
      <c r="CL76" s="1">
        <f t="shared" si="245"/>
        <v>0</v>
      </c>
      <c r="CM76" s="1">
        <f t="shared" si="245"/>
        <v>0</v>
      </c>
      <c r="CN76" s="1">
        <f t="shared" si="245"/>
        <v>0</v>
      </c>
      <c r="CO76" s="1">
        <f t="shared" si="245"/>
        <v>0</v>
      </c>
      <c r="CP76" s="1">
        <f t="shared" si="245"/>
        <v>0</v>
      </c>
      <c r="CQ76" s="1">
        <f t="shared" si="245"/>
        <v>0</v>
      </c>
      <c r="CR76" s="1">
        <f t="shared" si="245"/>
        <v>0</v>
      </c>
      <c r="CS76" s="1">
        <f t="shared" si="245"/>
        <v>0</v>
      </c>
      <c r="CT76" s="1">
        <f t="shared" si="245"/>
        <v>0</v>
      </c>
      <c r="CU76" s="1">
        <f t="shared" si="245"/>
        <v>0</v>
      </c>
      <c r="CV76" s="1">
        <f t="shared" si="245"/>
        <v>0</v>
      </c>
      <c r="CW76" s="1">
        <f t="shared" si="245"/>
        <v>0</v>
      </c>
      <c r="CX76" s="1">
        <f t="shared" si="245"/>
        <v>0</v>
      </c>
      <c r="CY76" s="1">
        <f t="shared" si="245"/>
        <v>0</v>
      </c>
      <c r="CZ76" s="1">
        <f t="shared" si="245"/>
        <v>0</v>
      </c>
      <c r="DA76" s="1">
        <f t="shared" si="245"/>
        <v>0</v>
      </c>
      <c r="DB76" s="1">
        <f t="shared" si="245"/>
        <v>0</v>
      </c>
      <c r="DC76" s="1">
        <f t="shared" si="245"/>
        <v>0</v>
      </c>
      <c r="DD76" s="1">
        <f t="shared" si="245"/>
        <v>0</v>
      </c>
      <c r="DE76" s="1">
        <f t="shared" si="245"/>
        <v>0</v>
      </c>
      <c r="DF76" s="1">
        <f t="shared" si="245"/>
        <v>0</v>
      </c>
      <c r="DG76" s="1">
        <f t="shared" si="245"/>
        <v>0</v>
      </c>
      <c r="DH76" s="1">
        <f t="shared" si="245"/>
        <v>0</v>
      </c>
      <c r="DI76" s="1">
        <f t="shared" si="245"/>
        <v>0</v>
      </c>
      <c r="DJ76" s="1">
        <f t="shared" si="245"/>
        <v>0</v>
      </c>
      <c r="DK76" s="1">
        <f t="shared" si="245"/>
        <v>0</v>
      </c>
      <c r="DL76" s="1">
        <f t="shared" si="245"/>
        <v>0</v>
      </c>
      <c r="DM76" s="1">
        <f t="shared" si="245"/>
        <v>0</v>
      </c>
      <c r="DN76" s="1">
        <f t="shared" si="245"/>
        <v>0</v>
      </c>
      <c r="DO76" s="1">
        <f t="shared" si="245"/>
        <v>0</v>
      </c>
      <c r="DP76" s="1">
        <f t="shared" si="245"/>
        <v>0</v>
      </c>
      <c r="DQ76" s="1">
        <f t="shared" si="245"/>
        <v>0</v>
      </c>
      <c r="DR76" s="1">
        <f t="shared" si="245"/>
        <v>0</v>
      </c>
      <c r="DS76" s="1">
        <f t="shared" si="245"/>
        <v>0</v>
      </c>
      <c r="DT76" s="1">
        <f t="shared" si="245"/>
        <v>0</v>
      </c>
      <c r="DU76" s="1">
        <f t="shared" si="245"/>
        <v>0</v>
      </c>
      <c r="DV76" s="1">
        <f t="shared" si="245"/>
        <v>0</v>
      </c>
      <c r="DW76" s="1">
        <f t="shared" si="245"/>
        <v>0</v>
      </c>
      <c r="DX76" s="1">
        <f t="shared" si="245"/>
        <v>0</v>
      </c>
      <c r="DY76" s="1">
        <f t="shared" si="245"/>
        <v>0</v>
      </c>
      <c r="DZ76" s="1">
        <f t="shared" si="245"/>
        <v>0</v>
      </c>
      <c r="EA76" s="1">
        <f t="shared" si="245"/>
        <v>0</v>
      </c>
      <c r="EB76" s="1">
        <f t="shared" si="245"/>
        <v>0</v>
      </c>
      <c r="EC76" s="1">
        <f t="shared" si="245"/>
        <v>0</v>
      </c>
      <c r="ED76" s="1">
        <f t="shared" si="245"/>
        <v>0</v>
      </c>
      <c r="EE76" s="1">
        <f t="shared" si="245"/>
        <v>0</v>
      </c>
      <c r="EF76" s="1">
        <f t="shared" si="245"/>
        <v>0</v>
      </c>
      <c r="EG76" s="1">
        <f t="shared" si="245"/>
        <v>0</v>
      </c>
      <c r="EH76" s="1">
        <f t="shared" si="245"/>
        <v>0</v>
      </c>
      <c r="EI76" s="1">
        <f t="shared" si="245"/>
        <v>0</v>
      </c>
      <c r="EJ76" s="1">
        <f t="shared" si="245"/>
        <v>0</v>
      </c>
      <c r="EK76" s="1">
        <f t="shared" si="245"/>
        <v>0</v>
      </c>
      <c r="EL76" s="1">
        <f t="shared" si="245"/>
        <v>0</v>
      </c>
      <c r="EM76" s="1">
        <f t="shared" si="245"/>
        <v>0</v>
      </c>
      <c r="EN76" s="1">
        <f t="shared" si="237"/>
        <v>0</v>
      </c>
      <c r="EO76" s="1">
        <f t="shared" si="236"/>
        <v>0</v>
      </c>
      <c r="EP76" s="1">
        <f t="shared" si="236"/>
        <v>0</v>
      </c>
      <c r="EQ76" s="1">
        <f t="shared" si="246"/>
        <v>0</v>
      </c>
      <c r="ER76" s="1">
        <f t="shared" si="246"/>
        <v>0</v>
      </c>
      <c r="ES76" s="1">
        <f t="shared" si="246"/>
        <v>0</v>
      </c>
      <c r="ET76" s="1">
        <f t="shared" si="246"/>
        <v>0</v>
      </c>
      <c r="EU76" s="1">
        <f t="shared" si="246"/>
        <v>0</v>
      </c>
      <c r="EV76" s="1">
        <f t="shared" si="246"/>
        <v>0</v>
      </c>
      <c r="EW76" s="1">
        <f t="shared" si="246"/>
        <v>0</v>
      </c>
      <c r="EX76" s="1">
        <f t="shared" si="246"/>
        <v>0</v>
      </c>
      <c r="EY76" s="1">
        <f t="shared" si="246"/>
        <v>0</v>
      </c>
      <c r="EZ76" s="1">
        <f t="shared" si="246"/>
        <v>0</v>
      </c>
      <c r="FA76" s="1">
        <f t="shared" si="246"/>
        <v>0</v>
      </c>
      <c r="FB76" s="1">
        <f t="shared" si="246"/>
        <v>0</v>
      </c>
      <c r="FC76" s="1">
        <f t="shared" si="246"/>
        <v>0</v>
      </c>
      <c r="FD76" s="1">
        <f t="shared" si="246"/>
        <v>0</v>
      </c>
      <c r="FE76" s="1">
        <f t="shared" si="246"/>
        <v>0</v>
      </c>
      <c r="FF76" s="1">
        <f t="shared" si="246"/>
        <v>0</v>
      </c>
      <c r="FG76" s="1">
        <f t="shared" si="246"/>
        <v>0</v>
      </c>
      <c r="FH76" s="1">
        <f t="shared" si="246"/>
        <v>0</v>
      </c>
      <c r="FI76" s="1">
        <f t="shared" si="246"/>
        <v>0</v>
      </c>
      <c r="FJ76" s="1">
        <f t="shared" si="246"/>
        <v>0</v>
      </c>
      <c r="FK76" s="1">
        <f t="shared" si="246"/>
        <v>0</v>
      </c>
      <c r="FL76" s="1">
        <f t="shared" si="246"/>
        <v>0</v>
      </c>
      <c r="FM76" s="1">
        <f t="shared" si="246"/>
        <v>0</v>
      </c>
      <c r="FN76" s="1">
        <f t="shared" si="246"/>
        <v>0</v>
      </c>
      <c r="FO76" s="1">
        <f t="shared" si="246"/>
        <v>0</v>
      </c>
      <c r="FP76" s="1">
        <f t="shared" si="246"/>
        <v>0</v>
      </c>
      <c r="FQ76" s="1">
        <f t="shared" si="246"/>
        <v>0</v>
      </c>
      <c r="FR76" s="1">
        <f t="shared" si="246"/>
        <v>0</v>
      </c>
      <c r="FS76" s="1">
        <f t="shared" si="246"/>
        <v>0</v>
      </c>
      <c r="FT76" s="1">
        <f t="shared" si="246"/>
        <v>0</v>
      </c>
      <c r="FU76" s="1">
        <f t="shared" si="246"/>
        <v>0</v>
      </c>
      <c r="FV76" s="1">
        <f t="shared" si="246"/>
        <v>0</v>
      </c>
      <c r="FW76" s="1">
        <f t="shared" si="246"/>
        <v>0</v>
      </c>
      <c r="FX76" s="1">
        <f t="shared" si="246"/>
        <v>0</v>
      </c>
      <c r="FY76" s="1">
        <f t="shared" si="246"/>
        <v>0</v>
      </c>
      <c r="FZ76" s="1">
        <f t="shared" si="246"/>
        <v>0</v>
      </c>
      <c r="GA76" s="1">
        <f t="shared" si="246"/>
        <v>0</v>
      </c>
      <c r="GB76" s="1">
        <f t="shared" si="246"/>
        <v>0</v>
      </c>
      <c r="GC76" s="1">
        <f t="shared" si="246"/>
        <v>0</v>
      </c>
      <c r="GD76" s="1">
        <f t="shared" si="246"/>
        <v>0</v>
      </c>
      <c r="GE76" s="1">
        <f t="shared" si="246"/>
        <v>0</v>
      </c>
      <c r="GF76" s="1">
        <f t="shared" si="246"/>
        <v>0</v>
      </c>
      <c r="GG76" s="1">
        <f t="shared" si="246"/>
        <v>0</v>
      </c>
    </row>
    <row r="77" spans="3:189" x14ac:dyDescent="0.25">
      <c r="D77" s="31"/>
      <c r="E77" s="31"/>
      <c r="F77" s="31"/>
      <c r="G77" s="31"/>
      <c r="H77" s="31"/>
      <c r="I77" s="31"/>
      <c r="J77" s="68">
        <f>SUM(J52:J76)</f>
        <v>0</v>
      </c>
      <c r="K77" s="68">
        <f t="shared" ref="K77" si="248">SUM(K52:K76)</f>
        <v>0</v>
      </c>
      <c r="L77" s="68">
        <f t="shared" ref="L77" si="249">SUM(L52:L76)</f>
        <v>0</v>
      </c>
      <c r="M77" s="68">
        <f t="shared" ref="M77" si="250">SUM(M52:M76)</f>
        <v>0</v>
      </c>
      <c r="N77" s="68">
        <f t="shared" ref="N77" si="251">SUM(N52:N76)</f>
        <v>0</v>
      </c>
      <c r="O77" s="68">
        <f t="shared" ref="O77" si="252">SUM(O52:O76)</f>
        <v>0</v>
      </c>
      <c r="P77" s="68">
        <f t="shared" ref="P77:CA77" si="253">SUM(P52:P76)</f>
        <v>0</v>
      </c>
      <c r="Q77" s="68">
        <f t="shared" si="253"/>
        <v>0</v>
      </c>
      <c r="R77" s="68">
        <f t="shared" si="253"/>
        <v>0</v>
      </c>
      <c r="S77" s="68">
        <f t="shared" si="253"/>
        <v>0</v>
      </c>
      <c r="T77" s="68">
        <f t="shared" si="253"/>
        <v>0</v>
      </c>
      <c r="U77" s="68">
        <f t="shared" si="253"/>
        <v>0</v>
      </c>
      <c r="V77" s="68">
        <f t="shared" si="253"/>
        <v>0</v>
      </c>
      <c r="W77" s="68">
        <f t="shared" si="253"/>
        <v>0</v>
      </c>
      <c r="X77" s="68">
        <f t="shared" si="253"/>
        <v>0</v>
      </c>
      <c r="Y77" s="68">
        <f t="shared" si="253"/>
        <v>0</v>
      </c>
      <c r="Z77" s="68">
        <f t="shared" si="253"/>
        <v>0</v>
      </c>
      <c r="AA77" s="68">
        <f t="shared" si="253"/>
        <v>6</v>
      </c>
      <c r="AB77" s="68">
        <f t="shared" si="253"/>
        <v>0</v>
      </c>
      <c r="AC77" s="68">
        <f t="shared" si="253"/>
        <v>0</v>
      </c>
      <c r="AD77" s="68">
        <f t="shared" si="253"/>
        <v>6</v>
      </c>
      <c r="AE77" s="68">
        <f t="shared" si="253"/>
        <v>0</v>
      </c>
      <c r="AF77" s="68">
        <f t="shared" si="253"/>
        <v>0</v>
      </c>
      <c r="AG77" s="68">
        <f t="shared" si="253"/>
        <v>6</v>
      </c>
      <c r="AH77" s="68">
        <f t="shared" si="253"/>
        <v>0</v>
      </c>
      <c r="AI77" s="68">
        <f t="shared" si="253"/>
        <v>0</v>
      </c>
      <c r="AJ77" s="68">
        <f t="shared" si="253"/>
        <v>6</v>
      </c>
      <c r="AK77" s="68">
        <f t="shared" si="253"/>
        <v>0</v>
      </c>
      <c r="AL77" s="68">
        <f t="shared" si="253"/>
        <v>0</v>
      </c>
      <c r="AM77" s="68">
        <f t="shared" si="253"/>
        <v>6</v>
      </c>
      <c r="AN77" s="68">
        <f t="shared" si="253"/>
        <v>0</v>
      </c>
      <c r="AO77" s="68">
        <f t="shared" si="253"/>
        <v>0</v>
      </c>
      <c r="AP77" s="68">
        <f t="shared" si="253"/>
        <v>6</v>
      </c>
      <c r="AQ77" s="68">
        <f t="shared" si="253"/>
        <v>0</v>
      </c>
      <c r="AR77" s="68">
        <f t="shared" si="253"/>
        <v>0</v>
      </c>
      <c r="AS77" s="68">
        <f t="shared" si="253"/>
        <v>6</v>
      </c>
      <c r="AT77" s="68">
        <f t="shared" si="253"/>
        <v>0</v>
      </c>
      <c r="AU77" s="68">
        <f t="shared" si="253"/>
        <v>0</v>
      </c>
      <c r="AV77" s="68">
        <f t="shared" si="253"/>
        <v>6</v>
      </c>
      <c r="AW77" s="68">
        <f t="shared" si="253"/>
        <v>0</v>
      </c>
      <c r="AX77" s="68">
        <f t="shared" si="253"/>
        <v>0</v>
      </c>
      <c r="AY77" s="68">
        <f t="shared" si="253"/>
        <v>6</v>
      </c>
      <c r="AZ77" s="68">
        <f t="shared" si="253"/>
        <v>0</v>
      </c>
      <c r="BA77" s="68">
        <f t="shared" si="253"/>
        <v>0</v>
      </c>
      <c r="BB77" s="68">
        <f t="shared" si="253"/>
        <v>6</v>
      </c>
      <c r="BC77" s="68">
        <f t="shared" si="253"/>
        <v>0</v>
      </c>
      <c r="BD77" s="68">
        <f t="shared" si="253"/>
        <v>0</v>
      </c>
      <c r="BE77" s="68">
        <f t="shared" si="253"/>
        <v>6</v>
      </c>
      <c r="BF77" s="68">
        <f t="shared" si="253"/>
        <v>0</v>
      </c>
      <c r="BG77" s="68">
        <f t="shared" si="253"/>
        <v>0</v>
      </c>
      <c r="BH77" s="68">
        <f t="shared" si="253"/>
        <v>6</v>
      </c>
      <c r="BI77" s="68">
        <f t="shared" si="253"/>
        <v>0</v>
      </c>
      <c r="BJ77" s="68">
        <f t="shared" si="253"/>
        <v>0</v>
      </c>
      <c r="BK77" s="68">
        <f t="shared" si="253"/>
        <v>6</v>
      </c>
      <c r="BL77" s="68">
        <f t="shared" si="253"/>
        <v>0</v>
      </c>
      <c r="BM77" s="68">
        <f t="shared" si="253"/>
        <v>0</v>
      </c>
      <c r="BN77" s="68">
        <f t="shared" si="253"/>
        <v>6</v>
      </c>
      <c r="BO77" s="68">
        <f t="shared" si="253"/>
        <v>0</v>
      </c>
      <c r="BP77" s="68">
        <f t="shared" si="253"/>
        <v>0</v>
      </c>
      <c r="BQ77" s="68">
        <f t="shared" si="253"/>
        <v>6</v>
      </c>
      <c r="BR77" s="68">
        <f t="shared" si="253"/>
        <v>0</v>
      </c>
      <c r="BS77" s="68">
        <f t="shared" si="253"/>
        <v>0</v>
      </c>
      <c r="BT77" s="68">
        <f t="shared" si="253"/>
        <v>6</v>
      </c>
      <c r="BU77" s="68">
        <f t="shared" si="253"/>
        <v>0</v>
      </c>
      <c r="BV77" s="68">
        <f t="shared" si="253"/>
        <v>0</v>
      </c>
      <c r="BW77" s="68">
        <f t="shared" si="253"/>
        <v>6</v>
      </c>
      <c r="BX77" s="68">
        <f t="shared" si="253"/>
        <v>0</v>
      </c>
      <c r="BY77" s="68">
        <f t="shared" si="253"/>
        <v>0</v>
      </c>
      <c r="BZ77" s="68">
        <f t="shared" si="253"/>
        <v>3</v>
      </c>
      <c r="CA77" s="68">
        <f t="shared" si="253"/>
        <v>0</v>
      </c>
      <c r="CB77" s="68">
        <f t="shared" ref="CB77:EM77" si="254">SUM(CB52:CB76)</f>
        <v>0</v>
      </c>
      <c r="CC77" s="68">
        <f t="shared" si="254"/>
        <v>0</v>
      </c>
      <c r="CD77" s="68">
        <f t="shared" si="254"/>
        <v>0</v>
      </c>
      <c r="CE77" s="68">
        <f t="shared" si="254"/>
        <v>0</v>
      </c>
      <c r="CF77" s="68">
        <f t="shared" si="254"/>
        <v>0</v>
      </c>
      <c r="CG77" s="68">
        <f t="shared" si="254"/>
        <v>0</v>
      </c>
      <c r="CH77" s="68">
        <f t="shared" si="254"/>
        <v>0</v>
      </c>
      <c r="CI77" s="68">
        <f t="shared" si="254"/>
        <v>0</v>
      </c>
      <c r="CJ77" s="68">
        <f t="shared" si="254"/>
        <v>0</v>
      </c>
      <c r="CK77" s="68">
        <f t="shared" si="254"/>
        <v>0</v>
      </c>
      <c r="CL77" s="68">
        <f t="shared" si="254"/>
        <v>0</v>
      </c>
      <c r="CM77" s="68">
        <f t="shared" si="254"/>
        <v>0</v>
      </c>
      <c r="CN77" s="68">
        <f t="shared" si="254"/>
        <v>0</v>
      </c>
      <c r="CO77" s="68">
        <f t="shared" si="254"/>
        <v>0</v>
      </c>
      <c r="CP77" s="68">
        <f t="shared" si="254"/>
        <v>0</v>
      </c>
      <c r="CQ77" s="68">
        <f t="shared" si="254"/>
        <v>0</v>
      </c>
      <c r="CR77" s="68">
        <f t="shared" si="254"/>
        <v>0</v>
      </c>
      <c r="CS77" s="68">
        <f t="shared" si="254"/>
        <v>0</v>
      </c>
      <c r="CT77" s="68">
        <f t="shared" si="254"/>
        <v>0</v>
      </c>
      <c r="CU77" s="68">
        <f t="shared" si="254"/>
        <v>0</v>
      </c>
      <c r="CV77" s="68">
        <f t="shared" si="254"/>
        <v>0</v>
      </c>
      <c r="CW77" s="68">
        <f t="shared" si="254"/>
        <v>0</v>
      </c>
      <c r="CX77" s="68">
        <f t="shared" si="254"/>
        <v>0</v>
      </c>
      <c r="CY77" s="68">
        <f t="shared" si="254"/>
        <v>0</v>
      </c>
      <c r="CZ77" s="68">
        <f t="shared" si="254"/>
        <v>0</v>
      </c>
      <c r="DA77" s="68">
        <f t="shared" si="254"/>
        <v>0</v>
      </c>
      <c r="DB77" s="68">
        <f t="shared" si="254"/>
        <v>0</v>
      </c>
      <c r="DC77" s="68">
        <f t="shared" si="254"/>
        <v>0</v>
      </c>
      <c r="DD77" s="68">
        <f t="shared" si="254"/>
        <v>0</v>
      </c>
      <c r="DE77" s="68">
        <f t="shared" si="254"/>
        <v>0</v>
      </c>
      <c r="DF77" s="68">
        <f t="shared" si="254"/>
        <v>0</v>
      </c>
      <c r="DG77" s="68">
        <f t="shared" si="254"/>
        <v>0</v>
      </c>
      <c r="DH77" s="68">
        <f t="shared" si="254"/>
        <v>0</v>
      </c>
      <c r="DI77" s="68">
        <f t="shared" si="254"/>
        <v>0</v>
      </c>
      <c r="DJ77" s="68">
        <f t="shared" si="254"/>
        <v>0</v>
      </c>
      <c r="DK77" s="68">
        <f t="shared" si="254"/>
        <v>0</v>
      </c>
      <c r="DL77" s="68">
        <f t="shared" si="254"/>
        <v>0</v>
      </c>
      <c r="DM77" s="68">
        <f t="shared" si="254"/>
        <v>0</v>
      </c>
      <c r="DN77" s="68">
        <f t="shared" si="254"/>
        <v>0</v>
      </c>
      <c r="DO77" s="68">
        <f t="shared" si="254"/>
        <v>0</v>
      </c>
      <c r="DP77" s="68">
        <f t="shared" si="254"/>
        <v>0</v>
      </c>
      <c r="DQ77" s="68">
        <f t="shared" si="254"/>
        <v>0</v>
      </c>
      <c r="DR77" s="68">
        <f t="shared" si="254"/>
        <v>0</v>
      </c>
      <c r="DS77" s="68">
        <f t="shared" si="254"/>
        <v>0</v>
      </c>
      <c r="DT77" s="68">
        <f t="shared" si="254"/>
        <v>0</v>
      </c>
      <c r="DU77" s="68">
        <f t="shared" si="254"/>
        <v>0</v>
      </c>
      <c r="DV77" s="68">
        <f t="shared" si="254"/>
        <v>0</v>
      </c>
      <c r="DW77" s="68">
        <f t="shared" si="254"/>
        <v>0</v>
      </c>
      <c r="DX77" s="68">
        <f t="shared" si="254"/>
        <v>0</v>
      </c>
      <c r="DY77" s="68">
        <f t="shared" si="254"/>
        <v>0</v>
      </c>
      <c r="DZ77" s="68">
        <f t="shared" si="254"/>
        <v>0</v>
      </c>
      <c r="EA77" s="68">
        <f t="shared" si="254"/>
        <v>0</v>
      </c>
      <c r="EB77" s="68">
        <f t="shared" si="254"/>
        <v>0</v>
      </c>
      <c r="EC77" s="68">
        <f t="shared" si="254"/>
        <v>0</v>
      </c>
      <c r="ED77" s="68">
        <f t="shared" si="254"/>
        <v>0</v>
      </c>
      <c r="EE77" s="68">
        <f t="shared" si="254"/>
        <v>0</v>
      </c>
      <c r="EF77" s="68">
        <f t="shared" si="254"/>
        <v>0</v>
      </c>
      <c r="EG77" s="68">
        <f t="shared" si="254"/>
        <v>0</v>
      </c>
      <c r="EH77" s="68">
        <f t="shared" si="254"/>
        <v>0</v>
      </c>
      <c r="EI77" s="68">
        <f t="shared" si="254"/>
        <v>0</v>
      </c>
      <c r="EJ77" s="68">
        <f t="shared" si="254"/>
        <v>0</v>
      </c>
      <c r="EK77" s="68">
        <f t="shared" si="254"/>
        <v>0</v>
      </c>
      <c r="EL77" s="68">
        <f t="shared" si="254"/>
        <v>0</v>
      </c>
      <c r="EM77" s="68">
        <f t="shared" si="254"/>
        <v>0</v>
      </c>
      <c r="EN77" s="68">
        <f t="shared" ref="EN77:GG77" si="255">SUM(EN52:EN76)</f>
        <v>0</v>
      </c>
      <c r="EO77" s="68">
        <f t="shared" si="255"/>
        <v>0</v>
      </c>
      <c r="EP77" s="68">
        <f t="shared" si="255"/>
        <v>0</v>
      </c>
      <c r="EQ77" s="68">
        <f t="shared" si="255"/>
        <v>0</v>
      </c>
      <c r="ER77" s="68">
        <f t="shared" si="255"/>
        <v>0</v>
      </c>
      <c r="ES77" s="68">
        <f t="shared" si="255"/>
        <v>0</v>
      </c>
      <c r="ET77" s="68">
        <f t="shared" si="255"/>
        <v>0</v>
      </c>
      <c r="EU77" s="68">
        <f t="shared" si="255"/>
        <v>0</v>
      </c>
      <c r="EV77" s="68">
        <f t="shared" si="255"/>
        <v>0</v>
      </c>
      <c r="EW77" s="68">
        <f t="shared" si="255"/>
        <v>0</v>
      </c>
      <c r="EX77" s="68">
        <f t="shared" si="255"/>
        <v>0</v>
      </c>
      <c r="EY77" s="68">
        <f t="shared" si="255"/>
        <v>0</v>
      </c>
      <c r="EZ77" s="68">
        <f t="shared" si="255"/>
        <v>0</v>
      </c>
      <c r="FA77" s="68">
        <f t="shared" si="255"/>
        <v>0</v>
      </c>
      <c r="FB77" s="68">
        <f t="shared" si="255"/>
        <v>0</v>
      </c>
      <c r="FC77" s="68">
        <f t="shared" si="255"/>
        <v>0</v>
      </c>
      <c r="FD77" s="68">
        <f t="shared" si="255"/>
        <v>0</v>
      </c>
      <c r="FE77" s="68">
        <f t="shared" si="255"/>
        <v>0</v>
      </c>
      <c r="FF77" s="68">
        <f t="shared" si="255"/>
        <v>0</v>
      </c>
      <c r="FG77" s="68">
        <f t="shared" si="255"/>
        <v>0</v>
      </c>
      <c r="FH77" s="68">
        <f t="shared" si="255"/>
        <v>0</v>
      </c>
      <c r="FI77" s="68">
        <f t="shared" si="255"/>
        <v>0</v>
      </c>
      <c r="FJ77" s="68">
        <f t="shared" si="255"/>
        <v>0</v>
      </c>
      <c r="FK77" s="68">
        <f t="shared" si="255"/>
        <v>0</v>
      </c>
      <c r="FL77" s="68">
        <f t="shared" si="255"/>
        <v>0</v>
      </c>
      <c r="FM77" s="68">
        <f t="shared" si="255"/>
        <v>0</v>
      </c>
      <c r="FN77" s="68">
        <f t="shared" si="255"/>
        <v>0</v>
      </c>
      <c r="FO77" s="68">
        <f t="shared" si="255"/>
        <v>0</v>
      </c>
      <c r="FP77" s="68">
        <f t="shared" si="255"/>
        <v>0</v>
      </c>
      <c r="FQ77" s="68">
        <f t="shared" si="255"/>
        <v>0</v>
      </c>
      <c r="FR77" s="68">
        <f t="shared" si="255"/>
        <v>0</v>
      </c>
      <c r="FS77" s="68">
        <f t="shared" si="255"/>
        <v>0</v>
      </c>
      <c r="FT77" s="68">
        <f t="shared" si="255"/>
        <v>0</v>
      </c>
      <c r="FU77" s="68">
        <f t="shared" si="255"/>
        <v>0</v>
      </c>
      <c r="FV77" s="68">
        <f t="shared" si="255"/>
        <v>0</v>
      </c>
      <c r="FW77" s="68">
        <f t="shared" si="255"/>
        <v>0</v>
      </c>
      <c r="FX77" s="68">
        <f t="shared" si="255"/>
        <v>0</v>
      </c>
      <c r="FY77" s="68">
        <f t="shared" si="255"/>
        <v>0</v>
      </c>
      <c r="FZ77" s="68">
        <f t="shared" si="255"/>
        <v>0</v>
      </c>
      <c r="GA77" s="68">
        <f t="shared" si="255"/>
        <v>0</v>
      </c>
      <c r="GB77" s="68">
        <f t="shared" si="255"/>
        <v>0</v>
      </c>
      <c r="GC77" s="68">
        <f t="shared" si="255"/>
        <v>0</v>
      </c>
      <c r="GD77" s="68">
        <f t="shared" si="255"/>
        <v>0</v>
      </c>
      <c r="GE77" s="68">
        <f t="shared" si="255"/>
        <v>0</v>
      </c>
      <c r="GF77" s="68">
        <f t="shared" si="255"/>
        <v>0</v>
      </c>
      <c r="GG77" s="68">
        <f t="shared" si="255"/>
        <v>0</v>
      </c>
    </row>
    <row r="78" spans="3:189" x14ac:dyDescent="0.25">
      <c r="J78" s="44"/>
      <c r="K78" s="44"/>
      <c r="L78" s="44"/>
      <c r="M78" s="44"/>
      <c r="N78" s="44"/>
      <c r="O78" s="44"/>
      <c r="P78" s="44"/>
      <c r="Q78" s="44"/>
      <c r="R78" s="44"/>
      <c r="S78" s="44"/>
      <c r="T78" s="44"/>
      <c r="U78" s="44"/>
      <c r="V78" s="44"/>
      <c r="W78" s="44"/>
      <c r="X78" s="44"/>
      <c r="Y78" s="44"/>
      <c r="Z78" s="44"/>
      <c r="AA78" s="44"/>
      <c r="AB78" s="44"/>
      <c r="AC78" s="44"/>
      <c r="AD78" s="44"/>
      <c r="AE78" s="44"/>
      <c r="AF78" s="44"/>
      <c r="AG78" s="44"/>
      <c r="AH78" s="44"/>
      <c r="AI78" s="44"/>
      <c r="AJ78" s="44"/>
      <c r="AK78" s="44"/>
      <c r="AL78" s="44"/>
      <c r="AM78" s="44"/>
      <c r="AN78" s="44"/>
      <c r="AO78" s="44"/>
      <c r="AP78" s="44"/>
      <c r="AQ78" s="44"/>
      <c r="AR78" s="44"/>
      <c r="AS78" s="44"/>
      <c r="AT78" s="44"/>
      <c r="AU78" s="44"/>
      <c r="AV78" s="44"/>
      <c r="AW78" s="44"/>
      <c r="AX78" s="44"/>
      <c r="AY78" s="44"/>
      <c r="AZ78" s="44"/>
      <c r="BA78" s="44"/>
      <c r="BB78" s="44"/>
      <c r="BC78" s="44"/>
      <c r="BD78" s="44"/>
      <c r="BE78" s="44"/>
      <c r="BF78" s="44"/>
      <c r="BG78" s="44"/>
      <c r="BH78" s="44"/>
      <c r="BI78" s="44"/>
      <c r="BJ78" s="44"/>
      <c r="BK78" s="44"/>
      <c r="BL78" s="44"/>
      <c r="BM78" s="44"/>
      <c r="BN78" s="44"/>
      <c r="BO78" s="44"/>
      <c r="BP78" s="44"/>
      <c r="BQ78" s="44"/>
      <c r="BR78" s="44"/>
      <c r="BS78" s="44"/>
      <c r="BT78" s="44"/>
      <c r="BU78" s="44"/>
      <c r="BV78" s="44"/>
      <c r="BW78" s="44"/>
      <c r="BX78" s="44"/>
      <c r="BY78" s="44"/>
      <c r="BZ78" s="44"/>
      <c r="CA78" s="44"/>
      <c r="CB78" s="44"/>
      <c r="CC78" s="44"/>
      <c r="CD78" s="44"/>
      <c r="CE78" s="44"/>
      <c r="CF78" s="44"/>
      <c r="CG78" s="44"/>
      <c r="CH78" s="44"/>
      <c r="CI78" s="44"/>
      <c r="CJ78" s="44"/>
      <c r="CK78" s="44"/>
      <c r="CL78" s="44"/>
      <c r="CM78" s="44"/>
      <c r="CN78" s="44"/>
      <c r="CO78" s="44"/>
      <c r="CP78" s="44"/>
      <c r="CQ78" s="44"/>
      <c r="CR78" s="44"/>
      <c r="CS78" s="44"/>
      <c r="CT78" s="44"/>
      <c r="CU78" s="44"/>
      <c r="CV78" s="44"/>
      <c r="CW78" s="44"/>
      <c r="CX78" s="44"/>
      <c r="CY78" s="44"/>
      <c r="CZ78" s="44"/>
      <c r="DA78" s="44"/>
      <c r="DB78" s="44"/>
      <c r="DC78" s="44"/>
      <c r="DD78" s="44"/>
      <c r="DE78" s="44"/>
      <c r="DF78" s="44"/>
      <c r="DG78" s="44"/>
      <c r="DH78" s="44"/>
      <c r="DI78" s="44"/>
      <c r="DJ78" s="44"/>
      <c r="DK78" s="44"/>
      <c r="DL78" s="44"/>
      <c r="DM78" s="44"/>
      <c r="DN78" s="44"/>
      <c r="DO78" s="44"/>
      <c r="DP78" s="44"/>
      <c r="DQ78" s="44"/>
      <c r="DR78" s="44"/>
      <c r="DS78" s="44"/>
      <c r="DT78" s="44"/>
      <c r="DU78" s="44"/>
      <c r="DV78" s="44"/>
      <c r="DW78" s="44"/>
      <c r="DX78" s="44"/>
      <c r="DY78" s="44"/>
      <c r="DZ78" s="44"/>
      <c r="EA78" s="44"/>
      <c r="EB78" s="44"/>
      <c r="EC78" s="44"/>
      <c r="ED78" s="44"/>
      <c r="EE78" s="44"/>
      <c r="EF78" s="44"/>
      <c r="EG78" s="44"/>
      <c r="EH78" s="44"/>
      <c r="EI78" s="44"/>
      <c r="EJ78" s="44"/>
      <c r="EK78" s="44"/>
      <c r="EL78" s="44"/>
      <c r="EM78" s="44"/>
      <c r="EN78" s="44"/>
      <c r="EO78" s="44"/>
      <c r="EP78" s="44"/>
      <c r="EQ78" s="44"/>
      <c r="ER78" s="44"/>
      <c r="ES78" s="44"/>
      <c r="ET78" s="44"/>
      <c r="EU78" s="44"/>
      <c r="EV78" s="44"/>
      <c r="EW78" s="44"/>
      <c r="EX78" s="44"/>
      <c r="EY78" s="44"/>
      <c r="EZ78" s="44"/>
      <c r="FA78" s="44"/>
      <c r="FB78" s="44"/>
      <c r="FC78" s="44"/>
      <c r="FD78" s="44"/>
      <c r="FE78" s="44"/>
      <c r="FF78" s="44"/>
      <c r="FG78" s="44"/>
      <c r="FH78" s="44"/>
      <c r="FI78" s="44"/>
      <c r="FJ78" s="44"/>
      <c r="FK78" s="44"/>
      <c r="FL78" s="44"/>
      <c r="FM78" s="44"/>
      <c r="FN78" s="44"/>
      <c r="FO78" s="44"/>
      <c r="FP78" s="44"/>
      <c r="FQ78" s="44"/>
      <c r="FR78" s="44"/>
      <c r="FS78" s="44"/>
      <c r="FT78" s="44"/>
      <c r="FU78" s="44"/>
      <c r="FV78" s="44"/>
      <c r="FW78" s="44"/>
      <c r="FX78" s="44"/>
      <c r="FY78" s="44"/>
      <c r="FZ78" s="44"/>
      <c r="GA78" s="44"/>
      <c r="GB78" s="44"/>
      <c r="GC78" s="44"/>
      <c r="GD78" s="44"/>
      <c r="GE78" s="44"/>
      <c r="GF78" s="44"/>
      <c r="GG78" s="44"/>
    </row>
    <row r="79" spans="3:189" x14ac:dyDescent="0.25">
      <c r="C79" s="12" t="s">
        <v>259</v>
      </c>
      <c r="E79" s="16" t="s">
        <v>107</v>
      </c>
      <c r="G79" s="16" t="s">
        <v>260</v>
      </c>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c r="CW79" s="1"/>
      <c r="CX79" s="1"/>
      <c r="CY79" s="1"/>
      <c r="CZ79" s="1"/>
      <c r="DA79" s="1"/>
      <c r="DB79" s="1"/>
      <c r="DC79" s="1"/>
      <c r="DD79" s="1"/>
      <c r="DE79" s="1"/>
      <c r="DF79" s="1"/>
      <c r="DG79" s="1"/>
      <c r="DH79" s="1"/>
      <c r="DI79" s="1"/>
      <c r="DJ79" s="1"/>
      <c r="DK79" s="1"/>
      <c r="DL79" s="1"/>
      <c r="DM79" s="1"/>
      <c r="DN79" s="1"/>
      <c r="DO79" s="1"/>
      <c r="DP79" s="1"/>
      <c r="DQ79" s="1"/>
      <c r="DR79" s="1"/>
      <c r="DS79" s="1"/>
      <c r="DT79" s="1"/>
      <c r="DU79" s="1"/>
      <c r="DV79" s="1"/>
      <c r="DW79" s="1"/>
      <c r="DX79" s="1"/>
      <c r="DY79" s="1"/>
      <c r="DZ79" s="1"/>
      <c r="EA79" s="1"/>
      <c r="EB79" s="1"/>
      <c r="EC79" s="1"/>
      <c r="ED79" s="1"/>
      <c r="EE79" s="1"/>
      <c r="EF79" s="1"/>
      <c r="EG79" s="1"/>
      <c r="EH79" s="1"/>
      <c r="EI79" s="1"/>
      <c r="EJ79" s="1"/>
      <c r="EK79" s="1"/>
      <c r="EL79" s="1"/>
      <c r="EM79" s="1"/>
      <c r="EN79" s="1"/>
      <c r="EO79" s="1"/>
      <c r="EP79" s="1"/>
      <c r="EQ79" s="1"/>
      <c r="ER79" s="1"/>
      <c r="ES79" s="1"/>
      <c r="ET79" s="1"/>
      <c r="EU79" s="1"/>
      <c r="EV79" s="1"/>
      <c r="EW79" s="1"/>
      <c r="EX79" s="1"/>
      <c r="EY79" s="1"/>
      <c r="EZ79" s="1"/>
      <c r="FA79" s="1"/>
      <c r="FB79" s="1"/>
      <c r="FC79" s="1"/>
      <c r="FD79" s="1"/>
      <c r="FE79" s="1"/>
      <c r="FF79" s="1"/>
      <c r="FG79" s="1"/>
      <c r="FH79" s="1"/>
      <c r="FI79" s="1"/>
      <c r="FJ79" s="1"/>
      <c r="FK79" s="1"/>
      <c r="FL79" s="1"/>
      <c r="FM79" s="1"/>
      <c r="FN79" s="1"/>
      <c r="FO79" s="1"/>
      <c r="FP79" s="1"/>
      <c r="FQ79" s="1"/>
      <c r="FR79" s="1"/>
      <c r="FS79" s="1"/>
      <c r="FT79" s="1"/>
      <c r="FU79" s="1"/>
      <c r="FV79" s="1"/>
      <c r="FW79" s="1"/>
      <c r="FX79" s="1"/>
      <c r="FY79" s="1"/>
      <c r="FZ79" s="1"/>
      <c r="GA79" s="1"/>
      <c r="GB79" s="1"/>
      <c r="GC79" s="1"/>
      <c r="GD79" s="1"/>
      <c r="GE79" s="1"/>
      <c r="GF79" s="1"/>
      <c r="GG79" s="1"/>
    </row>
    <row r="80" spans="3:189" x14ac:dyDescent="0.25">
      <c r="D80" s="49" cm="1">
        <f t="array" ref="D80:D97">_xlfn.SEQUENCE('Project Inputs'!$E$190)</f>
        <v>1</v>
      </c>
      <c r="E80" s="3">
        <f>'Project Inputs'!E193*(D80&gt;0)</f>
        <v>6</v>
      </c>
      <c r="G80" s="8">
        <f>(G52+'Project Inputs'!$E$186)*(D80&gt;0)</f>
        <v>21</v>
      </c>
      <c r="J80" s="1">
        <f t="shared" ref="J80:Y89" si="256">(J$1=$G80)*$E80</f>
        <v>0</v>
      </c>
      <c r="K80" s="1">
        <f t="shared" si="256"/>
        <v>0</v>
      </c>
      <c r="L80" s="1">
        <f t="shared" si="256"/>
        <v>0</v>
      </c>
      <c r="M80" s="1">
        <f t="shared" si="256"/>
        <v>0</v>
      </c>
      <c r="N80" s="1">
        <f t="shared" si="256"/>
        <v>0</v>
      </c>
      <c r="O80" s="1">
        <f t="shared" si="256"/>
        <v>0</v>
      </c>
      <c r="P80" s="1">
        <f t="shared" si="256"/>
        <v>0</v>
      </c>
      <c r="Q80" s="1">
        <f t="shared" si="256"/>
        <v>0</v>
      </c>
      <c r="R80" s="1">
        <f t="shared" si="256"/>
        <v>0</v>
      </c>
      <c r="S80" s="1">
        <f t="shared" si="256"/>
        <v>0</v>
      </c>
      <c r="T80" s="1">
        <f t="shared" si="256"/>
        <v>0</v>
      </c>
      <c r="U80" s="1">
        <f t="shared" si="256"/>
        <v>0</v>
      </c>
      <c r="V80" s="1">
        <f t="shared" si="256"/>
        <v>0</v>
      </c>
      <c r="W80" s="1">
        <f t="shared" si="256"/>
        <v>0</v>
      </c>
      <c r="X80" s="1">
        <f t="shared" si="256"/>
        <v>0</v>
      </c>
      <c r="Y80" s="1">
        <f t="shared" si="256"/>
        <v>0</v>
      </c>
      <c r="Z80" s="1">
        <f t="shared" ref="Z80:CK83" si="257">(Z$1=$G80)*$E80</f>
        <v>0</v>
      </c>
      <c r="AA80" s="1">
        <f t="shared" si="257"/>
        <v>0</v>
      </c>
      <c r="AB80" s="1">
        <f t="shared" si="257"/>
        <v>0</v>
      </c>
      <c r="AC80" s="1">
        <f t="shared" si="257"/>
        <v>0</v>
      </c>
      <c r="AD80" s="1">
        <f>(AD$1=$G80)*$E80</f>
        <v>6</v>
      </c>
      <c r="AE80" s="1">
        <f t="shared" si="257"/>
        <v>0</v>
      </c>
      <c r="AF80" s="1">
        <f t="shared" si="257"/>
        <v>0</v>
      </c>
      <c r="AG80" s="1">
        <f t="shared" si="257"/>
        <v>0</v>
      </c>
      <c r="AH80" s="1">
        <f t="shared" si="257"/>
        <v>0</v>
      </c>
      <c r="AI80" s="1">
        <f t="shared" si="257"/>
        <v>0</v>
      </c>
      <c r="AJ80" s="1">
        <f t="shared" si="257"/>
        <v>0</v>
      </c>
      <c r="AK80" s="1">
        <f t="shared" si="257"/>
        <v>0</v>
      </c>
      <c r="AL80" s="1">
        <f t="shared" si="257"/>
        <v>0</v>
      </c>
      <c r="AM80" s="1">
        <f t="shared" si="257"/>
        <v>0</v>
      </c>
      <c r="AN80" s="1">
        <f t="shared" si="257"/>
        <v>0</v>
      </c>
      <c r="AO80" s="1">
        <f t="shared" si="257"/>
        <v>0</v>
      </c>
      <c r="AP80" s="1">
        <f t="shared" si="257"/>
        <v>0</v>
      </c>
      <c r="AQ80" s="1">
        <f t="shared" si="257"/>
        <v>0</v>
      </c>
      <c r="AR80" s="1">
        <f t="shared" si="257"/>
        <v>0</v>
      </c>
      <c r="AS80" s="1">
        <f t="shared" si="257"/>
        <v>0</v>
      </c>
      <c r="AT80" s="1">
        <f t="shared" si="257"/>
        <v>0</v>
      </c>
      <c r="AU80" s="1">
        <f t="shared" si="257"/>
        <v>0</v>
      </c>
      <c r="AV80" s="1">
        <f t="shared" si="257"/>
        <v>0</v>
      </c>
      <c r="AW80" s="1">
        <f t="shared" si="257"/>
        <v>0</v>
      </c>
      <c r="AX80" s="1">
        <f t="shared" si="257"/>
        <v>0</v>
      </c>
      <c r="AY80" s="1">
        <f t="shared" si="257"/>
        <v>0</v>
      </c>
      <c r="AZ80" s="1">
        <f t="shared" si="257"/>
        <v>0</v>
      </c>
      <c r="BA80" s="1">
        <f t="shared" si="257"/>
        <v>0</v>
      </c>
      <c r="BB80" s="1">
        <f t="shared" si="257"/>
        <v>0</v>
      </c>
      <c r="BC80" s="1">
        <f t="shared" si="257"/>
        <v>0</v>
      </c>
      <c r="BD80" s="1">
        <f t="shared" si="257"/>
        <v>0</v>
      </c>
      <c r="BE80" s="1">
        <f t="shared" si="257"/>
        <v>0</v>
      </c>
      <c r="BF80" s="1">
        <f t="shared" si="257"/>
        <v>0</v>
      </c>
      <c r="BG80" s="1">
        <f t="shared" si="257"/>
        <v>0</v>
      </c>
      <c r="BH80" s="1">
        <f t="shared" si="257"/>
        <v>0</v>
      </c>
      <c r="BI80" s="1">
        <f t="shared" si="257"/>
        <v>0</v>
      </c>
      <c r="BJ80" s="1">
        <f t="shared" si="257"/>
        <v>0</v>
      </c>
      <c r="BK80" s="1">
        <f t="shared" si="257"/>
        <v>0</v>
      </c>
      <c r="BL80" s="1">
        <f t="shared" si="257"/>
        <v>0</v>
      </c>
      <c r="BM80" s="1">
        <f t="shared" si="257"/>
        <v>0</v>
      </c>
      <c r="BN80" s="1">
        <f t="shared" si="257"/>
        <v>0</v>
      </c>
      <c r="BO80" s="1">
        <f t="shared" si="257"/>
        <v>0</v>
      </c>
      <c r="BP80" s="1">
        <f t="shared" si="257"/>
        <v>0</v>
      </c>
      <c r="BQ80" s="1">
        <f t="shared" si="257"/>
        <v>0</v>
      </c>
      <c r="BR80" s="1">
        <f t="shared" si="257"/>
        <v>0</v>
      </c>
      <c r="BS80" s="1">
        <f t="shared" si="257"/>
        <v>0</v>
      </c>
      <c r="BT80" s="1">
        <f t="shared" si="257"/>
        <v>0</v>
      </c>
      <c r="BU80" s="1">
        <f t="shared" si="257"/>
        <v>0</v>
      </c>
      <c r="BV80" s="1">
        <f t="shared" si="257"/>
        <v>0</v>
      </c>
      <c r="BW80" s="1">
        <f t="shared" si="257"/>
        <v>0</v>
      </c>
      <c r="BX80" s="1">
        <f t="shared" si="257"/>
        <v>0</v>
      </c>
      <c r="BY80" s="1">
        <f t="shared" si="257"/>
        <v>0</v>
      </c>
      <c r="BZ80" s="1">
        <f t="shared" si="257"/>
        <v>0</v>
      </c>
      <c r="CA80" s="1">
        <f t="shared" si="257"/>
        <v>0</v>
      </c>
      <c r="CB80" s="1">
        <f t="shared" si="257"/>
        <v>0</v>
      </c>
      <c r="CC80" s="1">
        <f t="shared" si="257"/>
        <v>0</v>
      </c>
      <c r="CD80" s="1">
        <f t="shared" si="257"/>
        <v>0</v>
      </c>
      <c r="CE80" s="1">
        <f t="shared" si="257"/>
        <v>0</v>
      </c>
      <c r="CF80" s="1">
        <f t="shared" si="257"/>
        <v>0</v>
      </c>
      <c r="CG80" s="1">
        <f t="shared" si="257"/>
        <v>0</v>
      </c>
      <c r="CH80" s="1">
        <f t="shared" si="257"/>
        <v>0</v>
      </c>
      <c r="CI80" s="1">
        <f t="shared" si="257"/>
        <v>0</v>
      </c>
      <c r="CJ80" s="1">
        <f t="shared" si="257"/>
        <v>0</v>
      </c>
      <c r="CK80" s="1">
        <f t="shared" si="257"/>
        <v>0</v>
      </c>
      <c r="CL80" s="1">
        <f t="shared" ref="CL80:EW83" si="258">(CL$1=$G80)*$E80</f>
        <v>0</v>
      </c>
      <c r="CM80" s="1">
        <f t="shared" si="258"/>
        <v>0</v>
      </c>
      <c r="CN80" s="1">
        <f t="shared" si="258"/>
        <v>0</v>
      </c>
      <c r="CO80" s="1">
        <f t="shared" si="258"/>
        <v>0</v>
      </c>
      <c r="CP80" s="1">
        <f t="shared" si="258"/>
        <v>0</v>
      </c>
      <c r="CQ80" s="1">
        <f t="shared" si="258"/>
        <v>0</v>
      </c>
      <c r="CR80" s="1">
        <f t="shared" si="258"/>
        <v>0</v>
      </c>
      <c r="CS80" s="1">
        <f t="shared" si="258"/>
        <v>0</v>
      </c>
      <c r="CT80" s="1">
        <f t="shared" si="258"/>
        <v>0</v>
      </c>
      <c r="CU80" s="1">
        <f t="shared" si="258"/>
        <v>0</v>
      </c>
      <c r="CV80" s="1">
        <f t="shared" si="258"/>
        <v>0</v>
      </c>
      <c r="CW80" s="1">
        <f t="shared" si="258"/>
        <v>0</v>
      </c>
      <c r="CX80" s="1">
        <f t="shared" si="258"/>
        <v>0</v>
      </c>
      <c r="CY80" s="1">
        <f t="shared" si="258"/>
        <v>0</v>
      </c>
      <c r="CZ80" s="1">
        <f t="shared" si="258"/>
        <v>0</v>
      </c>
      <c r="DA80" s="1">
        <f t="shared" si="258"/>
        <v>0</v>
      </c>
      <c r="DB80" s="1">
        <f t="shared" si="258"/>
        <v>0</v>
      </c>
      <c r="DC80" s="1">
        <f t="shared" si="258"/>
        <v>0</v>
      </c>
      <c r="DD80" s="1">
        <f t="shared" si="258"/>
        <v>0</v>
      </c>
      <c r="DE80" s="1">
        <f t="shared" si="258"/>
        <v>0</v>
      </c>
      <c r="DF80" s="1">
        <f t="shared" si="258"/>
        <v>0</v>
      </c>
      <c r="DG80" s="1">
        <f t="shared" si="258"/>
        <v>0</v>
      </c>
      <c r="DH80" s="1">
        <f t="shared" si="258"/>
        <v>0</v>
      </c>
      <c r="DI80" s="1">
        <f t="shared" si="258"/>
        <v>0</v>
      </c>
      <c r="DJ80" s="1">
        <f t="shared" si="258"/>
        <v>0</v>
      </c>
      <c r="DK80" s="1">
        <f t="shared" si="258"/>
        <v>0</v>
      </c>
      <c r="DL80" s="1">
        <f t="shared" si="258"/>
        <v>0</v>
      </c>
      <c r="DM80" s="1">
        <f t="shared" si="258"/>
        <v>0</v>
      </c>
      <c r="DN80" s="1">
        <f t="shared" si="258"/>
        <v>0</v>
      </c>
      <c r="DO80" s="1">
        <f t="shared" si="258"/>
        <v>0</v>
      </c>
      <c r="DP80" s="1">
        <f t="shared" si="258"/>
        <v>0</v>
      </c>
      <c r="DQ80" s="1">
        <f t="shared" si="258"/>
        <v>0</v>
      </c>
      <c r="DR80" s="1">
        <f t="shared" si="258"/>
        <v>0</v>
      </c>
      <c r="DS80" s="1">
        <f t="shared" si="258"/>
        <v>0</v>
      </c>
      <c r="DT80" s="1">
        <f t="shared" si="258"/>
        <v>0</v>
      </c>
      <c r="DU80" s="1">
        <f t="shared" si="258"/>
        <v>0</v>
      </c>
      <c r="DV80" s="1">
        <f t="shared" si="258"/>
        <v>0</v>
      </c>
      <c r="DW80" s="1">
        <f t="shared" si="258"/>
        <v>0</v>
      </c>
      <c r="DX80" s="1">
        <f t="shared" si="258"/>
        <v>0</v>
      </c>
      <c r="DY80" s="1">
        <f t="shared" si="258"/>
        <v>0</v>
      </c>
      <c r="DZ80" s="1">
        <f t="shared" si="258"/>
        <v>0</v>
      </c>
      <c r="EA80" s="1">
        <f t="shared" si="258"/>
        <v>0</v>
      </c>
      <c r="EB80" s="1">
        <f t="shared" si="258"/>
        <v>0</v>
      </c>
      <c r="EC80" s="1">
        <f t="shared" si="258"/>
        <v>0</v>
      </c>
      <c r="ED80" s="1">
        <f t="shared" si="258"/>
        <v>0</v>
      </c>
      <c r="EE80" s="1">
        <f t="shared" si="258"/>
        <v>0</v>
      </c>
      <c r="EF80" s="1">
        <f t="shared" si="258"/>
        <v>0</v>
      </c>
      <c r="EG80" s="1">
        <f t="shared" si="258"/>
        <v>0</v>
      </c>
      <c r="EH80" s="1">
        <f t="shared" si="258"/>
        <v>0</v>
      </c>
      <c r="EI80" s="1">
        <f t="shared" si="258"/>
        <v>0</v>
      </c>
      <c r="EJ80" s="1">
        <f t="shared" si="258"/>
        <v>0</v>
      </c>
      <c r="EK80" s="1">
        <f t="shared" si="258"/>
        <v>0</v>
      </c>
      <c r="EL80" s="1">
        <f t="shared" si="258"/>
        <v>0</v>
      </c>
      <c r="EM80" s="1">
        <f t="shared" si="258"/>
        <v>0</v>
      </c>
      <c r="EN80" s="1">
        <f t="shared" si="258"/>
        <v>0</v>
      </c>
      <c r="EO80" s="1">
        <f t="shared" si="258"/>
        <v>0</v>
      </c>
      <c r="EP80" s="1">
        <f t="shared" si="258"/>
        <v>0</v>
      </c>
      <c r="EQ80" s="1">
        <f t="shared" si="258"/>
        <v>0</v>
      </c>
      <c r="ER80" s="1">
        <f t="shared" si="258"/>
        <v>0</v>
      </c>
      <c r="ES80" s="1">
        <f t="shared" si="258"/>
        <v>0</v>
      </c>
      <c r="ET80" s="1">
        <f t="shared" si="258"/>
        <v>0</v>
      </c>
      <c r="EU80" s="1">
        <f t="shared" si="258"/>
        <v>0</v>
      </c>
      <c r="EV80" s="1">
        <f t="shared" si="258"/>
        <v>0</v>
      </c>
      <c r="EW80" s="1">
        <f t="shared" si="258"/>
        <v>0</v>
      </c>
      <c r="EX80" s="1">
        <f t="shared" ref="EX80:GG82" si="259">(EX$1=$G80)*$E80</f>
        <v>0</v>
      </c>
      <c r="EY80" s="1">
        <f t="shared" si="259"/>
        <v>0</v>
      </c>
      <c r="EZ80" s="1">
        <f t="shared" si="259"/>
        <v>0</v>
      </c>
      <c r="FA80" s="1">
        <f t="shared" si="259"/>
        <v>0</v>
      </c>
      <c r="FB80" s="1">
        <f t="shared" si="259"/>
        <v>0</v>
      </c>
      <c r="FC80" s="1">
        <f t="shared" si="259"/>
        <v>0</v>
      </c>
      <c r="FD80" s="1">
        <f t="shared" si="259"/>
        <v>0</v>
      </c>
      <c r="FE80" s="1">
        <f t="shared" si="259"/>
        <v>0</v>
      </c>
      <c r="FF80" s="1">
        <f t="shared" si="259"/>
        <v>0</v>
      </c>
      <c r="FG80" s="1">
        <f t="shared" si="259"/>
        <v>0</v>
      </c>
      <c r="FH80" s="1">
        <f t="shared" si="259"/>
        <v>0</v>
      </c>
      <c r="FI80" s="1">
        <f t="shared" si="259"/>
        <v>0</v>
      </c>
      <c r="FJ80" s="1">
        <f t="shared" si="259"/>
        <v>0</v>
      </c>
      <c r="FK80" s="1">
        <f t="shared" si="259"/>
        <v>0</v>
      </c>
      <c r="FL80" s="1">
        <f t="shared" si="259"/>
        <v>0</v>
      </c>
      <c r="FM80" s="1">
        <f t="shared" si="259"/>
        <v>0</v>
      </c>
      <c r="FN80" s="1">
        <f t="shared" si="259"/>
        <v>0</v>
      </c>
      <c r="FO80" s="1">
        <f t="shared" si="259"/>
        <v>0</v>
      </c>
      <c r="FP80" s="1">
        <f t="shared" si="259"/>
        <v>0</v>
      </c>
      <c r="FQ80" s="1">
        <f t="shared" si="259"/>
        <v>0</v>
      </c>
      <c r="FR80" s="1">
        <f t="shared" si="259"/>
        <v>0</v>
      </c>
      <c r="FS80" s="1">
        <f t="shared" si="259"/>
        <v>0</v>
      </c>
      <c r="FT80" s="1">
        <f t="shared" si="259"/>
        <v>0</v>
      </c>
      <c r="FU80" s="1">
        <f t="shared" si="259"/>
        <v>0</v>
      </c>
      <c r="FV80" s="1">
        <f t="shared" si="259"/>
        <v>0</v>
      </c>
      <c r="FW80" s="1">
        <f t="shared" si="259"/>
        <v>0</v>
      </c>
      <c r="FX80" s="1">
        <f t="shared" si="259"/>
        <v>0</v>
      </c>
      <c r="FY80" s="1">
        <f t="shared" si="259"/>
        <v>0</v>
      </c>
      <c r="FZ80" s="1">
        <f t="shared" si="259"/>
        <v>0</v>
      </c>
      <c r="GA80" s="1">
        <f t="shared" si="259"/>
        <v>0</v>
      </c>
      <c r="GB80" s="1">
        <f t="shared" si="259"/>
        <v>0</v>
      </c>
      <c r="GC80" s="1">
        <f t="shared" si="259"/>
        <v>0</v>
      </c>
      <c r="GD80" s="1">
        <f t="shared" si="259"/>
        <v>0</v>
      </c>
      <c r="GE80" s="1">
        <f t="shared" si="259"/>
        <v>0</v>
      </c>
      <c r="GF80" s="1">
        <f t="shared" si="259"/>
        <v>0</v>
      </c>
      <c r="GG80" s="1">
        <f t="shared" si="259"/>
        <v>0</v>
      </c>
    </row>
    <row r="81" spans="4:189" x14ac:dyDescent="0.25">
      <c r="D81" s="49">
        <v>2</v>
      </c>
      <c r="E81" s="3">
        <f>'Project Inputs'!E194*(D81&gt;0)</f>
        <v>6</v>
      </c>
      <c r="G81" s="8">
        <f>(G53+'Project Inputs'!$E$186)*(D81&gt;0)</f>
        <v>24</v>
      </c>
      <c r="J81" s="1">
        <f t="shared" si="256"/>
        <v>0</v>
      </c>
      <c r="K81" s="1">
        <f t="shared" si="256"/>
        <v>0</v>
      </c>
      <c r="L81" s="1">
        <f t="shared" si="256"/>
        <v>0</v>
      </c>
      <c r="M81" s="1">
        <f t="shared" si="256"/>
        <v>0</v>
      </c>
      <c r="N81" s="1">
        <f t="shared" si="256"/>
        <v>0</v>
      </c>
      <c r="O81" s="1">
        <f t="shared" si="256"/>
        <v>0</v>
      </c>
      <c r="P81" s="1">
        <f t="shared" si="256"/>
        <v>0</v>
      </c>
      <c r="Q81" s="1">
        <f t="shared" ref="Q81:CB84" si="260">(Q$1=$G81)*$E81</f>
        <v>0</v>
      </c>
      <c r="R81" s="1">
        <f t="shared" si="260"/>
        <v>0</v>
      </c>
      <c r="S81" s="1">
        <f t="shared" si="260"/>
        <v>0</v>
      </c>
      <c r="T81" s="1">
        <f t="shared" si="260"/>
        <v>0</v>
      </c>
      <c r="U81" s="1">
        <f t="shared" si="260"/>
        <v>0</v>
      </c>
      <c r="V81" s="1">
        <f t="shared" si="260"/>
        <v>0</v>
      </c>
      <c r="W81" s="1">
        <f t="shared" si="260"/>
        <v>0</v>
      </c>
      <c r="X81" s="1">
        <f t="shared" si="260"/>
        <v>0</v>
      </c>
      <c r="Y81" s="1">
        <f t="shared" si="260"/>
        <v>0</v>
      </c>
      <c r="Z81" s="1">
        <f t="shared" si="260"/>
        <v>0</v>
      </c>
      <c r="AA81" s="1">
        <f t="shared" si="260"/>
        <v>0</v>
      </c>
      <c r="AB81" s="1">
        <f t="shared" si="260"/>
        <v>0</v>
      </c>
      <c r="AC81" s="1">
        <f t="shared" si="260"/>
        <v>0</v>
      </c>
      <c r="AD81" s="1">
        <f t="shared" si="260"/>
        <v>0</v>
      </c>
      <c r="AE81" s="1">
        <f t="shared" si="260"/>
        <v>0</v>
      </c>
      <c r="AF81" s="1">
        <f t="shared" si="260"/>
        <v>0</v>
      </c>
      <c r="AG81" s="1">
        <f t="shared" si="260"/>
        <v>6</v>
      </c>
      <c r="AH81" s="1">
        <f t="shared" si="260"/>
        <v>0</v>
      </c>
      <c r="AI81" s="1">
        <f t="shared" si="260"/>
        <v>0</v>
      </c>
      <c r="AJ81" s="1">
        <f t="shared" si="260"/>
        <v>0</v>
      </c>
      <c r="AK81" s="1">
        <f t="shared" si="260"/>
        <v>0</v>
      </c>
      <c r="AL81" s="1">
        <f t="shared" si="260"/>
        <v>0</v>
      </c>
      <c r="AM81" s="1">
        <f t="shared" si="260"/>
        <v>0</v>
      </c>
      <c r="AN81" s="1">
        <f t="shared" si="260"/>
        <v>0</v>
      </c>
      <c r="AO81" s="1">
        <f t="shared" si="260"/>
        <v>0</v>
      </c>
      <c r="AP81" s="1">
        <f t="shared" si="260"/>
        <v>0</v>
      </c>
      <c r="AQ81" s="1">
        <f t="shared" si="260"/>
        <v>0</v>
      </c>
      <c r="AR81" s="1">
        <f t="shared" si="260"/>
        <v>0</v>
      </c>
      <c r="AS81" s="1">
        <f t="shared" si="260"/>
        <v>0</v>
      </c>
      <c r="AT81" s="1">
        <f t="shared" si="260"/>
        <v>0</v>
      </c>
      <c r="AU81" s="1">
        <f t="shared" si="260"/>
        <v>0</v>
      </c>
      <c r="AV81" s="1">
        <f t="shared" si="260"/>
        <v>0</v>
      </c>
      <c r="AW81" s="1">
        <f t="shared" si="260"/>
        <v>0</v>
      </c>
      <c r="AX81" s="1">
        <f t="shared" si="260"/>
        <v>0</v>
      </c>
      <c r="AY81" s="1">
        <f t="shared" si="260"/>
        <v>0</v>
      </c>
      <c r="AZ81" s="1">
        <f t="shared" si="260"/>
        <v>0</v>
      </c>
      <c r="BA81" s="1">
        <f t="shared" si="260"/>
        <v>0</v>
      </c>
      <c r="BB81" s="1">
        <f t="shared" si="260"/>
        <v>0</v>
      </c>
      <c r="BC81" s="1">
        <f t="shared" si="260"/>
        <v>0</v>
      </c>
      <c r="BD81" s="1">
        <f t="shared" si="260"/>
        <v>0</v>
      </c>
      <c r="BE81" s="1">
        <f t="shared" si="260"/>
        <v>0</v>
      </c>
      <c r="BF81" s="1">
        <f t="shared" si="260"/>
        <v>0</v>
      </c>
      <c r="BG81" s="1">
        <f t="shared" si="260"/>
        <v>0</v>
      </c>
      <c r="BH81" s="1">
        <f t="shared" si="260"/>
        <v>0</v>
      </c>
      <c r="BI81" s="1">
        <f t="shared" si="260"/>
        <v>0</v>
      </c>
      <c r="BJ81" s="1">
        <f t="shared" si="260"/>
        <v>0</v>
      </c>
      <c r="BK81" s="1">
        <f t="shared" si="260"/>
        <v>0</v>
      </c>
      <c r="BL81" s="1">
        <f t="shared" si="260"/>
        <v>0</v>
      </c>
      <c r="BM81" s="1">
        <f t="shared" si="260"/>
        <v>0</v>
      </c>
      <c r="BN81" s="1">
        <f t="shared" si="260"/>
        <v>0</v>
      </c>
      <c r="BO81" s="1">
        <f t="shared" si="260"/>
        <v>0</v>
      </c>
      <c r="BP81" s="1">
        <f t="shared" si="260"/>
        <v>0</v>
      </c>
      <c r="BQ81" s="1">
        <f t="shared" si="260"/>
        <v>0</v>
      </c>
      <c r="BR81" s="1">
        <f t="shared" si="260"/>
        <v>0</v>
      </c>
      <c r="BS81" s="1">
        <f t="shared" si="260"/>
        <v>0</v>
      </c>
      <c r="BT81" s="1">
        <f t="shared" si="260"/>
        <v>0</v>
      </c>
      <c r="BU81" s="1">
        <f t="shared" si="260"/>
        <v>0</v>
      </c>
      <c r="BV81" s="1">
        <f t="shared" si="260"/>
        <v>0</v>
      </c>
      <c r="BW81" s="1">
        <f t="shared" si="260"/>
        <v>0</v>
      </c>
      <c r="BX81" s="1">
        <f t="shared" si="260"/>
        <v>0</v>
      </c>
      <c r="BY81" s="1">
        <f t="shared" si="260"/>
        <v>0</v>
      </c>
      <c r="BZ81" s="1">
        <f t="shared" si="260"/>
        <v>0</v>
      </c>
      <c r="CA81" s="1">
        <f t="shared" si="260"/>
        <v>0</v>
      </c>
      <c r="CB81" s="1">
        <f t="shared" si="260"/>
        <v>0</v>
      </c>
      <c r="CC81" s="1">
        <f t="shared" si="257"/>
        <v>0</v>
      </c>
      <c r="CD81" s="1">
        <f t="shared" si="257"/>
        <v>0</v>
      </c>
      <c r="CE81" s="1">
        <f t="shared" si="257"/>
        <v>0</v>
      </c>
      <c r="CF81" s="1">
        <f t="shared" si="257"/>
        <v>0</v>
      </c>
      <c r="CG81" s="1">
        <f t="shared" si="257"/>
        <v>0</v>
      </c>
      <c r="CH81" s="1">
        <f t="shared" si="257"/>
        <v>0</v>
      </c>
      <c r="CI81" s="1">
        <f t="shared" si="257"/>
        <v>0</v>
      </c>
      <c r="CJ81" s="1">
        <f t="shared" si="257"/>
        <v>0</v>
      </c>
      <c r="CK81" s="1">
        <f t="shared" si="257"/>
        <v>0</v>
      </c>
      <c r="CL81" s="1">
        <f t="shared" si="258"/>
        <v>0</v>
      </c>
      <c r="CM81" s="1">
        <f t="shared" si="258"/>
        <v>0</v>
      </c>
      <c r="CN81" s="1">
        <f t="shared" si="258"/>
        <v>0</v>
      </c>
      <c r="CO81" s="1">
        <f t="shared" si="258"/>
        <v>0</v>
      </c>
      <c r="CP81" s="1">
        <f t="shared" si="258"/>
        <v>0</v>
      </c>
      <c r="CQ81" s="1">
        <f t="shared" si="258"/>
        <v>0</v>
      </c>
      <c r="CR81" s="1">
        <f t="shared" si="258"/>
        <v>0</v>
      </c>
      <c r="CS81" s="1">
        <f t="shared" si="258"/>
        <v>0</v>
      </c>
      <c r="CT81" s="1">
        <f t="shared" si="258"/>
        <v>0</v>
      </c>
      <c r="CU81" s="1">
        <f t="shared" si="258"/>
        <v>0</v>
      </c>
      <c r="CV81" s="1">
        <f t="shared" si="258"/>
        <v>0</v>
      </c>
      <c r="CW81" s="1">
        <f t="shared" si="258"/>
        <v>0</v>
      </c>
      <c r="CX81" s="1">
        <f t="shared" si="258"/>
        <v>0</v>
      </c>
      <c r="CY81" s="1">
        <f t="shared" si="258"/>
        <v>0</v>
      </c>
      <c r="CZ81" s="1">
        <f t="shared" si="258"/>
        <v>0</v>
      </c>
      <c r="DA81" s="1">
        <f t="shared" si="258"/>
        <v>0</v>
      </c>
      <c r="DB81" s="1">
        <f t="shared" si="258"/>
        <v>0</v>
      </c>
      <c r="DC81" s="1">
        <f t="shared" si="258"/>
        <v>0</v>
      </c>
      <c r="DD81" s="1">
        <f t="shared" si="258"/>
        <v>0</v>
      </c>
      <c r="DE81" s="1">
        <f t="shared" si="258"/>
        <v>0</v>
      </c>
      <c r="DF81" s="1">
        <f t="shared" si="258"/>
        <v>0</v>
      </c>
      <c r="DG81" s="1">
        <f t="shared" si="258"/>
        <v>0</v>
      </c>
      <c r="DH81" s="1">
        <f t="shared" si="258"/>
        <v>0</v>
      </c>
      <c r="DI81" s="1">
        <f t="shared" si="258"/>
        <v>0</v>
      </c>
      <c r="DJ81" s="1">
        <f t="shared" si="258"/>
        <v>0</v>
      </c>
      <c r="DK81" s="1">
        <f t="shared" si="258"/>
        <v>0</v>
      </c>
      <c r="DL81" s="1">
        <f t="shared" si="258"/>
        <v>0</v>
      </c>
      <c r="DM81" s="1">
        <f t="shared" si="258"/>
        <v>0</v>
      </c>
      <c r="DN81" s="1">
        <f t="shared" si="258"/>
        <v>0</v>
      </c>
      <c r="DO81" s="1">
        <f t="shared" si="258"/>
        <v>0</v>
      </c>
      <c r="DP81" s="1">
        <f t="shared" si="258"/>
        <v>0</v>
      </c>
      <c r="DQ81" s="1">
        <f t="shared" si="258"/>
        <v>0</v>
      </c>
      <c r="DR81" s="1">
        <f t="shared" si="258"/>
        <v>0</v>
      </c>
      <c r="DS81" s="1">
        <f t="shared" si="258"/>
        <v>0</v>
      </c>
      <c r="DT81" s="1">
        <f t="shared" si="258"/>
        <v>0</v>
      </c>
      <c r="DU81" s="1">
        <f t="shared" si="258"/>
        <v>0</v>
      </c>
      <c r="DV81" s="1">
        <f t="shared" si="258"/>
        <v>0</v>
      </c>
      <c r="DW81" s="1">
        <f t="shared" si="258"/>
        <v>0</v>
      </c>
      <c r="DX81" s="1">
        <f t="shared" si="258"/>
        <v>0</v>
      </c>
      <c r="DY81" s="1">
        <f t="shared" si="258"/>
        <v>0</v>
      </c>
      <c r="DZ81" s="1">
        <f t="shared" si="258"/>
        <v>0</v>
      </c>
      <c r="EA81" s="1">
        <f t="shared" si="258"/>
        <v>0</v>
      </c>
      <c r="EB81" s="1">
        <f t="shared" si="258"/>
        <v>0</v>
      </c>
      <c r="EC81" s="1">
        <f t="shared" si="258"/>
        <v>0</v>
      </c>
      <c r="ED81" s="1">
        <f t="shared" si="258"/>
        <v>0</v>
      </c>
      <c r="EE81" s="1">
        <f t="shared" si="258"/>
        <v>0</v>
      </c>
      <c r="EF81" s="1">
        <f t="shared" si="258"/>
        <v>0</v>
      </c>
      <c r="EG81" s="1">
        <f t="shared" si="258"/>
        <v>0</v>
      </c>
      <c r="EH81" s="1">
        <f t="shared" si="258"/>
        <v>0</v>
      </c>
      <c r="EI81" s="1">
        <f t="shared" si="258"/>
        <v>0</v>
      </c>
      <c r="EJ81" s="1">
        <f t="shared" si="258"/>
        <v>0</v>
      </c>
      <c r="EK81" s="1">
        <f t="shared" si="258"/>
        <v>0</v>
      </c>
      <c r="EL81" s="1">
        <f t="shared" si="258"/>
        <v>0</v>
      </c>
      <c r="EM81" s="1">
        <f t="shared" si="258"/>
        <v>0</v>
      </c>
      <c r="EN81" s="1">
        <f t="shared" si="258"/>
        <v>0</v>
      </c>
      <c r="EO81" s="1">
        <f t="shared" si="258"/>
        <v>0</v>
      </c>
      <c r="EP81" s="1">
        <f t="shared" si="258"/>
        <v>0</v>
      </c>
      <c r="EQ81" s="1">
        <f t="shared" si="258"/>
        <v>0</v>
      </c>
      <c r="ER81" s="1">
        <f t="shared" si="258"/>
        <v>0</v>
      </c>
      <c r="ES81" s="1">
        <f t="shared" si="258"/>
        <v>0</v>
      </c>
      <c r="ET81" s="1">
        <f t="shared" si="258"/>
        <v>0</v>
      </c>
      <c r="EU81" s="1">
        <f t="shared" si="258"/>
        <v>0</v>
      </c>
      <c r="EV81" s="1">
        <f t="shared" si="258"/>
        <v>0</v>
      </c>
      <c r="EW81" s="1">
        <f t="shared" si="258"/>
        <v>0</v>
      </c>
      <c r="EX81" s="1">
        <f t="shared" si="259"/>
        <v>0</v>
      </c>
      <c r="EY81" s="1">
        <f t="shared" si="259"/>
        <v>0</v>
      </c>
      <c r="EZ81" s="1">
        <f t="shared" si="259"/>
        <v>0</v>
      </c>
      <c r="FA81" s="1">
        <f t="shared" si="259"/>
        <v>0</v>
      </c>
      <c r="FB81" s="1">
        <f t="shared" si="259"/>
        <v>0</v>
      </c>
      <c r="FC81" s="1">
        <f t="shared" si="259"/>
        <v>0</v>
      </c>
      <c r="FD81" s="1">
        <f t="shared" si="259"/>
        <v>0</v>
      </c>
      <c r="FE81" s="1">
        <f t="shared" si="259"/>
        <v>0</v>
      </c>
      <c r="FF81" s="1">
        <f t="shared" si="259"/>
        <v>0</v>
      </c>
      <c r="FG81" s="1">
        <f t="shared" si="259"/>
        <v>0</v>
      </c>
      <c r="FH81" s="1">
        <f t="shared" si="259"/>
        <v>0</v>
      </c>
      <c r="FI81" s="1">
        <f t="shared" si="259"/>
        <v>0</v>
      </c>
      <c r="FJ81" s="1">
        <f t="shared" si="259"/>
        <v>0</v>
      </c>
      <c r="FK81" s="1">
        <f t="shared" si="259"/>
        <v>0</v>
      </c>
      <c r="FL81" s="1">
        <f t="shared" si="259"/>
        <v>0</v>
      </c>
      <c r="FM81" s="1">
        <f t="shared" si="259"/>
        <v>0</v>
      </c>
      <c r="FN81" s="1">
        <f t="shared" si="259"/>
        <v>0</v>
      </c>
      <c r="FO81" s="1">
        <f t="shared" si="259"/>
        <v>0</v>
      </c>
      <c r="FP81" s="1">
        <f t="shared" si="259"/>
        <v>0</v>
      </c>
      <c r="FQ81" s="1">
        <f t="shared" si="259"/>
        <v>0</v>
      </c>
      <c r="FR81" s="1">
        <f t="shared" si="259"/>
        <v>0</v>
      </c>
      <c r="FS81" s="1">
        <f t="shared" si="259"/>
        <v>0</v>
      </c>
      <c r="FT81" s="1">
        <f t="shared" si="259"/>
        <v>0</v>
      </c>
      <c r="FU81" s="1">
        <f t="shared" si="259"/>
        <v>0</v>
      </c>
      <c r="FV81" s="1">
        <f t="shared" si="259"/>
        <v>0</v>
      </c>
      <c r="FW81" s="1">
        <f t="shared" si="259"/>
        <v>0</v>
      </c>
      <c r="FX81" s="1">
        <f t="shared" si="259"/>
        <v>0</v>
      </c>
      <c r="FY81" s="1">
        <f t="shared" si="259"/>
        <v>0</v>
      </c>
      <c r="FZ81" s="1">
        <f t="shared" si="259"/>
        <v>0</v>
      </c>
      <c r="GA81" s="1">
        <f t="shared" si="259"/>
        <v>0</v>
      </c>
      <c r="GB81" s="1">
        <f t="shared" si="259"/>
        <v>0</v>
      </c>
      <c r="GC81" s="1">
        <f t="shared" si="259"/>
        <v>0</v>
      </c>
      <c r="GD81" s="1">
        <f t="shared" si="259"/>
        <v>0</v>
      </c>
      <c r="GE81" s="1">
        <f t="shared" si="259"/>
        <v>0</v>
      </c>
      <c r="GF81" s="1">
        <f t="shared" si="259"/>
        <v>0</v>
      </c>
      <c r="GG81" s="1">
        <f t="shared" si="259"/>
        <v>0</v>
      </c>
    </row>
    <row r="82" spans="4:189" x14ac:dyDescent="0.25">
      <c r="D82" s="49">
        <v>3</v>
      </c>
      <c r="E82" s="3">
        <f>'Project Inputs'!E195*(D82&gt;0)</f>
        <v>6</v>
      </c>
      <c r="G82" s="8">
        <f>(G54+'Project Inputs'!$E$186)*(D82&gt;0)</f>
        <v>27</v>
      </c>
      <c r="J82" s="1">
        <f t="shared" si="256"/>
        <v>0</v>
      </c>
      <c r="K82" s="1">
        <f t="shared" si="256"/>
        <v>0</v>
      </c>
      <c r="L82" s="1">
        <f t="shared" si="256"/>
        <v>0</v>
      </c>
      <c r="M82" s="1">
        <f t="shared" si="256"/>
        <v>0</v>
      </c>
      <c r="N82" s="1">
        <f t="shared" si="256"/>
        <v>0</v>
      </c>
      <c r="O82" s="1">
        <f t="shared" si="256"/>
        <v>0</v>
      </c>
      <c r="P82" s="1">
        <f t="shared" si="256"/>
        <v>0</v>
      </c>
      <c r="Q82" s="1">
        <f t="shared" si="260"/>
        <v>0</v>
      </c>
      <c r="R82" s="1">
        <f t="shared" si="260"/>
        <v>0</v>
      </c>
      <c r="S82" s="1">
        <f t="shared" si="260"/>
        <v>0</v>
      </c>
      <c r="T82" s="1">
        <f t="shared" si="260"/>
        <v>0</v>
      </c>
      <c r="U82" s="1">
        <f t="shared" si="260"/>
        <v>0</v>
      </c>
      <c r="V82" s="1">
        <f t="shared" si="260"/>
        <v>0</v>
      </c>
      <c r="W82" s="1">
        <f t="shared" si="260"/>
        <v>0</v>
      </c>
      <c r="X82" s="1">
        <f t="shared" si="260"/>
        <v>0</v>
      </c>
      <c r="Y82" s="1">
        <f t="shared" si="260"/>
        <v>0</v>
      </c>
      <c r="Z82" s="1">
        <f t="shared" si="260"/>
        <v>0</v>
      </c>
      <c r="AA82" s="1">
        <f t="shared" si="260"/>
        <v>0</v>
      </c>
      <c r="AB82" s="1">
        <f t="shared" si="260"/>
        <v>0</v>
      </c>
      <c r="AC82" s="1">
        <f t="shared" si="260"/>
        <v>0</v>
      </c>
      <c r="AD82" s="1">
        <f t="shared" si="260"/>
        <v>0</v>
      </c>
      <c r="AE82" s="1">
        <f t="shared" si="260"/>
        <v>0</v>
      </c>
      <c r="AF82" s="1">
        <f t="shared" si="260"/>
        <v>0</v>
      </c>
      <c r="AG82" s="1">
        <f t="shared" si="260"/>
        <v>0</v>
      </c>
      <c r="AH82" s="1">
        <f t="shared" si="260"/>
        <v>0</v>
      </c>
      <c r="AI82" s="1">
        <f t="shared" si="260"/>
        <v>0</v>
      </c>
      <c r="AJ82" s="1">
        <f t="shared" si="260"/>
        <v>6</v>
      </c>
      <c r="AK82" s="1">
        <f t="shared" si="260"/>
        <v>0</v>
      </c>
      <c r="AL82" s="1">
        <f t="shared" si="260"/>
        <v>0</v>
      </c>
      <c r="AM82" s="1">
        <f t="shared" si="260"/>
        <v>0</v>
      </c>
      <c r="AN82" s="1">
        <f t="shared" si="260"/>
        <v>0</v>
      </c>
      <c r="AO82" s="1">
        <f t="shared" si="260"/>
        <v>0</v>
      </c>
      <c r="AP82" s="1">
        <f t="shared" si="260"/>
        <v>0</v>
      </c>
      <c r="AQ82" s="1">
        <f t="shared" si="260"/>
        <v>0</v>
      </c>
      <c r="AR82" s="1">
        <f t="shared" si="260"/>
        <v>0</v>
      </c>
      <c r="AS82" s="1">
        <f t="shared" si="260"/>
        <v>0</v>
      </c>
      <c r="AT82" s="1">
        <f t="shared" si="260"/>
        <v>0</v>
      </c>
      <c r="AU82" s="1">
        <f t="shared" si="260"/>
        <v>0</v>
      </c>
      <c r="AV82" s="1">
        <f t="shared" si="260"/>
        <v>0</v>
      </c>
      <c r="AW82" s="1">
        <f t="shared" si="260"/>
        <v>0</v>
      </c>
      <c r="AX82" s="1">
        <f t="shared" si="260"/>
        <v>0</v>
      </c>
      <c r="AY82" s="1">
        <f t="shared" si="260"/>
        <v>0</v>
      </c>
      <c r="AZ82" s="1">
        <f t="shared" si="260"/>
        <v>0</v>
      </c>
      <c r="BA82" s="1">
        <f t="shared" si="260"/>
        <v>0</v>
      </c>
      <c r="BB82" s="1">
        <f t="shared" si="260"/>
        <v>0</v>
      </c>
      <c r="BC82" s="1">
        <f t="shared" si="260"/>
        <v>0</v>
      </c>
      <c r="BD82" s="1">
        <f t="shared" si="260"/>
        <v>0</v>
      </c>
      <c r="BE82" s="1">
        <f t="shared" si="260"/>
        <v>0</v>
      </c>
      <c r="BF82" s="1">
        <f t="shared" si="260"/>
        <v>0</v>
      </c>
      <c r="BG82" s="1">
        <f t="shared" si="260"/>
        <v>0</v>
      </c>
      <c r="BH82" s="1">
        <f t="shared" si="260"/>
        <v>0</v>
      </c>
      <c r="BI82" s="1">
        <f t="shared" si="260"/>
        <v>0</v>
      </c>
      <c r="BJ82" s="1">
        <f t="shared" si="260"/>
        <v>0</v>
      </c>
      <c r="BK82" s="1">
        <f t="shared" si="260"/>
        <v>0</v>
      </c>
      <c r="BL82" s="1">
        <f t="shared" si="260"/>
        <v>0</v>
      </c>
      <c r="BM82" s="1">
        <f t="shared" si="260"/>
        <v>0</v>
      </c>
      <c r="BN82" s="1">
        <f t="shared" si="260"/>
        <v>0</v>
      </c>
      <c r="BO82" s="1">
        <f t="shared" si="260"/>
        <v>0</v>
      </c>
      <c r="BP82" s="1">
        <f t="shared" si="260"/>
        <v>0</v>
      </c>
      <c r="BQ82" s="1">
        <f t="shared" si="260"/>
        <v>0</v>
      </c>
      <c r="BR82" s="1">
        <f t="shared" si="260"/>
        <v>0</v>
      </c>
      <c r="BS82" s="1">
        <f t="shared" si="260"/>
        <v>0</v>
      </c>
      <c r="BT82" s="1">
        <f t="shared" si="260"/>
        <v>0</v>
      </c>
      <c r="BU82" s="1">
        <f t="shared" si="260"/>
        <v>0</v>
      </c>
      <c r="BV82" s="1">
        <f t="shared" si="260"/>
        <v>0</v>
      </c>
      <c r="BW82" s="1">
        <f t="shared" si="260"/>
        <v>0</v>
      </c>
      <c r="BX82" s="1">
        <f t="shared" si="260"/>
        <v>0</v>
      </c>
      <c r="BY82" s="1">
        <f t="shared" si="260"/>
        <v>0</v>
      </c>
      <c r="BZ82" s="1">
        <f t="shared" si="260"/>
        <v>0</v>
      </c>
      <c r="CA82" s="1">
        <f t="shared" si="260"/>
        <v>0</v>
      </c>
      <c r="CB82" s="1">
        <f t="shared" si="260"/>
        <v>0</v>
      </c>
      <c r="CC82" s="1">
        <f t="shared" si="257"/>
        <v>0</v>
      </c>
      <c r="CD82" s="1">
        <f t="shared" si="257"/>
        <v>0</v>
      </c>
      <c r="CE82" s="1">
        <f t="shared" si="257"/>
        <v>0</v>
      </c>
      <c r="CF82" s="1">
        <f t="shared" si="257"/>
        <v>0</v>
      </c>
      <c r="CG82" s="1">
        <f t="shared" si="257"/>
        <v>0</v>
      </c>
      <c r="CH82" s="1">
        <f t="shared" si="257"/>
        <v>0</v>
      </c>
      <c r="CI82" s="1">
        <f t="shared" si="257"/>
        <v>0</v>
      </c>
      <c r="CJ82" s="1">
        <f t="shared" si="257"/>
        <v>0</v>
      </c>
      <c r="CK82" s="1">
        <f t="shared" si="257"/>
        <v>0</v>
      </c>
      <c r="CL82" s="1">
        <f t="shared" si="258"/>
        <v>0</v>
      </c>
      <c r="CM82" s="1">
        <f t="shared" si="258"/>
        <v>0</v>
      </c>
      <c r="CN82" s="1">
        <f t="shared" si="258"/>
        <v>0</v>
      </c>
      <c r="CO82" s="1">
        <f t="shared" si="258"/>
        <v>0</v>
      </c>
      <c r="CP82" s="1">
        <f t="shared" si="258"/>
        <v>0</v>
      </c>
      <c r="CQ82" s="1">
        <f t="shared" si="258"/>
        <v>0</v>
      </c>
      <c r="CR82" s="1">
        <f t="shared" si="258"/>
        <v>0</v>
      </c>
      <c r="CS82" s="1">
        <f t="shared" si="258"/>
        <v>0</v>
      </c>
      <c r="CT82" s="1">
        <f t="shared" si="258"/>
        <v>0</v>
      </c>
      <c r="CU82" s="1">
        <f t="shared" si="258"/>
        <v>0</v>
      </c>
      <c r="CV82" s="1">
        <f t="shared" si="258"/>
        <v>0</v>
      </c>
      <c r="CW82" s="1">
        <f t="shared" si="258"/>
        <v>0</v>
      </c>
      <c r="CX82" s="1">
        <f t="shared" si="258"/>
        <v>0</v>
      </c>
      <c r="CY82" s="1">
        <f t="shared" si="258"/>
        <v>0</v>
      </c>
      <c r="CZ82" s="1">
        <f t="shared" si="258"/>
        <v>0</v>
      </c>
      <c r="DA82" s="1">
        <f t="shared" si="258"/>
        <v>0</v>
      </c>
      <c r="DB82" s="1">
        <f t="shared" si="258"/>
        <v>0</v>
      </c>
      <c r="DC82" s="1">
        <f t="shared" si="258"/>
        <v>0</v>
      </c>
      <c r="DD82" s="1">
        <f t="shared" si="258"/>
        <v>0</v>
      </c>
      <c r="DE82" s="1">
        <f t="shared" si="258"/>
        <v>0</v>
      </c>
      <c r="DF82" s="1">
        <f t="shared" si="258"/>
        <v>0</v>
      </c>
      <c r="DG82" s="1">
        <f t="shared" si="258"/>
        <v>0</v>
      </c>
      <c r="DH82" s="1">
        <f t="shared" si="258"/>
        <v>0</v>
      </c>
      <c r="DI82" s="1">
        <f t="shared" si="258"/>
        <v>0</v>
      </c>
      <c r="DJ82" s="1">
        <f t="shared" si="258"/>
        <v>0</v>
      </c>
      <c r="DK82" s="1">
        <f t="shared" si="258"/>
        <v>0</v>
      </c>
      <c r="DL82" s="1">
        <f t="shared" si="258"/>
        <v>0</v>
      </c>
      <c r="DM82" s="1">
        <f t="shared" si="258"/>
        <v>0</v>
      </c>
      <c r="DN82" s="1">
        <f t="shared" si="258"/>
        <v>0</v>
      </c>
      <c r="DO82" s="1">
        <f t="shared" si="258"/>
        <v>0</v>
      </c>
      <c r="DP82" s="1">
        <f t="shared" si="258"/>
        <v>0</v>
      </c>
      <c r="DQ82" s="1">
        <f t="shared" si="258"/>
        <v>0</v>
      </c>
      <c r="DR82" s="1">
        <f t="shared" si="258"/>
        <v>0</v>
      </c>
      <c r="DS82" s="1">
        <f t="shared" si="258"/>
        <v>0</v>
      </c>
      <c r="DT82" s="1">
        <f t="shared" si="258"/>
        <v>0</v>
      </c>
      <c r="DU82" s="1">
        <f t="shared" si="258"/>
        <v>0</v>
      </c>
      <c r="DV82" s="1">
        <f t="shared" si="258"/>
        <v>0</v>
      </c>
      <c r="DW82" s="1">
        <f t="shared" si="258"/>
        <v>0</v>
      </c>
      <c r="DX82" s="1">
        <f t="shared" si="258"/>
        <v>0</v>
      </c>
      <c r="DY82" s="1">
        <f t="shared" si="258"/>
        <v>0</v>
      </c>
      <c r="DZ82" s="1">
        <f t="shared" si="258"/>
        <v>0</v>
      </c>
      <c r="EA82" s="1">
        <f t="shared" si="258"/>
        <v>0</v>
      </c>
      <c r="EB82" s="1">
        <f t="shared" si="258"/>
        <v>0</v>
      </c>
      <c r="EC82" s="1">
        <f t="shared" si="258"/>
        <v>0</v>
      </c>
      <c r="ED82" s="1">
        <f t="shared" si="258"/>
        <v>0</v>
      </c>
      <c r="EE82" s="1">
        <f t="shared" si="258"/>
        <v>0</v>
      </c>
      <c r="EF82" s="1">
        <f t="shared" si="258"/>
        <v>0</v>
      </c>
      <c r="EG82" s="1">
        <f t="shared" si="258"/>
        <v>0</v>
      </c>
      <c r="EH82" s="1">
        <f t="shared" si="258"/>
        <v>0</v>
      </c>
      <c r="EI82" s="1">
        <f t="shared" si="258"/>
        <v>0</v>
      </c>
      <c r="EJ82" s="1">
        <f t="shared" si="258"/>
        <v>0</v>
      </c>
      <c r="EK82" s="1">
        <f t="shared" si="258"/>
        <v>0</v>
      </c>
      <c r="EL82" s="1">
        <f t="shared" si="258"/>
        <v>0</v>
      </c>
      <c r="EM82" s="1">
        <f t="shared" si="258"/>
        <v>0</v>
      </c>
      <c r="EN82" s="1">
        <f t="shared" si="258"/>
        <v>0</v>
      </c>
      <c r="EO82" s="1">
        <f t="shared" si="258"/>
        <v>0</v>
      </c>
      <c r="EP82" s="1">
        <f t="shared" si="258"/>
        <v>0</v>
      </c>
      <c r="EQ82" s="1">
        <f t="shared" si="258"/>
        <v>0</v>
      </c>
      <c r="ER82" s="1">
        <f t="shared" si="258"/>
        <v>0</v>
      </c>
      <c r="ES82" s="1">
        <f t="shared" si="258"/>
        <v>0</v>
      </c>
      <c r="ET82" s="1">
        <f t="shared" si="258"/>
        <v>0</v>
      </c>
      <c r="EU82" s="1">
        <f t="shared" si="258"/>
        <v>0</v>
      </c>
      <c r="EV82" s="1">
        <f t="shared" si="258"/>
        <v>0</v>
      </c>
      <c r="EW82" s="1">
        <f t="shared" si="258"/>
        <v>0</v>
      </c>
      <c r="EX82" s="1">
        <f t="shared" si="259"/>
        <v>0</v>
      </c>
      <c r="EY82" s="1">
        <f t="shared" si="259"/>
        <v>0</v>
      </c>
      <c r="EZ82" s="1">
        <f t="shared" si="259"/>
        <v>0</v>
      </c>
      <c r="FA82" s="1">
        <f t="shared" si="259"/>
        <v>0</v>
      </c>
      <c r="FB82" s="1">
        <f t="shared" si="259"/>
        <v>0</v>
      </c>
      <c r="FC82" s="1">
        <f t="shared" si="259"/>
        <v>0</v>
      </c>
      <c r="FD82" s="1">
        <f t="shared" si="259"/>
        <v>0</v>
      </c>
      <c r="FE82" s="1">
        <f t="shared" si="259"/>
        <v>0</v>
      </c>
      <c r="FF82" s="1">
        <f t="shared" si="259"/>
        <v>0</v>
      </c>
      <c r="FG82" s="1">
        <f t="shared" si="259"/>
        <v>0</v>
      </c>
      <c r="FH82" s="1">
        <f t="shared" si="259"/>
        <v>0</v>
      </c>
      <c r="FI82" s="1">
        <f t="shared" si="259"/>
        <v>0</v>
      </c>
      <c r="FJ82" s="1">
        <f t="shared" si="259"/>
        <v>0</v>
      </c>
      <c r="FK82" s="1">
        <f t="shared" si="259"/>
        <v>0</v>
      </c>
      <c r="FL82" s="1">
        <f t="shared" si="259"/>
        <v>0</v>
      </c>
      <c r="FM82" s="1">
        <f t="shared" si="259"/>
        <v>0</v>
      </c>
      <c r="FN82" s="1">
        <f t="shared" si="259"/>
        <v>0</v>
      </c>
      <c r="FO82" s="1">
        <f t="shared" si="259"/>
        <v>0</v>
      </c>
      <c r="FP82" s="1">
        <f t="shared" si="259"/>
        <v>0</v>
      </c>
      <c r="FQ82" s="1">
        <f t="shared" si="259"/>
        <v>0</v>
      </c>
      <c r="FR82" s="1">
        <f t="shared" si="259"/>
        <v>0</v>
      </c>
      <c r="FS82" s="1">
        <f t="shared" si="259"/>
        <v>0</v>
      </c>
      <c r="FT82" s="1">
        <f t="shared" si="259"/>
        <v>0</v>
      </c>
      <c r="FU82" s="1">
        <f t="shared" si="259"/>
        <v>0</v>
      </c>
      <c r="FV82" s="1">
        <f t="shared" si="259"/>
        <v>0</v>
      </c>
      <c r="FW82" s="1">
        <f t="shared" si="259"/>
        <v>0</v>
      </c>
      <c r="FX82" s="1">
        <f t="shared" si="259"/>
        <v>0</v>
      </c>
      <c r="FY82" s="1">
        <f t="shared" si="259"/>
        <v>0</v>
      </c>
      <c r="FZ82" s="1">
        <f t="shared" si="259"/>
        <v>0</v>
      </c>
      <c r="GA82" s="1">
        <f t="shared" si="259"/>
        <v>0</v>
      </c>
      <c r="GB82" s="1">
        <f t="shared" si="259"/>
        <v>0</v>
      </c>
      <c r="GC82" s="1">
        <f t="shared" si="259"/>
        <v>0</v>
      </c>
      <c r="GD82" s="1">
        <f t="shared" si="259"/>
        <v>0</v>
      </c>
      <c r="GE82" s="1">
        <f t="shared" si="259"/>
        <v>0</v>
      </c>
      <c r="GF82" s="1">
        <f t="shared" si="259"/>
        <v>0</v>
      </c>
      <c r="GG82" s="1">
        <f t="shared" si="259"/>
        <v>0</v>
      </c>
    </row>
    <row r="83" spans="4:189" x14ac:dyDescent="0.25">
      <c r="D83" s="49">
        <v>4</v>
      </c>
      <c r="E83" s="3">
        <f>'Project Inputs'!E196*(D83&gt;0)</f>
        <v>6</v>
      </c>
      <c r="G83" s="8">
        <f>(G55+'Project Inputs'!$E$186)*(D83&gt;0)</f>
        <v>30</v>
      </c>
      <c r="J83" s="1">
        <f t="shared" si="256"/>
        <v>0</v>
      </c>
      <c r="K83" s="1">
        <f t="shared" si="256"/>
        <v>0</v>
      </c>
      <c r="L83" s="1">
        <f t="shared" si="256"/>
        <v>0</v>
      </c>
      <c r="M83" s="1">
        <f t="shared" si="256"/>
        <v>0</v>
      </c>
      <c r="N83" s="1">
        <f t="shared" si="256"/>
        <v>0</v>
      </c>
      <c r="O83" s="1">
        <f t="shared" si="256"/>
        <v>0</v>
      </c>
      <c r="P83" s="1">
        <f t="shared" si="256"/>
        <v>0</v>
      </c>
      <c r="Q83" s="1">
        <f t="shared" si="260"/>
        <v>0</v>
      </c>
      <c r="R83" s="1">
        <f t="shared" si="260"/>
        <v>0</v>
      </c>
      <c r="S83" s="1">
        <f t="shared" si="260"/>
        <v>0</v>
      </c>
      <c r="T83" s="1">
        <f t="shared" si="260"/>
        <v>0</v>
      </c>
      <c r="U83" s="1">
        <f t="shared" si="260"/>
        <v>0</v>
      </c>
      <c r="V83" s="1">
        <f t="shared" si="260"/>
        <v>0</v>
      </c>
      <c r="W83" s="1">
        <f t="shared" si="260"/>
        <v>0</v>
      </c>
      <c r="X83" s="1">
        <f t="shared" si="260"/>
        <v>0</v>
      </c>
      <c r="Y83" s="1">
        <f t="shared" si="260"/>
        <v>0</v>
      </c>
      <c r="Z83" s="1">
        <f t="shared" si="260"/>
        <v>0</v>
      </c>
      <c r="AA83" s="1">
        <f t="shared" si="260"/>
        <v>0</v>
      </c>
      <c r="AB83" s="1">
        <f t="shared" si="260"/>
        <v>0</v>
      </c>
      <c r="AC83" s="1">
        <f t="shared" si="260"/>
        <v>0</v>
      </c>
      <c r="AD83" s="1">
        <f t="shared" si="260"/>
        <v>0</v>
      </c>
      <c r="AE83" s="1">
        <f t="shared" si="260"/>
        <v>0</v>
      </c>
      <c r="AF83" s="1">
        <f t="shared" si="260"/>
        <v>0</v>
      </c>
      <c r="AG83" s="1">
        <f t="shared" si="260"/>
        <v>0</v>
      </c>
      <c r="AH83" s="1">
        <f t="shared" si="260"/>
        <v>0</v>
      </c>
      <c r="AI83" s="1">
        <f t="shared" si="260"/>
        <v>0</v>
      </c>
      <c r="AJ83" s="1">
        <f t="shared" si="260"/>
        <v>0</v>
      </c>
      <c r="AK83" s="1">
        <f t="shared" si="260"/>
        <v>0</v>
      </c>
      <c r="AL83" s="1">
        <f t="shared" si="260"/>
        <v>0</v>
      </c>
      <c r="AM83" s="1">
        <f t="shared" si="260"/>
        <v>6</v>
      </c>
      <c r="AN83" s="1">
        <f t="shared" si="260"/>
        <v>0</v>
      </c>
      <c r="AO83" s="1">
        <f t="shared" si="260"/>
        <v>0</v>
      </c>
      <c r="AP83" s="1">
        <f t="shared" si="260"/>
        <v>0</v>
      </c>
      <c r="AQ83" s="1">
        <f t="shared" si="260"/>
        <v>0</v>
      </c>
      <c r="AR83" s="1">
        <f t="shared" si="260"/>
        <v>0</v>
      </c>
      <c r="AS83" s="1">
        <f t="shared" si="260"/>
        <v>0</v>
      </c>
      <c r="AT83" s="1">
        <f t="shared" si="260"/>
        <v>0</v>
      </c>
      <c r="AU83" s="1">
        <f t="shared" si="260"/>
        <v>0</v>
      </c>
      <c r="AV83" s="1">
        <f t="shared" si="260"/>
        <v>0</v>
      </c>
      <c r="AW83" s="1">
        <f t="shared" si="260"/>
        <v>0</v>
      </c>
      <c r="AX83" s="1">
        <f t="shared" si="260"/>
        <v>0</v>
      </c>
      <c r="AY83" s="1">
        <f t="shared" si="260"/>
        <v>0</v>
      </c>
      <c r="AZ83" s="1">
        <f t="shared" si="260"/>
        <v>0</v>
      </c>
      <c r="BA83" s="1">
        <f t="shared" si="260"/>
        <v>0</v>
      </c>
      <c r="BB83" s="1">
        <f t="shared" si="260"/>
        <v>0</v>
      </c>
      <c r="BC83" s="1">
        <f t="shared" si="260"/>
        <v>0</v>
      </c>
      <c r="BD83" s="1">
        <f t="shared" si="260"/>
        <v>0</v>
      </c>
      <c r="BE83" s="1">
        <f t="shared" si="260"/>
        <v>0</v>
      </c>
      <c r="BF83" s="1">
        <f t="shared" si="260"/>
        <v>0</v>
      </c>
      <c r="BG83" s="1">
        <f t="shared" si="260"/>
        <v>0</v>
      </c>
      <c r="BH83" s="1">
        <f t="shared" si="260"/>
        <v>0</v>
      </c>
      <c r="BI83" s="1">
        <f t="shared" si="260"/>
        <v>0</v>
      </c>
      <c r="BJ83" s="1">
        <f t="shared" si="260"/>
        <v>0</v>
      </c>
      <c r="BK83" s="1">
        <f t="shared" si="260"/>
        <v>0</v>
      </c>
      <c r="BL83" s="1">
        <f t="shared" si="260"/>
        <v>0</v>
      </c>
      <c r="BM83" s="1">
        <f t="shared" si="260"/>
        <v>0</v>
      </c>
      <c r="BN83" s="1">
        <f t="shared" si="260"/>
        <v>0</v>
      </c>
      <c r="BO83" s="1">
        <f t="shared" si="260"/>
        <v>0</v>
      </c>
      <c r="BP83" s="1">
        <f t="shared" si="260"/>
        <v>0</v>
      </c>
      <c r="BQ83" s="1">
        <f t="shared" si="260"/>
        <v>0</v>
      </c>
      <c r="BR83" s="1">
        <f t="shared" si="260"/>
        <v>0</v>
      </c>
      <c r="BS83" s="1">
        <f t="shared" si="260"/>
        <v>0</v>
      </c>
      <c r="BT83" s="1">
        <f t="shared" si="260"/>
        <v>0</v>
      </c>
      <c r="BU83" s="1">
        <f t="shared" si="260"/>
        <v>0</v>
      </c>
      <c r="BV83" s="1">
        <f t="shared" si="260"/>
        <v>0</v>
      </c>
      <c r="BW83" s="1">
        <f t="shared" si="260"/>
        <v>0</v>
      </c>
      <c r="BX83" s="1">
        <f t="shared" si="260"/>
        <v>0</v>
      </c>
      <c r="BY83" s="1">
        <f t="shared" si="260"/>
        <v>0</v>
      </c>
      <c r="BZ83" s="1">
        <f t="shared" si="260"/>
        <v>0</v>
      </c>
      <c r="CA83" s="1">
        <f t="shared" si="260"/>
        <v>0</v>
      </c>
      <c r="CB83" s="1">
        <f t="shared" si="260"/>
        <v>0</v>
      </c>
      <c r="CC83" s="1">
        <f t="shared" si="257"/>
        <v>0</v>
      </c>
      <c r="CD83" s="1">
        <f t="shared" si="257"/>
        <v>0</v>
      </c>
      <c r="CE83" s="1">
        <f t="shared" si="257"/>
        <v>0</v>
      </c>
      <c r="CF83" s="1">
        <f t="shared" si="257"/>
        <v>0</v>
      </c>
      <c r="CG83" s="1">
        <f t="shared" si="257"/>
        <v>0</v>
      </c>
      <c r="CH83" s="1">
        <f t="shared" si="257"/>
        <v>0</v>
      </c>
      <c r="CI83" s="1">
        <f t="shared" si="257"/>
        <v>0</v>
      </c>
      <c r="CJ83" s="1">
        <f t="shared" si="257"/>
        <v>0</v>
      </c>
      <c r="CK83" s="1">
        <f t="shared" si="257"/>
        <v>0</v>
      </c>
      <c r="CL83" s="1">
        <f t="shared" si="258"/>
        <v>0</v>
      </c>
      <c r="CM83" s="1">
        <f t="shared" si="258"/>
        <v>0</v>
      </c>
      <c r="CN83" s="1">
        <f t="shared" si="258"/>
        <v>0</v>
      </c>
      <c r="CO83" s="1">
        <f t="shared" si="258"/>
        <v>0</v>
      </c>
      <c r="CP83" s="1">
        <f t="shared" si="258"/>
        <v>0</v>
      </c>
      <c r="CQ83" s="1">
        <f t="shared" si="258"/>
        <v>0</v>
      </c>
      <c r="CR83" s="1">
        <f t="shared" si="258"/>
        <v>0</v>
      </c>
      <c r="CS83" s="1">
        <f t="shared" si="258"/>
        <v>0</v>
      </c>
      <c r="CT83" s="1">
        <f t="shared" si="258"/>
        <v>0</v>
      </c>
      <c r="CU83" s="1">
        <f t="shared" si="258"/>
        <v>0</v>
      </c>
      <c r="CV83" s="1">
        <f t="shared" si="258"/>
        <v>0</v>
      </c>
      <c r="CW83" s="1">
        <f t="shared" si="258"/>
        <v>0</v>
      </c>
      <c r="CX83" s="1">
        <f t="shared" si="258"/>
        <v>0</v>
      </c>
      <c r="CY83" s="1">
        <f t="shared" si="258"/>
        <v>0</v>
      </c>
      <c r="CZ83" s="1">
        <f t="shared" si="258"/>
        <v>0</v>
      </c>
      <c r="DA83" s="1">
        <f t="shared" si="258"/>
        <v>0</v>
      </c>
      <c r="DB83" s="1">
        <f t="shared" si="258"/>
        <v>0</v>
      </c>
      <c r="DC83" s="1">
        <f t="shared" si="258"/>
        <v>0</v>
      </c>
      <c r="DD83" s="1">
        <f t="shared" si="258"/>
        <v>0</v>
      </c>
      <c r="DE83" s="1">
        <f t="shared" si="258"/>
        <v>0</v>
      </c>
      <c r="DF83" s="1">
        <f t="shared" si="258"/>
        <v>0</v>
      </c>
      <c r="DG83" s="1">
        <f t="shared" si="258"/>
        <v>0</v>
      </c>
      <c r="DH83" s="1">
        <f t="shared" si="258"/>
        <v>0</v>
      </c>
      <c r="DI83" s="1">
        <f t="shared" si="258"/>
        <v>0</v>
      </c>
      <c r="DJ83" s="1">
        <f t="shared" si="258"/>
        <v>0</v>
      </c>
      <c r="DK83" s="1">
        <f t="shared" si="258"/>
        <v>0</v>
      </c>
      <c r="DL83" s="1">
        <f t="shared" si="258"/>
        <v>0</v>
      </c>
      <c r="DM83" s="1">
        <f t="shared" si="258"/>
        <v>0</v>
      </c>
      <c r="DN83" s="1">
        <f t="shared" si="258"/>
        <v>0</v>
      </c>
      <c r="DO83" s="1">
        <f t="shared" si="258"/>
        <v>0</v>
      </c>
      <c r="DP83" s="1">
        <f t="shared" si="258"/>
        <v>0</v>
      </c>
      <c r="DQ83" s="1">
        <f t="shared" si="258"/>
        <v>0</v>
      </c>
      <c r="DR83" s="1">
        <f t="shared" si="258"/>
        <v>0</v>
      </c>
      <c r="DS83" s="1">
        <f t="shared" si="258"/>
        <v>0</v>
      </c>
      <c r="DT83" s="1">
        <f t="shared" si="258"/>
        <v>0</v>
      </c>
      <c r="DU83" s="1">
        <f t="shared" si="258"/>
        <v>0</v>
      </c>
      <c r="DV83" s="1">
        <f t="shared" si="258"/>
        <v>0</v>
      </c>
      <c r="DW83" s="1">
        <f t="shared" si="258"/>
        <v>0</v>
      </c>
      <c r="DX83" s="1">
        <f t="shared" si="258"/>
        <v>0</v>
      </c>
      <c r="DY83" s="1">
        <f t="shared" si="258"/>
        <v>0</v>
      </c>
      <c r="DZ83" s="1">
        <f t="shared" si="258"/>
        <v>0</v>
      </c>
      <c r="EA83" s="1">
        <f t="shared" si="258"/>
        <v>0</v>
      </c>
      <c r="EB83" s="1">
        <f t="shared" si="258"/>
        <v>0</v>
      </c>
      <c r="EC83" s="1">
        <f t="shared" si="258"/>
        <v>0</v>
      </c>
      <c r="ED83" s="1">
        <f t="shared" si="258"/>
        <v>0</v>
      </c>
      <c r="EE83" s="1">
        <f t="shared" si="258"/>
        <v>0</v>
      </c>
      <c r="EF83" s="1">
        <f t="shared" si="258"/>
        <v>0</v>
      </c>
      <c r="EG83" s="1">
        <f t="shared" si="258"/>
        <v>0</v>
      </c>
      <c r="EH83" s="1">
        <f t="shared" si="258"/>
        <v>0</v>
      </c>
      <c r="EI83" s="1">
        <f t="shared" si="258"/>
        <v>0</v>
      </c>
      <c r="EJ83" s="1">
        <f t="shared" si="258"/>
        <v>0</v>
      </c>
      <c r="EK83" s="1">
        <f t="shared" si="258"/>
        <v>0</v>
      </c>
      <c r="EL83" s="1">
        <f t="shared" si="258"/>
        <v>0</v>
      </c>
      <c r="EM83" s="1">
        <f t="shared" si="258"/>
        <v>0</v>
      </c>
      <c r="EN83" s="1">
        <f t="shared" si="258"/>
        <v>0</v>
      </c>
      <c r="EO83" s="1">
        <f t="shared" si="258"/>
        <v>0</v>
      </c>
      <c r="EP83" s="1">
        <f t="shared" si="258"/>
        <v>0</v>
      </c>
      <c r="EQ83" s="1">
        <f t="shared" si="258"/>
        <v>0</v>
      </c>
      <c r="ER83" s="1">
        <f t="shared" si="258"/>
        <v>0</v>
      </c>
      <c r="ES83" s="1">
        <f t="shared" si="258"/>
        <v>0</v>
      </c>
      <c r="ET83" s="1">
        <f t="shared" si="258"/>
        <v>0</v>
      </c>
      <c r="EU83" s="1">
        <f t="shared" si="258"/>
        <v>0</v>
      </c>
      <c r="EV83" s="1">
        <f t="shared" si="258"/>
        <v>0</v>
      </c>
      <c r="EW83" s="1">
        <f t="shared" ref="EW83:GG83" si="261">(EW$1=$G83)*$E83</f>
        <v>0</v>
      </c>
      <c r="EX83" s="1">
        <f t="shared" si="261"/>
        <v>0</v>
      </c>
      <c r="EY83" s="1">
        <f t="shared" si="261"/>
        <v>0</v>
      </c>
      <c r="EZ83" s="1">
        <f t="shared" si="261"/>
        <v>0</v>
      </c>
      <c r="FA83" s="1">
        <f t="shared" si="261"/>
        <v>0</v>
      </c>
      <c r="FB83" s="1">
        <f t="shared" si="261"/>
        <v>0</v>
      </c>
      <c r="FC83" s="1">
        <f t="shared" si="261"/>
        <v>0</v>
      </c>
      <c r="FD83" s="1">
        <f t="shared" si="261"/>
        <v>0</v>
      </c>
      <c r="FE83" s="1">
        <f t="shared" si="261"/>
        <v>0</v>
      </c>
      <c r="FF83" s="1">
        <f t="shared" si="261"/>
        <v>0</v>
      </c>
      <c r="FG83" s="1">
        <f t="shared" si="261"/>
        <v>0</v>
      </c>
      <c r="FH83" s="1">
        <f t="shared" si="261"/>
        <v>0</v>
      </c>
      <c r="FI83" s="1">
        <f t="shared" si="261"/>
        <v>0</v>
      </c>
      <c r="FJ83" s="1">
        <f t="shared" si="261"/>
        <v>0</v>
      </c>
      <c r="FK83" s="1">
        <f t="shared" si="261"/>
        <v>0</v>
      </c>
      <c r="FL83" s="1">
        <f t="shared" si="261"/>
        <v>0</v>
      </c>
      <c r="FM83" s="1">
        <f t="shared" si="261"/>
        <v>0</v>
      </c>
      <c r="FN83" s="1">
        <f t="shared" si="261"/>
        <v>0</v>
      </c>
      <c r="FO83" s="1">
        <f t="shared" si="261"/>
        <v>0</v>
      </c>
      <c r="FP83" s="1">
        <f t="shared" si="261"/>
        <v>0</v>
      </c>
      <c r="FQ83" s="1">
        <f t="shared" si="261"/>
        <v>0</v>
      </c>
      <c r="FR83" s="1">
        <f t="shared" si="261"/>
        <v>0</v>
      </c>
      <c r="FS83" s="1">
        <f t="shared" si="261"/>
        <v>0</v>
      </c>
      <c r="FT83" s="1">
        <f t="shared" si="261"/>
        <v>0</v>
      </c>
      <c r="FU83" s="1">
        <f t="shared" si="261"/>
        <v>0</v>
      </c>
      <c r="FV83" s="1">
        <f t="shared" si="261"/>
        <v>0</v>
      </c>
      <c r="FW83" s="1">
        <f t="shared" si="261"/>
        <v>0</v>
      </c>
      <c r="FX83" s="1">
        <f t="shared" si="261"/>
        <v>0</v>
      </c>
      <c r="FY83" s="1">
        <f t="shared" si="261"/>
        <v>0</v>
      </c>
      <c r="FZ83" s="1">
        <f t="shared" si="261"/>
        <v>0</v>
      </c>
      <c r="GA83" s="1">
        <f t="shared" si="261"/>
        <v>0</v>
      </c>
      <c r="GB83" s="1">
        <f t="shared" si="261"/>
        <v>0</v>
      </c>
      <c r="GC83" s="1">
        <f t="shared" si="261"/>
        <v>0</v>
      </c>
      <c r="GD83" s="1">
        <f t="shared" si="261"/>
        <v>0</v>
      </c>
      <c r="GE83" s="1">
        <f t="shared" si="261"/>
        <v>0</v>
      </c>
      <c r="GF83" s="1">
        <f t="shared" si="261"/>
        <v>0</v>
      </c>
      <c r="GG83" s="1">
        <f t="shared" si="261"/>
        <v>0</v>
      </c>
    </row>
    <row r="84" spans="4:189" x14ac:dyDescent="0.25">
      <c r="D84" s="49">
        <v>5</v>
      </c>
      <c r="E84" s="3">
        <f>'Project Inputs'!E197*(D84&gt;0)</f>
        <v>6</v>
      </c>
      <c r="G84" s="8">
        <f>(G56+'Project Inputs'!$E$186)*(D84&gt;0)</f>
        <v>33</v>
      </c>
      <c r="J84" s="1">
        <f t="shared" si="256"/>
        <v>0</v>
      </c>
      <c r="K84" s="1">
        <f t="shared" si="256"/>
        <v>0</v>
      </c>
      <c r="L84" s="1">
        <f t="shared" si="256"/>
        <v>0</v>
      </c>
      <c r="M84" s="1">
        <f t="shared" si="256"/>
        <v>0</v>
      </c>
      <c r="N84" s="1">
        <f t="shared" si="256"/>
        <v>0</v>
      </c>
      <c r="O84" s="1">
        <f t="shared" si="256"/>
        <v>0</v>
      </c>
      <c r="P84" s="1">
        <f t="shared" si="256"/>
        <v>0</v>
      </c>
      <c r="Q84" s="1">
        <f t="shared" si="260"/>
        <v>0</v>
      </c>
      <c r="R84" s="1">
        <f t="shared" si="260"/>
        <v>0</v>
      </c>
      <c r="S84" s="1">
        <f t="shared" si="260"/>
        <v>0</v>
      </c>
      <c r="T84" s="1">
        <f t="shared" si="260"/>
        <v>0</v>
      </c>
      <c r="U84" s="1">
        <f t="shared" si="260"/>
        <v>0</v>
      </c>
      <c r="V84" s="1">
        <f t="shared" si="260"/>
        <v>0</v>
      </c>
      <c r="W84" s="1">
        <f t="shared" si="260"/>
        <v>0</v>
      </c>
      <c r="X84" s="1">
        <f t="shared" si="260"/>
        <v>0</v>
      </c>
      <c r="Y84" s="1">
        <f t="shared" si="260"/>
        <v>0</v>
      </c>
      <c r="Z84" s="1">
        <f t="shared" si="260"/>
        <v>0</v>
      </c>
      <c r="AA84" s="1">
        <f t="shared" si="260"/>
        <v>0</v>
      </c>
      <c r="AB84" s="1">
        <f t="shared" si="260"/>
        <v>0</v>
      </c>
      <c r="AC84" s="1">
        <f t="shared" si="260"/>
        <v>0</v>
      </c>
      <c r="AD84" s="1">
        <f t="shared" si="260"/>
        <v>0</v>
      </c>
      <c r="AE84" s="1">
        <f t="shared" si="260"/>
        <v>0</v>
      </c>
      <c r="AF84" s="1">
        <f t="shared" si="260"/>
        <v>0</v>
      </c>
      <c r="AG84" s="1">
        <f t="shared" si="260"/>
        <v>0</v>
      </c>
      <c r="AH84" s="1">
        <f t="shared" si="260"/>
        <v>0</v>
      </c>
      <c r="AI84" s="1">
        <f t="shared" si="260"/>
        <v>0</v>
      </c>
      <c r="AJ84" s="1">
        <f t="shared" si="260"/>
        <v>0</v>
      </c>
      <c r="AK84" s="1">
        <f t="shared" si="260"/>
        <v>0</v>
      </c>
      <c r="AL84" s="1">
        <f t="shared" si="260"/>
        <v>0</v>
      </c>
      <c r="AM84" s="1">
        <f t="shared" si="260"/>
        <v>0</v>
      </c>
      <c r="AN84" s="1">
        <f t="shared" si="260"/>
        <v>0</v>
      </c>
      <c r="AO84" s="1">
        <f t="shared" si="260"/>
        <v>0</v>
      </c>
      <c r="AP84" s="1">
        <f t="shared" si="260"/>
        <v>6</v>
      </c>
      <c r="AQ84" s="1">
        <f t="shared" si="260"/>
        <v>0</v>
      </c>
      <c r="AR84" s="1">
        <f t="shared" si="260"/>
        <v>0</v>
      </c>
      <c r="AS84" s="1">
        <f t="shared" si="260"/>
        <v>0</v>
      </c>
      <c r="AT84" s="1">
        <f t="shared" si="260"/>
        <v>0</v>
      </c>
      <c r="AU84" s="1">
        <f t="shared" si="260"/>
        <v>0</v>
      </c>
      <c r="AV84" s="1">
        <f t="shared" si="260"/>
        <v>0</v>
      </c>
      <c r="AW84" s="1">
        <f t="shared" si="260"/>
        <v>0</v>
      </c>
      <c r="AX84" s="1">
        <f t="shared" si="260"/>
        <v>0</v>
      </c>
      <c r="AY84" s="1">
        <f t="shared" si="260"/>
        <v>0</v>
      </c>
      <c r="AZ84" s="1">
        <f t="shared" si="260"/>
        <v>0</v>
      </c>
      <c r="BA84" s="1">
        <f t="shared" si="260"/>
        <v>0</v>
      </c>
      <c r="BB84" s="1">
        <f t="shared" si="260"/>
        <v>0</v>
      </c>
      <c r="BC84" s="1">
        <f t="shared" si="260"/>
        <v>0</v>
      </c>
      <c r="BD84" s="1">
        <f t="shared" si="260"/>
        <v>0</v>
      </c>
      <c r="BE84" s="1">
        <f t="shared" si="260"/>
        <v>0</v>
      </c>
      <c r="BF84" s="1">
        <f t="shared" si="260"/>
        <v>0</v>
      </c>
      <c r="BG84" s="1">
        <f t="shared" si="260"/>
        <v>0</v>
      </c>
      <c r="BH84" s="1">
        <f t="shared" si="260"/>
        <v>0</v>
      </c>
      <c r="BI84" s="1">
        <f t="shared" si="260"/>
        <v>0</v>
      </c>
      <c r="BJ84" s="1">
        <f t="shared" si="260"/>
        <v>0</v>
      </c>
      <c r="BK84" s="1">
        <f t="shared" si="260"/>
        <v>0</v>
      </c>
      <c r="BL84" s="1">
        <f t="shared" si="260"/>
        <v>0</v>
      </c>
      <c r="BM84" s="1">
        <f t="shared" si="260"/>
        <v>0</v>
      </c>
      <c r="BN84" s="1">
        <f t="shared" si="260"/>
        <v>0</v>
      </c>
      <c r="BO84" s="1">
        <f t="shared" si="260"/>
        <v>0</v>
      </c>
      <c r="BP84" s="1">
        <f t="shared" si="260"/>
        <v>0</v>
      </c>
      <c r="BQ84" s="1">
        <f t="shared" si="260"/>
        <v>0</v>
      </c>
      <c r="BR84" s="1">
        <f t="shared" si="260"/>
        <v>0</v>
      </c>
      <c r="BS84" s="1">
        <f t="shared" si="260"/>
        <v>0</v>
      </c>
      <c r="BT84" s="1">
        <f t="shared" si="260"/>
        <v>0</v>
      </c>
      <c r="BU84" s="1">
        <f t="shared" si="260"/>
        <v>0</v>
      </c>
      <c r="BV84" s="1">
        <f t="shared" si="260"/>
        <v>0</v>
      </c>
      <c r="BW84" s="1">
        <f t="shared" si="260"/>
        <v>0</v>
      </c>
      <c r="BX84" s="1">
        <f t="shared" si="260"/>
        <v>0</v>
      </c>
      <c r="BY84" s="1">
        <f t="shared" si="260"/>
        <v>0</v>
      </c>
      <c r="BZ84" s="1">
        <f t="shared" si="260"/>
        <v>0</v>
      </c>
      <c r="CA84" s="1">
        <f t="shared" si="260"/>
        <v>0</v>
      </c>
      <c r="CB84" s="1">
        <f t="shared" ref="CB84:EM87" si="262">(CB$1=$G84)*$E84</f>
        <v>0</v>
      </c>
      <c r="CC84" s="1">
        <f t="shared" si="262"/>
        <v>0</v>
      </c>
      <c r="CD84" s="1">
        <f t="shared" si="262"/>
        <v>0</v>
      </c>
      <c r="CE84" s="1">
        <f t="shared" si="262"/>
        <v>0</v>
      </c>
      <c r="CF84" s="1">
        <f t="shared" si="262"/>
        <v>0</v>
      </c>
      <c r="CG84" s="1">
        <f t="shared" si="262"/>
        <v>0</v>
      </c>
      <c r="CH84" s="1">
        <f t="shared" si="262"/>
        <v>0</v>
      </c>
      <c r="CI84" s="1">
        <f t="shared" si="262"/>
        <v>0</v>
      </c>
      <c r="CJ84" s="1">
        <f t="shared" si="262"/>
        <v>0</v>
      </c>
      <c r="CK84" s="1">
        <f t="shared" si="262"/>
        <v>0</v>
      </c>
      <c r="CL84" s="1">
        <f t="shared" si="262"/>
        <v>0</v>
      </c>
      <c r="CM84" s="1">
        <f t="shared" si="262"/>
        <v>0</v>
      </c>
      <c r="CN84" s="1">
        <f t="shared" si="262"/>
        <v>0</v>
      </c>
      <c r="CO84" s="1">
        <f t="shared" si="262"/>
        <v>0</v>
      </c>
      <c r="CP84" s="1">
        <f t="shared" si="262"/>
        <v>0</v>
      </c>
      <c r="CQ84" s="1">
        <f t="shared" si="262"/>
        <v>0</v>
      </c>
      <c r="CR84" s="1">
        <f t="shared" si="262"/>
        <v>0</v>
      </c>
      <c r="CS84" s="1">
        <f t="shared" si="262"/>
        <v>0</v>
      </c>
      <c r="CT84" s="1">
        <f t="shared" si="262"/>
        <v>0</v>
      </c>
      <c r="CU84" s="1">
        <f t="shared" si="262"/>
        <v>0</v>
      </c>
      <c r="CV84" s="1">
        <f t="shared" si="262"/>
        <v>0</v>
      </c>
      <c r="CW84" s="1">
        <f t="shared" si="262"/>
        <v>0</v>
      </c>
      <c r="CX84" s="1">
        <f t="shared" si="262"/>
        <v>0</v>
      </c>
      <c r="CY84" s="1">
        <f t="shared" si="262"/>
        <v>0</v>
      </c>
      <c r="CZ84" s="1">
        <f t="shared" si="262"/>
        <v>0</v>
      </c>
      <c r="DA84" s="1">
        <f t="shared" si="262"/>
        <v>0</v>
      </c>
      <c r="DB84" s="1">
        <f t="shared" si="262"/>
        <v>0</v>
      </c>
      <c r="DC84" s="1">
        <f t="shared" si="262"/>
        <v>0</v>
      </c>
      <c r="DD84" s="1">
        <f t="shared" si="262"/>
        <v>0</v>
      </c>
      <c r="DE84" s="1">
        <f t="shared" si="262"/>
        <v>0</v>
      </c>
      <c r="DF84" s="1">
        <f t="shared" si="262"/>
        <v>0</v>
      </c>
      <c r="DG84" s="1">
        <f t="shared" si="262"/>
        <v>0</v>
      </c>
      <c r="DH84" s="1">
        <f t="shared" si="262"/>
        <v>0</v>
      </c>
      <c r="DI84" s="1">
        <f t="shared" si="262"/>
        <v>0</v>
      </c>
      <c r="DJ84" s="1">
        <f t="shared" si="262"/>
        <v>0</v>
      </c>
      <c r="DK84" s="1">
        <f t="shared" si="262"/>
        <v>0</v>
      </c>
      <c r="DL84" s="1">
        <f t="shared" si="262"/>
        <v>0</v>
      </c>
      <c r="DM84" s="1">
        <f t="shared" si="262"/>
        <v>0</v>
      </c>
      <c r="DN84" s="1">
        <f t="shared" si="262"/>
        <v>0</v>
      </c>
      <c r="DO84" s="1">
        <f t="shared" si="262"/>
        <v>0</v>
      </c>
      <c r="DP84" s="1">
        <f t="shared" si="262"/>
        <v>0</v>
      </c>
      <c r="DQ84" s="1">
        <f t="shared" si="262"/>
        <v>0</v>
      </c>
      <c r="DR84" s="1">
        <f t="shared" si="262"/>
        <v>0</v>
      </c>
      <c r="DS84" s="1">
        <f t="shared" si="262"/>
        <v>0</v>
      </c>
      <c r="DT84" s="1">
        <f t="shared" si="262"/>
        <v>0</v>
      </c>
      <c r="DU84" s="1">
        <f t="shared" si="262"/>
        <v>0</v>
      </c>
      <c r="DV84" s="1">
        <f t="shared" si="262"/>
        <v>0</v>
      </c>
      <c r="DW84" s="1">
        <f t="shared" si="262"/>
        <v>0</v>
      </c>
      <c r="DX84" s="1">
        <f t="shared" si="262"/>
        <v>0</v>
      </c>
      <c r="DY84" s="1">
        <f t="shared" si="262"/>
        <v>0</v>
      </c>
      <c r="DZ84" s="1">
        <f t="shared" si="262"/>
        <v>0</v>
      </c>
      <c r="EA84" s="1">
        <f t="shared" si="262"/>
        <v>0</v>
      </c>
      <c r="EB84" s="1">
        <f t="shared" si="262"/>
        <v>0</v>
      </c>
      <c r="EC84" s="1">
        <f t="shared" si="262"/>
        <v>0</v>
      </c>
      <c r="ED84" s="1">
        <f t="shared" si="262"/>
        <v>0</v>
      </c>
      <c r="EE84" s="1">
        <f t="shared" si="262"/>
        <v>0</v>
      </c>
      <c r="EF84" s="1">
        <f t="shared" si="262"/>
        <v>0</v>
      </c>
      <c r="EG84" s="1">
        <f t="shared" si="262"/>
        <v>0</v>
      </c>
      <c r="EH84" s="1">
        <f t="shared" si="262"/>
        <v>0</v>
      </c>
      <c r="EI84" s="1">
        <f t="shared" si="262"/>
        <v>0</v>
      </c>
      <c r="EJ84" s="1">
        <f t="shared" si="262"/>
        <v>0</v>
      </c>
      <c r="EK84" s="1">
        <f t="shared" si="262"/>
        <v>0</v>
      </c>
      <c r="EL84" s="1">
        <f t="shared" si="262"/>
        <v>0</v>
      </c>
      <c r="EM84" s="1">
        <f t="shared" si="262"/>
        <v>0</v>
      </c>
      <c r="EN84" s="1">
        <f t="shared" ref="EN84:GG89" si="263">(EN$1=$G84)*$E84</f>
        <v>0</v>
      </c>
      <c r="EO84" s="1">
        <f t="shared" si="263"/>
        <v>0</v>
      </c>
      <c r="EP84" s="1">
        <f t="shared" si="263"/>
        <v>0</v>
      </c>
      <c r="EQ84" s="1">
        <f t="shared" si="263"/>
        <v>0</v>
      </c>
      <c r="ER84" s="1">
        <f t="shared" si="263"/>
        <v>0</v>
      </c>
      <c r="ES84" s="1">
        <f t="shared" si="263"/>
        <v>0</v>
      </c>
      <c r="ET84" s="1">
        <f t="shared" si="263"/>
        <v>0</v>
      </c>
      <c r="EU84" s="1">
        <f t="shared" si="263"/>
        <v>0</v>
      </c>
      <c r="EV84" s="1">
        <f t="shared" si="263"/>
        <v>0</v>
      </c>
      <c r="EW84" s="1">
        <f t="shared" si="263"/>
        <v>0</v>
      </c>
      <c r="EX84" s="1">
        <f t="shared" si="263"/>
        <v>0</v>
      </c>
      <c r="EY84" s="1">
        <f t="shared" si="263"/>
        <v>0</v>
      </c>
      <c r="EZ84" s="1">
        <f t="shared" si="263"/>
        <v>0</v>
      </c>
      <c r="FA84" s="1">
        <f t="shared" si="263"/>
        <v>0</v>
      </c>
      <c r="FB84" s="1">
        <f t="shared" si="263"/>
        <v>0</v>
      </c>
      <c r="FC84" s="1">
        <f t="shared" si="263"/>
        <v>0</v>
      </c>
      <c r="FD84" s="1">
        <f t="shared" si="263"/>
        <v>0</v>
      </c>
      <c r="FE84" s="1">
        <f t="shared" si="263"/>
        <v>0</v>
      </c>
      <c r="FF84" s="1">
        <f t="shared" si="263"/>
        <v>0</v>
      </c>
      <c r="FG84" s="1">
        <f t="shared" si="263"/>
        <v>0</v>
      </c>
      <c r="FH84" s="1">
        <f t="shared" si="263"/>
        <v>0</v>
      </c>
      <c r="FI84" s="1">
        <f t="shared" si="263"/>
        <v>0</v>
      </c>
      <c r="FJ84" s="1">
        <f t="shared" si="263"/>
        <v>0</v>
      </c>
      <c r="FK84" s="1">
        <f t="shared" si="263"/>
        <v>0</v>
      </c>
      <c r="FL84" s="1">
        <f t="shared" si="263"/>
        <v>0</v>
      </c>
      <c r="FM84" s="1">
        <f t="shared" si="263"/>
        <v>0</v>
      </c>
      <c r="FN84" s="1">
        <f t="shared" si="263"/>
        <v>0</v>
      </c>
      <c r="FO84" s="1">
        <f t="shared" si="263"/>
        <v>0</v>
      </c>
      <c r="FP84" s="1">
        <f t="shared" si="263"/>
        <v>0</v>
      </c>
      <c r="FQ84" s="1">
        <f t="shared" si="263"/>
        <v>0</v>
      </c>
      <c r="FR84" s="1">
        <f t="shared" si="263"/>
        <v>0</v>
      </c>
      <c r="FS84" s="1">
        <f t="shared" si="263"/>
        <v>0</v>
      </c>
      <c r="FT84" s="1">
        <f t="shared" si="263"/>
        <v>0</v>
      </c>
      <c r="FU84" s="1">
        <f t="shared" si="263"/>
        <v>0</v>
      </c>
      <c r="FV84" s="1">
        <f t="shared" si="263"/>
        <v>0</v>
      </c>
      <c r="FW84" s="1">
        <f t="shared" si="263"/>
        <v>0</v>
      </c>
      <c r="FX84" s="1">
        <f t="shared" si="263"/>
        <v>0</v>
      </c>
      <c r="FY84" s="1">
        <f t="shared" si="263"/>
        <v>0</v>
      </c>
      <c r="FZ84" s="1">
        <f t="shared" si="263"/>
        <v>0</v>
      </c>
      <c r="GA84" s="1">
        <f t="shared" si="263"/>
        <v>0</v>
      </c>
      <c r="GB84" s="1">
        <f t="shared" si="263"/>
        <v>0</v>
      </c>
      <c r="GC84" s="1">
        <f t="shared" si="263"/>
        <v>0</v>
      </c>
      <c r="GD84" s="1">
        <f t="shared" si="263"/>
        <v>0</v>
      </c>
      <c r="GE84" s="1">
        <f t="shared" si="263"/>
        <v>0</v>
      </c>
      <c r="GF84" s="1">
        <f t="shared" si="263"/>
        <v>0</v>
      </c>
      <c r="GG84" s="1">
        <f t="shared" si="263"/>
        <v>0</v>
      </c>
    </row>
    <row r="85" spans="4:189" x14ac:dyDescent="0.25">
      <c r="D85" s="49">
        <v>6</v>
      </c>
      <c r="E85" s="3">
        <f>'Project Inputs'!E198*(D85&gt;0)</f>
        <v>6</v>
      </c>
      <c r="G85" s="8">
        <f>(G57+'Project Inputs'!$E$186)*(D85&gt;0)</f>
        <v>36</v>
      </c>
      <c r="J85" s="1">
        <f t="shared" si="256"/>
        <v>0</v>
      </c>
      <c r="K85" s="1">
        <f t="shared" si="256"/>
        <v>0</v>
      </c>
      <c r="L85" s="1">
        <f t="shared" si="256"/>
        <v>0</v>
      </c>
      <c r="M85" s="1">
        <f t="shared" si="256"/>
        <v>0</v>
      </c>
      <c r="N85" s="1">
        <f t="shared" si="256"/>
        <v>0</v>
      </c>
      <c r="O85" s="1">
        <f t="shared" si="256"/>
        <v>0</v>
      </c>
      <c r="P85" s="1">
        <f t="shared" si="256"/>
        <v>0</v>
      </c>
      <c r="Q85" s="1">
        <f t="shared" ref="Q85:CB88" si="264">(Q$1=$G85)*$E85</f>
        <v>0</v>
      </c>
      <c r="R85" s="1">
        <f t="shared" si="264"/>
        <v>0</v>
      </c>
      <c r="S85" s="1">
        <f t="shared" si="264"/>
        <v>0</v>
      </c>
      <c r="T85" s="1">
        <f t="shared" si="264"/>
        <v>0</v>
      </c>
      <c r="U85" s="1">
        <f t="shared" si="264"/>
        <v>0</v>
      </c>
      <c r="V85" s="1">
        <f t="shared" si="264"/>
        <v>0</v>
      </c>
      <c r="W85" s="1">
        <f t="shared" si="264"/>
        <v>0</v>
      </c>
      <c r="X85" s="1">
        <f t="shared" si="264"/>
        <v>0</v>
      </c>
      <c r="Y85" s="1">
        <f t="shared" si="264"/>
        <v>0</v>
      </c>
      <c r="Z85" s="1">
        <f t="shared" si="264"/>
        <v>0</v>
      </c>
      <c r="AA85" s="1">
        <f t="shared" si="264"/>
        <v>0</v>
      </c>
      <c r="AB85" s="1">
        <f t="shared" si="264"/>
        <v>0</v>
      </c>
      <c r="AC85" s="1">
        <f t="shared" si="264"/>
        <v>0</v>
      </c>
      <c r="AD85" s="1">
        <f t="shared" si="264"/>
        <v>0</v>
      </c>
      <c r="AE85" s="1">
        <f t="shared" si="264"/>
        <v>0</v>
      </c>
      <c r="AF85" s="1">
        <f t="shared" si="264"/>
        <v>0</v>
      </c>
      <c r="AG85" s="1">
        <f t="shared" si="264"/>
        <v>0</v>
      </c>
      <c r="AH85" s="1">
        <f t="shared" si="264"/>
        <v>0</v>
      </c>
      <c r="AI85" s="1">
        <f t="shared" si="264"/>
        <v>0</v>
      </c>
      <c r="AJ85" s="1">
        <f t="shared" si="264"/>
        <v>0</v>
      </c>
      <c r="AK85" s="1">
        <f t="shared" si="264"/>
        <v>0</v>
      </c>
      <c r="AL85" s="1">
        <f t="shared" si="264"/>
        <v>0</v>
      </c>
      <c r="AM85" s="1">
        <f t="shared" si="264"/>
        <v>0</v>
      </c>
      <c r="AN85" s="1">
        <f t="shared" si="264"/>
        <v>0</v>
      </c>
      <c r="AO85" s="1">
        <f t="shared" si="264"/>
        <v>0</v>
      </c>
      <c r="AP85" s="1">
        <f t="shared" si="264"/>
        <v>0</v>
      </c>
      <c r="AQ85" s="1">
        <f t="shared" si="264"/>
        <v>0</v>
      </c>
      <c r="AR85" s="1">
        <f t="shared" si="264"/>
        <v>0</v>
      </c>
      <c r="AS85" s="1">
        <f t="shared" si="264"/>
        <v>6</v>
      </c>
      <c r="AT85" s="1">
        <f t="shared" si="264"/>
        <v>0</v>
      </c>
      <c r="AU85" s="1">
        <f t="shared" si="264"/>
        <v>0</v>
      </c>
      <c r="AV85" s="1">
        <f t="shared" si="264"/>
        <v>0</v>
      </c>
      <c r="AW85" s="1">
        <f t="shared" si="264"/>
        <v>0</v>
      </c>
      <c r="AX85" s="1">
        <f t="shared" si="264"/>
        <v>0</v>
      </c>
      <c r="AY85" s="1">
        <f t="shared" si="264"/>
        <v>0</v>
      </c>
      <c r="AZ85" s="1">
        <f t="shared" si="264"/>
        <v>0</v>
      </c>
      <c r="BA85" s="1">
        <f t="shared" si="264"/>
        <v>0</v>
      </c>
      <c r="BB85" s="1">
        <f t="shared" si="264"/>
        <v>0</v>
      </c>
      <c r="BC85" s="1">
        <f t="shared" si="264"/>
        <v>0</v>
      </c>
      <c r="BD85" s="1">
        <f t="shared" si="264"/>
        <v>0</v>
      </c>
      <c r="BE85" s="1">
        <f t="shared" si="264"/>
        <v>0</v>
      </c>
      <c r="BF85" s="1">
        <f t="shared" si="264"/>
        <v>0</v>
      </c>
      <c r="BG85" s="1">
        <f t="shared" si="264"/>
        <v>0</v>
      </c>
      <c r="BH85" s="1">
        <f t="shared" si="264"/>
        <v>0</v>
      </c>
      <c r="BI85" s="1">
        <f t="shared" si="264"/>
        <v>0</v>
      </c>
      <c r="BJ85" s="1">
        <f t="shared" si="264"/>
        <v>0</v>
      </c>
      <c r="BK85" s="1">
        <f t="shared" si="264"/>
        <v>0</v>
      </c>
      <c r="BL85" s="1">
        <f t="shared" si="264"/>
        <v>0</v>
      </c>
      <c r="BM85" s="1">
        <f t="shared" si="264"/>
        <v>0</v>
      </c>
      <c r="BN85" s="1">
        <f t="shared" si="264"/>
        <v>0</v>
      </c>
      <c r="BO85" s="1">
        <f t="shared" si="264"/>
        <v>0</v>
      </c>
      <c r="BP85" s="1">
        <f t="shared" si="264"/>
        <v>0</v>
      </c>
      <c r="BQ85" s="1">
        <f t="shared" si="264"/>
        <v>0</v>
      </c>
      <c r="BR85" s="1">
        <f t="shared" si="264"/>
        <v>0</v>
      </c>
      <c r="BS85" s="1">
        <f t="shared" si="264"/>
        <v>0</v>
      </c>
      <c r="BT85" s="1">
        <f t="shared" si="264"/>
        <v>0</v>
      </c>
      <c r="BU85" s="1">
        <f t="shared" si="264"/>
        <v>0</v>
      </c>
      <c r="BV85" s="1">
        <f t="shared" si="264"/>
        <v>0</v>
      </c>
      <c r="BW85" s="1">
        <f t="shared" si="264"/>
        <v>0</v>
      </c>
      <c r="BX85" s="1">
        <f t="shared" si="264"/>
        <v>0</v>
      </c>
      <c r="BY85" s="1">
        <f t="shared" si="264"/>
        <v>0</v>
      </c>
      <c r="BZ85" s="1">
        <f t="shared" si="264"/>
        <v>0</v>
      </c>
      <c r="CA85" s="1">
        <f t="shared" si="264"/>
        <v>0</v>
      </c>
      <c r="CB85" s="1">
        <f t="shared" si="264"/>
        <v>0</v>
      </c>
      <c r="CC85" s="1">
        <f t="shared" si="262"/>
        <v>0</v>
      </c>
      <c r="CD85" s="1">
        <f t="shared" si="262"/>
        <v>0</v>
      </c>
      <c r="CE85" s="1">
        <f t="shared" si="262"/>
        <v>0</v>
      </c>
      <c r="CF85" s="1">
        <f t="shared" si="262"/>
        <v>0</v>
      </c>
      <c r="CG85" s="1">
        <f t="shared" si="262"/>
        <v>0</v>
      </c>
      <c r="CH85" s="1">
        <f t="shared" si="262"/>
        <v>0</v>
      </c>
      <c r="CI85" s="1">
        <f t="shared" si="262"/>
        <v>0</v>
      </c>
      <c r="CJ85" s="1">
        <f t="shared" si="262"/>
        <v>0</v>
      </c>
      <c r="CK85" s="1">
        <f t="shared" si="262"/>
        <v>0</v>
      </c>
      <c r="CL85" s="1">
        <f t="shared" si="262"/>
        <v>0</v>
      </c>
      <c r="CM85" s="1">
        <f t="shared" si="262"/>
        <v>0</v>
      </c>
      <c r="CN85" s="1">
        <f t="shared" si="262"/>
        <v>0</v>
      </c>
      <c r="CO85" s="1">
        <f t="shared" si="262"/>
        <v>0</v>
      </c>
      <c r="CP85" s="1">
        <f t="shared" si="262"/>
        <v>0</v>
      </c>
      <c r="CQ85" s="1">
        <f t="shared" si="262"/>
        <v>0</v>
      </c>
      <c r="CR85" s="1">
        <f t="shared" si="262"/>
        <v>0</v>
      </c>
      <c r="CS85" s="1">
        <f t="shared" si="262"/>
        <v>0</v>
      </c>
      <c r="CT85" s="1">
        <f t="shared" si="262"/>
        <v>0</v>
      </c>
      <c r="CU85" s="1">
        <f t="shared" si="262"/>
        <v>0</v>
      </c>
      <c r="CV85" s="1">
        <f t="shared" si="262"/>
        <v>0</v>
      </c>
      <c r="CW85" s="1">
        <f t="shared" si="262"/>
        <v>0</v>
      </c>
      <c r="CX85" s="1">
        <f t="shared" si="262"/>
        <v>0</v>
      </c>
      <c r="CY85" s="1">
        <f t="shared" si="262"/>
        <v>0</v>
      </c>
      <c r="CZ85" s="1">
        <f t="shared" si="262"/>
        <v>0</v>
      </c>
      <c r="DA85" s="1">
        <f t="shared" si="262"/>
        <v>0</v>
      </c>
      <c r="DB85" s="1">
        <f t="shared" si="262"/>
        <v>0</v>
      </c>
      <c r="DC85" s="1">
        <f t="shared" si="262"/>
        <v>0</v>
      </c>
      <c r="DD85" s="1">
        <f t="shared" si="262"/>
        <v>0</v>
      </c>
      <c r="DE85" s="1">
        <f t="shared" si="262"/>
        <v>0</v>
      </c>
      <c r="DF85" s="1">
        <f t="shared" si="262"/>
        <v>0</v>
      </c>
      <c r="DG85" s="1">
        <f t="shared" si="262"/>
        <v>0</v>
      </c>
      <c r="DH85" s="1">
        <f t="shared" si="262"/>
        <v>0</v>
      </c>
      <c r="DI85" s="1">
        <f t="shared" si="262"/>
        <v>0</v>
      </c>
      <c r="DJ85" s="1">
        <f t="shared" si="262"/>
        <v>0</v>
      </c>
      <c r="DK85" s="1">
        <f t="shared" si="262"/>
        <v>0</v>
      </c>
      <c r="DL85" s="1">
        <f t="shared" si="262"/>
        <v>0</v>
      </c>
      <c r="DM85" s="1">
        <f t="shared" si="262"/>
        <v>0</v>
      </c>
      <c r="DN85" s="1">
        <f t="shared" si="262"/>
        <v>0</v>
      </c>
      <c r="DO85" s="1">
        <f t="shared" si="262"/>
        <v>0</v>
      </c>
      <c r="DP85" s="1">
        <f t="shared" si="262"/>
        <v>0</v>
      </c>
      <c r="DQ85" s="1">
        <f t="shared" si="262"/>
        <v>0</v>
      </c>
      <c r="DR85" s="1">
        <f t="shared" si="262"/>
        <v>0</v>
      </c>
      <c r="DS85" s="1">
        <f t="shared" si="262"/>
        <v>0</v>
      </c>
      <c r="DT85" s="1">
        <f t="shared" si="262"/>
        <v>0</v>
      </c>
      <c r="DU85" s="1">
        <f t="shared" si="262"/>
        <v>0</v>
      </c>
      <c r="DV85" s="1">
        <f t="shared" si="262"/>
        <v>0</v>
      </c>
      <c r="DW85" s="1">
        <f t="shared" si="262"/>
        <v>0</v>
      </c>
      <c r="DX85" s="1">
        <f t="shared" si="262"/>
        <v>0</v>
      </c>
      <c r="DY85" s="1">
        <f t="shared" si="262"/>
        <v>0</v>
      </c>
      <c r="DZ85" s="1">
        <f t="shared" si="262"/>
        <v>0</v>
      </c>
      <c r="EA85" s="1">
        <f t="shared" si="262"/>
        <v>0</v>
      </c>
      <c r="EB85" s="1">
        <f t="shared" si="262"/>
        <v>0</v>
      </c>
      <c r="EC85" s="1">
        <f t="shared" si="262"/>
        <v>0</v>
      </c>
      <c r="ED85" s="1">
        <f t="shared" si="262"/>
        <v>0</v>
      </c>
      <c r="EE85" s="1">
        <f t="shared" si="262"/>
        <v>0</v>
      </c>
      <c r="EF85" s="1">
        <f t="shared" si="262"/>
        <v>0</v>
      </c>
      <c r="EG85" s="1">
        <f t="shared" si="262"/>
        <v>0</v>
      </c>
      <c r="EH85" s="1">
        <f t="shared" si="262"/>
        <v>0</v>
      </c>
      <c r="EI85" s="1">
        <f t="shared" si="262"/>
        <v>0</v>
      </c>
      <c r="EJ85" s="1">
        <f t="shared" si="262"/>
        <v>0</v>
      </c>
      <c r="EK85" s="1">
        <f t="shared" si="262"/>
        <v>0</v>
      </c>
      <c r="EL85" s="1">
        <f t="shared" si="262"/>
        <v>0</v>
      </c>
      <c r="EM85" s="1">
        <f t="shared" si="262"/>
        <v>0</v>
      </c>
      <c r="EN85" s="1">
        <f t="shared" si="263"/>
        <v>0</v>
      </c>
      <c r="EO85" s="1">
        <f t="shared" si="263"/>
        <v>0</v>
      </c>
      <c r="EP85" s="1">
        <f t="shared" si="263"/>
        <v>0</v>
      </c>
      <c r="EQ85" s="1">
        <f t="shared" si="263"/>
        <v>0</v>
      </c>
      <c r="ER85" s="1">
        <f t="shared" si="263"/>
        <v>0</v>
      </c>
      <c r="ES85" s="1">
        <f t="shared" si="263"/>
        <v>0</v>
      </c>
      <c r="ET85" s="1">
        <f t="shared" si="263"/>
        <v>0</v>
      </c>
      <c r="EU85" s="1">
        <f t="shared" si="263"/>
        <v>0</v>
      </c>
      <c r="EV85" s="1">
        <f t="shared" si="263"/>
        <v>0</v>
      </c>
      <c r="EW85" s="1">
        <f t="shared" si="263"/>
        <v>0</v>
      </c>
      <c r="EX85" s="1">
        <f t="shared" si="263"/>
        <v>0</v>
      </c>
      <c r="EY85" s="1">
        <f t="shared" si="263"/>
        <v>0</v>
      </c>
      <c r="EZ85" s="1">
        <f t="shared" si="263"/>
        <v>0</v>
      </c>
      <c r="FA85" s="1">
        <f t="shared" si="263"/>
        <v>0</v>
      </c>
      <c r="FB85" s="1">
        <f t="shared" si="263"/>
        <v>0</v>
      </c>
      <c r="FC85" s="1">
        <f t="shared" si="263"/>
        <v>0</v>
      </c>
      <c r="FD85" s="1">
        <f t="shared" si="263"/>
        <v>0</v>
      </c>
      <c r="FE85" s="1">
        <f t="shared" si="263"/>
        <v>0</v>
      </c>
      <c r="FF85" s="1">
        <f t="shared" si="263"/>
        <v>0</v>
      </c>
      <c r="FG85" s="1">
        <f t="shared" si="263"/>
        <v>0</v>
      </c>
      <c r="FH85" s="1">
        <f t="shared" si="263"/>
        <v>0</v>
      </c>
      <c r="FI85" s="1">
        <f t="shared" si="263"/>
        <v>0</v>
      </c>
      <c r="FJ85" s="1">
        <f t="shared" si="263"/>
        <v>0</v>
      </c>
      <c r="FK85" s="1">
        <f t="shared" si="263"/>
        <v>0</v>
      </c>
      <c r="FL85" s="1">
        <f t="shared" si="263"/>
        <v>0</v>
      </c>
      <c r="FM85" s="1">
        <f t="shared" si="263"/>
        <v>0</v>
      </c>
      <c r="FN85" s="1">
        <f t="shared" si="263"/>
        <v>0</v>
      </c>
      <c r="FO85" s="1">
        <f t="shared" si="263"/>
        <v>0</v>
      </c>
      <c r="FP85" s="1">
        <f t="shared" si="263"/>
        <v>0</v>
      </c>
      <c r="FQ85" s="1">
        <f t="shared" si="263"/>
        <v>0</v>
      </c>
      <c r="FR85" s="1">
        <f t="shared" si="263"/>
        <v>0</v>
      </c>
      <c r="FS85" s="1">
        <f t="shared" si="263"/>
        <v>0</v>
      </c>
      <c r="FT85" s="1">
        <f t="shared" si="263"/>
        <v>0</v>
      </c>
      <c r="FU85" s="1">
        <f t="shared" si="263"/>
        <v>0</v>
      </c>
      <c r="FV85" s="1">
        <f t="shared" si="263"/>
        <v>0</v>
      </c>
      <c r="FW85" s="1">
        <f t="shared" si="263"/>
        <v>0</v>
      </c>
      <c r="FX85" s="1">
        <f t="shared" si="263"/>
        <v>0</v>
      </c>
      <c r="FY85" s="1">
        <f t="shared" si="263"/>
        <v>0</v>
      </c>
      <c r="FZ85" s="1">
        <f t="shared" si="263"/>
        <v>0</v>
      </c>
      <c r="GA85" s="1">
        <f t="shared" si="263"/>
        <v>0</v>
      </c>
      <c r="GB85" s="1">
        <f t="shared" si="263"/>
        <v>0</v>
      </c>
      <c r="GC85" s="1">
        <f t="shared" si="263"/>
        <v>0</v>
      </c>
      <c r="GD85" s="1">
        <f t="shared" si="263"/>
        <v>0</v>
      </c>
      <c r="GE85" s="1">
        <f t="shared" si="263"/>
        <v>0</v>
      </c>
      <c r="GF85" s="1">
        <f t="shared" si="263"/>
        <v>0</v>
      </c>
      <c r="GG85" s="1">
        <f t="shared" si="263"/>
        <v>0</v>
      </c>
    </row>
    <row r="86" spans="4:189" x14ac:dyDescent="0.25">
      <c r="D86" s="49">
        <v>7</v>
      </c>
      <c r="E86" s="3">
        <f>'Project Inputs'!E199*(D86&gt;0)</f>
        <v>6</v>
      </c>
      <c r="G86" s="8">
        <f>(G58+'Project Inputs'!$E$186)*(D86&gt;0)</f>
        <v>39</v>
      </c>
      <c r="J86" s="1">
        <f t="shared" si="256"/>
        <v>0</v>
      </c>
      <c r="K86" s="1">
        <f t="shared" si="256"/>
        <v>0</v>
      </c>
      <c r="L86" s="1">
        <f t="shared" si="256"/>
        <v>0</v>
      </c>
      <c r="M86" s="1">
        <f t="shared" si="256"/>
        <v>0</v>
      </c>
      <c r="N86" s="1">
        <f t="shared" si="256"/>
        <v>0</v>
      </c>
      <c r="O86" s="1">
        <f t="shared" si="256"/>
        <v>0</v>
      </c>
      <c r="P86" s="1">
        <f t="shared" si="256"/>
        <v>0</v>
      </c>
      <c r="Q86" s="1">
        <f t="shared" si="264"/>
        <v>0</v>
      </c>
      <c r="R86" s="1">
        <f t="shared" si="264"/>
        <v>0</v>
      </c>
      <c r="S86" s="1">
        <f t="shared" si="264"/>
        <v>0</v>
      </c>
      <c r="T86" s="1">
        <f t="shared" si="264"/>
        <v>0</v>
      </c>
      <c r="U86" s="1">
        <f t="shared" si="264"/>
        <v>0</v>
      </c>
      <c r="V86" s="1">
        <f t="shared" si="264"/>
        <v>0</v>
      </c>
      <c r="W86" s="1">
        <f t="shared" si="264"/>
        <v>0</v>
      </c>
      <c r="X86" s="1">
        <f t="shared" si="264"/>
        <v>0</v>
      </c>
      <c r="Y86" s="1">
        <f t="shared" si="264"/>
        <v>0</v>
      </c>
      <c r="Z86" s="1">
        <f t="shared" si="264"/>
        <v>0</v>
      </c>
      <c r="AA86" s="1">
        <f t="shared" si="264"/>
        <v>0</v>
      </c>
      <c r="AB86" s="1">
        <f t="shared" si="264"/>
        <v>0</v>
      </c>
      <c r="AC86" s="1">
        <f t="shared" si="264"/>
        <v>0</v>
      </c>
      <c r="AD86" s="1">
        <f t="shared" si="264"/>
        <v>0</v>
      </c>
      <c r="AE86" s="1">
        <f t="shared" si="264"/>
        <v>0</v>
      </c>
      <c r="AF86" s="1">
        <f t="shared" si="264"/>
        <v>0</v>
      </c>
      <c r="AG86" s="1">
        <f t="shared" si="264"/>
        <v>0</v>
      </c>
      <c r="AH86" s="1">
        <f t="shared" si="264"/>
        <v>0</v>
      </c>
      <c r="AI86" s="1">
        <f t="shared" si="264"/>
        <v>0</v>
      </c>
      <c r="AJ86" s="1">
        <f t="shared" si="264"/>
        <v>0</v>
      </c>
      <c r="AK86" s="1">
        <f t="shared" si="264"/>
        <v>0</v>
      </c>
      <c r="AL86" s="1">
        <f t="shared" si="264"/>
        <v>0</v>
      </c>
      <c r="AM86" s="1">
        <f t="shared" si="264"/>
        <v>0</v>
      </c>
      <c r="AN86" s="1">
        <f t="shared" si="264"/>
        <v>0</v>
      </c>
      <c r="AO86" s="1">
        <f t="shared" si="264"/>
        <v>0</v>
      </c>
      <c r="AP86" s="1">
        <f t="shared" si="264"/>
        <v>0</v>
      </c>
      <c r="AQ86" s="1">
        <f t="shared" si="264"/>
        <v>0</v>
      </c>
      <c r="AR86" s="1">
        <f t="shared" si="264"/>
        <v>0</v>
      </c>
      <c r="AS86" s="1">
        <f t="shared" si="264"/>
        <v>0</v>
      </c>
      <c r="AT86" s="1">
        <f t="shared" si="264"/>
        <v>0</v>
      </c>
      <c r="AU86" s="1">
        <f t="shared" si="264"/>
        <v>0</v>
      </c>
      <c r="AV86" s="1">
        <f t="shared" si="264"/>
        <v>6</v>
      </c>
      <c r="AW86" s="1">
        <f t="shared" si="264"/>
        <v>0</v>
      </c>
      <c r="AX86" s="1">
        <f t="shared" si="264"/>
        <v>0</v>
      </c>
      <c r="AY86" s="1">
        <f t="shared" si="264"/>
        <v>0</v>
      </c>
      <c r="AZ86" s="1">
        <f t="shared" si="264"/>
        <v>0</v>
      </c>
      <c r="BA86" s="1">
        <f t="shared" si="264"/>
        <v>0</v>
      </c>
      <c r="BB86" s="1">
        <f t="shared" si="264"/>
        <v>0</v>
      </c>
      <c r="BC86" s="1">
        <f t="shared" si="264"/>
        <v>0</v>
      </c>
      <c r="BD86" s="1">
        <f t="shared" si="264"/>
        <v>0</v>
      </c>
      <c r="BE86" s="1">
        <f t="shared" si="264"/>
        <v>0</v>
      </c>
      <c r="BF86" s="1">
        <f t="shared" si="264"/>
        <v>0</v>
      </c>
      <c r="BG86" s="1">
        <f t="shared" si="264"/>
        <v>0</v>
      </c>
      <c r="BH86" s="1">
        <f t="shared" si="264"/>
        <v>0</v>
      </c>
      <c r="BI86" s="1">
        <f t="shared" si="264"/>
        <v>0</v>
      </c>
      <c r="BJ86" s="1">
        <f t="shared" si="264"/>
        <v>0</v>
      </c>
      <c r="BK86" s="1">
        <f t="shared" si="264"/>
        <v>0</v>
      </c>
      <c r="BL86" s="1">
        <f t="shared" si="264"/>
        <v>0</v>
      </c>
      <c r="BM86" s="1">
        <f t="shared" si="264"/>
        <v>0</v>
      </c>
      <c r="BN86" s="1">
        <f t="shared" si="264"/>
        <v>0</v>
      </c>
      <c r="BO86" s="1">
        <f t="shared" si="264"/>
        <v>0</v>
      </c>
      <c r="BP86" s="1">
        <f t="shared" si="264"/>
        <v>0</v>
      </c>
      <c r="BQ86" s="1">
        <f t="shared" si="264"/>
        <v>0</v>
      </c>
      <c r="BR86" s="1">
        <f t="shared" si="264"/>
        <v>0</v>
      </c>
      <c r="BS86" s="1">
        <f t="shared" si="264"/>
        <v>0</v>
      </c>
      <c r="BT86" s="1">
        <f t="shared" si="264"/>
        <v>0</v>
      </c>
      <c r="BU86" s="1">
        <f t="shared" si="264"/>
        <v>0</v>
      </c>
      <c r="BV86" s="1">
        <f t="shared" si="264"/>
        <v>0</v>
      </c>
      <c r="BW86" s="1">
        <f t="shared" si="264"/>
        <v>0</v>
      </c>
      <c r="BX86" s="1">
        <f t="shared" si="264"/>
        <v>0</v>
      </c>
      <c r="BY86" s="1">
        <f t="shared" si="264"/>
        <v>0</v>
      </c>
      <c r="BZ86" s="1">
        <f t="shared" si="264"/>
        <v>0</v>
      </c>
      <c r="CA86" s="1">
        <f t="shared" si="264"/>
        <v>0</v>
      </c>
      <c r="CB86" s="1">
        <f t="shared" si="264"/>
        <v>0</v>
      </c>
      <c r="CC86" s="1">
        <f t="shared" si="262"/>
        <v>0</v>
      </c>
      <c r="CD86" s="1">
        <f t="shared" si="262"/>
        <v>0</v>
      </c>
      <c r="CE86" s="1">
        <f t="shared" si="262"/>
        <v>0</v>
      </c>
      <c r="CF86" s="1">
        <f t="shared" si="262"/>
        <v>0</v>
      </c>
      <c r="CG86" s="1">
        <f t="shared" si="262"/>
        <v>0</v>
      </c>
      <c r="CH86" s="1">
        <f t="shared" si="262"/>
        <v>0</v>
      </c>
      <c r="CI86" s="1">
        <f t="shared" si="262"/>
        <v>0</v>
      </c>
      <c r="CJ86" s="1">
        <f t="shared" si="262"/>
        <v>0</v>
      </c>
      <c r="CK86" s="1">
        <f t="shared" si="262"/>
        <v>0</v>
      </c>
      <c r="CL86" s="1">
        <f t="shared" si="262"/>
        <v>0</v>
      </c>
      <c r="CM86" s="1">
        <f t="shared" si="262"/>
        <v>0</v>
      </c>
      <c r="CN86" s="1">
        <f t="shared" si="262"/>
        <v>0</v>
      </c>
      <c r="CO86" s="1">
        <f t="shared" si="262"/>
        <v>0</v>
      </c>
      <c r="CP86" s="1">
        <f t="shared" si="262"/>
        <v>0</v>
      </c>
      <c r="CQ86" s="1">
        <f t="shared" si="262"/>
        <v>0</v>
      </c>
      <c r="CR86" s="1">
        <f t="shared" si="262"/>
        <v>0</v>
      </c>
      <c r="CS86" s="1">
        <f t="shared" si="262"/>
        <v>0</v>
      </c>
      <c r="CT86" s="1">
        <f t="shared" si="262"/>
        <v>0</v>
      </c>
      <c r="CU86" s="1">
        <f t="shared" si="262"/>
        <v>0</v>
      </c>
      <c r="CV86" s="1">
        <f t="shared" si="262"/>
        <v>0</v>
      </c>
      <c r="CW86" s="1">
        <f t="shared" si="262"/>
        <v>0</v>
      </c>
      <c r="CX86" s="1">
        <f t="shared" si="262"/>
        <v>0</v>
      </c>
      <c r="CY86" s="1">
        <f t="shared" si="262"/>
        <v>0</v>
      </c>
      <c r="CZ86" s="1">
        <f t="shared" si="262"/>
        <v>0</v>
      </c>
      <c r="DA86" s="1">
        <f t="shared" si="262"/>
        <v>0</v>
      </c>
      <c r="DB86" s="1">
        <f t="shared" si="262"/>
        <v>0</v>
      </c>
      <c r="DC86" s="1">
        <f t="shared" si="262"/>
        <v>0</v>
      </c>
      <c r="DD86" s="1">
        <f t="shared" si="262"/>
        <v>0</v>
      </c>
      <c r="DE86" s="1">
        <f t="shared" si="262"/>
        <v>0</v>
      </c>
      <c r="DF86" s="1">
        <f t="shared" si="262"/>
        <v>0</v>
      </c>
      <c r="DG86" s="1">
        <f t="shared" si="262"/>
        <v>0</v>
      </c>
      <c r="DH86" s="1">
        <f t="shared" si="262"/>
        <v>0</v>
      </c>
      <c r="DI86" s="1">
        <f t="shared" si="262"/>
        <v>0</v>
      </c>
      <c r="DJ86" s="1">
        <f t="shared" si="262"/>
        <v>0</v>
      </c>
      <c r="DK86" s="1">
        <f t="shared" si="262"/>
        <v>0</v>
      </c>
      <c r="DL86" s="1">
        <f t="shared" si="262"/>
        <v>0</v>
      </c>
      <c r="DM86" s="1">
        <f t="shared" si="262"/>
        <v>0</v>
      </c>
      <c r="DN86" s="1">
        <f t="shared" si="262"/>
        <v>0</v>
      </c>
      <c r="DO86" s="1">
        <f t="shared" si="262"/>
        <v>0</v>
      </c>
      <c r="DP86" s="1">
        <f t="shared" si="262"/>
        <v>0</v>
      </c>
      <c r="DQ86" s="1">
        <f t="shared" si="262"/>
        <v>0</v>
      </c>
      <c r="DR86" s="1">
        <f t="shared" si="262"/>
        <v>0</v>
      </c>
      <c r="DS86" s="1">
        <f t="shared" si="262"/>
        <v>0</v>
      </c>
      <c r="DT86" s="1">
        <f t="shared" si="262"/>
        <v>0</v>
      </c>
      <c r="DU86" s="1">
        <f t="shared" si="262"/>
        <v>0</v>
      </c>
      <c r="DV86" s="1">
        <f t="shared" si="262"/>
        <v>0</v>
      </c>
      <c r="DW86" s="1">
        <f t="shared" si="262"/>
        <v>0</v>
      </c>
      <c r="DX86" s="1">
        <f t="shared" si="262"/>
        <v>0</v>
      </c>
      <c r="DY86" s="1">
        <f t="shared" si="262"/>
        <v>0</v>
      </c>
      <c r="DZ86" s="1">
        <f t="shared" si="262"/>
        <v>0</v>
      </c>
      <c r="EA86" s="1">
        <f t="shared" si="262"/>
        <v>0</v>
      </c>
      <c r="EB86" s="1">
        <f t="shared" si="262"/>
        <v>0</v>
      </c>
      <c r="EC86" s="1">
        <f t="shared" si="262"/>
        <v>0</v>
      </c>
      <c r="ED86" s="1">
        <f t="shared" si="262"/>
        <v>0</v>
      </c>
      <c r="EE86" s="1">
        <f t="shared" si="262"/>
        <v>0</v>
      </c>
      <c r="EF86" s="1">
        <f t="shared" si="262"/>
        <v>0</v>
      </c>
      <c r="EG86" s="1">
        <f t="shared" si="262"/>
        <v>0</v>
      </c>
      <c r="EH86" s="1">
        <f t="shared" si="262"/>
        <v>0</v>
      </c>
      <c r="EI86" s="1">
        <f t="shared" si="262"/>
        <v>0</v>
      </c>
      <c r="EJ86" s="1">
        <f t="shared" si="262"/>
        <v>0</v>
      </c>
      <c r="EK86" s="1">
        <f t="shared" si="262"/>
        <v>0</v>
      </c>
      <c r="EL86" s="1">
        <f t="shared" si="262"/>
        <v>0</v>
      </c>
      <c r="EM86" s="1">
        <f t="shared" si="262"/>
        <v>0</v>
      </c>
      <c r="EN86" s="1">
        <f t="shared" si="263"/>
        <v>0</v>
      </c>
      <c r="EO86" s="1">
        <f t="shared" si="263"/>
        <v>0</v>
      </c>
      <c r="EP86" s="1">
        <f t="shared" si="263"/>
        <v>0</v>
      </c>
      <c r="EQ86" s="1">
        <f t="shared" si="263"/>
        <v>0</v>
      </c>
      <c r="ER86" s="1">
        <f t="shared" si="263"/>
        <v>0</v>
      </c>
      <c r="ES86" s="1">
        <f t="shared" si="263"/>
        <v>0</v>
      </c>
      <c r="ET86" s="1">
        <f t="shared" si="263"/>
        <v>0</v>
      </c>
      <c r="EU86" s="1">
        <f t="shared" si="263"/>
        <v>0</v>
      </c>
      <c r="EV86" s="1">
        <f t="shared" si="263"/>
        <v>0</v>
      </c>
      <c r="EW86" s="1">
        <f t="shared" si="263"/>
        <v>0</v>
      </c>
      <c r="EX86" s="1">
        <f t="shared" si="263"/>
        <v>0</v>
      </c>
      <c r="EY86" s="1">
        <f t="shared" si="263"/>
        <v>0</v>
      </c>
      <c r="EZ86" s="1">
        <f t="shared" si="263"/>
        <v>0</v>
      </c>
      <c r="FA86" s="1">
        <f t="shared" si="263"/>
        <v>0</v>
      </c>
      <c r="FB86" s="1">
        <f t="shared" si="263"/>
        <v>0</v>
      </c>
      <c r="FC86" s="1">
        <f t="shared" si="263"/>
        <v>0</v>
      </c>
      <c r="FD86" s="1">
        <f t="shared" si="263"/>
        <v>0</v>
      </c>
      <c r="FE86" s="1">
        <f t="shared" si="263"/>
        <v>0</v>
      </c>
      <c r="FF86" s="1">
        <f t="shared" si="263"/>
        <v>0</v>
      </c>
      <c r="FG86" s="1">
        <f t="shared" si="263"/>
        <v>0</v>
      </c>
      <c r="FH86" s="1">
        <f t="shared" si="263"/>
        <v>0</v>
      </c>
      <c r="FI86" s="1">
        <f t="shared" si="263"/>
        <v>0</v>
      </c>
      <c r="FJ86" s="1">
        <f t="shared" si="263"/>
        <v>0</v>
      </c>
      <c r="FK86" s="1">
        <f t="shared" si="263"/>
        <v>0</v>
      </c>
      <c r="FL86" s="1">
        <f t="shared" si="263"/>
        <v>0</v>
      </c>
      <c r="FM86" s="1">
        <f t="shared" si="263"/>
        <v>0</v>
      </c>
      <c r="FN86" s="1">
        <f t="shared" si="263"/>
        <v>0</v>
      </c>
      <c r="FO86" s="1">
        <f t="shared" si="263"/>
        <v>0</v>
      </c>
      <c r="FP86" s="1">
        <f t="shared" si="263"/>
        <v>0</v>
      </c>
      <c r="FQ86" s="1">
        <f t="shared" si="263"/>
        <v>0</v>
      </c>
      <c r="FR86" s="1">
        <f t="shared" si="263"/>
        <v>0</v>
      </c>
      <c r="FS86" s="1">
        <f t="shared" si="263"/>
        <v>0</v>
      </c>
      <c r="FT86" s="1">
        <f t="shared" si="263"/>
        <v>0</v>
      </c>
      <c r="FU86" s="1">
        <f t="shared" si="263"/>
        <v>0</v>
      </c>
      <c r="FV86" s="1">
        <f t="shared" si="263"/>
        <v>0</v>
      </c>
      <c r="FW86" s="1">
        <f t="shared" si="263"/>
        <v>0</v>
      </c>
      <c r="FX86" s="1">
        <f t="shared" si="263"/>
        <v>0</v>
      </c>
      <c r="FY86" s="1">
        <f t="shared" si="263"/>
        <v>0</v>
      </c>
      <c r="FZ86" s="1">
        <f t="shared" si="263"/>
        <v>0</v>
      </c>
      <c r="GA86" s="1">
        <f t="shared" si="263"/>
        <v>0</v>
      </c>
      <c r="GB86" s="1">
        <f t="shared" si="263"/>
        <v>0</v>
      </c>
      <c r="GC86" s="1">
        <f t="shared" si="263"/>
        <v>0</v>
      </c>
      <c r="GD86" s="1">
        <f t="shared" si="263"/>
        <v>0</v>
      </c>
      <c r="GE86" s="1">
        <f t="shared" si="263"/>
        <v>0</v>
      </c>
      <c r="GF86" s="1">
        <f t="shared" si="263"/>
        <v>0</v>
      </c>
      <c r="GG86" s="1">
        <f t="shared" si="263"/>
        <v>0</v>
      </c>
    </row>
    <row r="87" spans="4:189" x14ac:dyDescent="0.25">
      <c r="D87" s="49">
        <v>8</v>
      </c>
      <c r="E87" s="3">
        <f>'Project Inputs'!E200*(D87&gt;0)</f>
        <v>6</v>
      </c>
      <c r="G87" s="8">
        <f>(G59+'Project Inputs'!$E$186)*(D87&gt;0)</f>
        <v>42</v>
      </c>
      <c r="J87" s="1">
        <f t="shared" si="256"/>
        <v>0</v>
      </c>
      <c r="K87" s="1">
        <f t="shared" si="256"/>
        <v>0</v>
      </c>
      <c r="L87" s="1">
        <f t="shared" si="256"/>
        <v>0</v>
      </c>
      <c r="M87" s="1">
        <f t="shared" si="256"/>
        <v>0</v>
      </c>
      <c r="N87" s="1">
        <f t="shared" si="256"/>
        <v>0</v>
      </c>
      <c r="O87" s="1">
        <f t="shared" si="256"/>
        <v>0</v>
      </c>
      <c r="P87" s="1">
        <f t="shared" si="256"/>
        <v>0</v>
      </c>
      <c r="Q87" s="1">
        <f t="shared" si="264"/>
        <v>0</v>
      </c>
      <c r="R87" s="1">
        <f t="shared" si="264"/>
        <v>0</v>
      </c>
      <c r="S87" s="1">
        <f t="shared" si="264"/>
        <v>0</v>
      </c>
      <c r="T87" s="1">
        <f t="shared" si="264"/>
        <v>0</v>
      </c>
      <c r="U87" s="1">
        <f t="shared" si="264"/>
        <v>0</v>
      </c>
      <c r="V87" s="1">
        <f t="shared" si="264"/>
        <v>0</v>
      </c>
      <c r="W87" s="1">
        <f t="shared" si="264"/>
        <v>0</v>
      </c>
      <c r="X87" s="1">
        <f t="shared" si="264"/>
        <v>0</v>
      </c>
      <c r="Y87" s="1">
        <f t="shared" si="264"/>
        <v>0</v>
      </c>
      <c r="Z87" s="1">
        <f t="shared" si="264"/>
        <v>0</v>
      </c>
      <c r="AA87" s="1">
        <f t="shared" si="264"/>
        <v>0</v>
      </c>
      <c r="AB87" s="1">
        <f t="shared" si="264"/>
        <v>0</v>
      </c>
      <c r="AC87" s="1">
        <f t="shared" si="264"/>
        <v>0</v>
      </c>
      <c r="AD87" s="1">
        <f t="shared" si="264"/>
        <v>0</v>
      </c>
      <c r="AE87" s="1">
        <f t="shared" si="264"/>
        <v>0</v>
      </c>
      <c r="AF87" s="1">
        <f t="shared" si="264"/>
        <v>0</v>
      </c>
      <c r="AG87" s="1">
        <f t="shared" si="264"/>
        <v>0</v>
      </c>
      <c r="AH87" s="1">
        <f t="shared" si="264"/>
        <v>0</v>
      </c>
      <c r="AI87" s="1">
        <f t="shared" si="264"/>
        <v>0</v>
      </c>
      <c r="AJ87" s="1">
        <f t="shared" si="264"/>
        <v>0</v>
      </c>
      <c r="AK87" s="1">
        <f t="shared" si="264"/>
        <v>0</v>
      </c>
      <c r="AL87" s="1">
        <f t="shared" si="264"/>
        <v>0</v>
      </c>
      <c r="AM87" s="1">
        <f t="shared" si="264"/>
        <v>0</v>
      </c>
      <c r="AN87" s="1">
        <f t="shared" si="264"/>
        <v>0</v>
      </c>
      <c r="AO87" s="1">
        <f t="shared" si="264"/>
        <v>0</v>
      </c>
      <c r="AP87" s="1">
        <f t="shared" si="264"/>
        <v>0</v>
      </c>
      <c r="AQ87" s="1">
        <f t="shared" si="264"/>
        <v>0</v>
      </c>
      <c r="AR87" s="1">
        <f t="shared" si="264"/>
        <v>0</v>
      </c>
      <c r="AS87" s="1">
        <f t="shared" si="264"/>
        <v>0</v>
      </c>
      <c r="AT87" s="1">
        <f t="shared" si="264"/>
        <v>0</v>
      </c>
      <c r="AU87" s="1">
        <f t="shared" si="264"/>
        <v>0</v>
      </c>
      <c r="AV87" s="1">
        <f t="shared" si="264"/>
        <v>0</v>
      </c>
      <c r="AW87" s="1">
        <f t="shared" si="264"/>
        <v>0</v>
      </c>
      <c r="AX87" s="1">
        <f t="shared" si="264"/>
        <v>0</v>
      </c>
      <c r="AY87" s="1">
        <f t="shared" si="264"/>
        <v>6</v>
      </c>
      <c r="AZ87" s="1">
        <f t="shared" si="264"/>
        <v>0</v>
      </c>
      <c r="BA87" s="1">
        <f t="shared" si="264"/>
        <v>0</v>
      </c>
      <c r="BB87" s="1">
        <f t="shared" si="264"/>
        <v>0</v>
      </c>
      <c r="BC87" s="1">
        <f t="shared" si="264"/>
        <v>0</v>
      </c>
      <c r="BD87" s="1">
        <f t="shared" si="264"/>
        <v>0</v>
      </c>
      <c r="BE87" s="1">
        <f t="shared" si="264"/>
        <v>0</v>
      </c>
      <c r="BF87" s="1">
        <f t="shared" si="264"/>
        <v>0</v>
      </c>
      <c r="BG87" s="1">
        <f t="shared" si="264"/>
        <v>0</v>
      </c>
      <c r="BH87" s="1">
        <f t="shared" si="264"/>
        <v>0</v>
      </c>
      <c r="BI87" s="1">
        <f t="shared" si="264"/>
        <v>0</v>
      </c>
      <c r="BJ87" s="1">
        <f t="shared" si="264"/>
        <v>0</v>
      </c>
      <c r="BK87" s="1">
        <f t="shared" si="264"/>
        <v>0</v>
      </c>
      <c r="BL87" s="1">
        <f t="shared" si="264"/>
        <v>0</v>
      </c>
      <c r="BM87" s="1">
        <f t="shared" si="264"/>
        <v>0</v>
      </c>
      <c r="BN87" s="1">
        <f t="shared" si="264"/>
        <v>0</v>
      </c>
      <c r="BO87" s="1">
        <f t="shared" si="264"/>
        <v>0</v>
      </c>
      <c r="BP87" s="1">
        <f t="shared" si="264"/>
        <v>0</v>
      </c>
      <c r="BQ87" s="1">
        <f t="shared" si="264"/>
        <v>0</v>
      </c>
      <c r="BR87" s="1">
        <f t="shared" si="264"/>
        <v>0</v>
      </c>
      <c r="BS87" s="1">
        <f t="shared" si="264"/>
        <v>0</v>
      </c>
      <c r="BT87" s="1">
        <f t="shared" si="264"/>
        <v>0</v>
      </c>
      <c r="BU87" s="1">
        <f t="shared" si="264"/>
        <v>0</v>
      </c>
      <c r="BV87" s="1">
        <f t="shared" si="264"/>
        <v>0</v>
      </c>
      <c r="BW87" s="1">
        <f t="shared" si="264"/>
        <v>0</v>
      </c>
      <c r="BX87" s="1">
        <f t="shared" si="264"/>
        <v>0</v>
      </c>
      <c r="BY87" s="1">
        <f t="shared" si="264"/>
        <v>0</v>
      </c>
      <c r="BZ87" s="1">
        <f t="shared" si="264"/>
        <v>0</v>
      </c>
      <c r="CA87" s="1">
        <f t="shared" si="264"/>
        <v>0</v>
      </c>
      <c r="CB87" s="1">
        <f t="shared" si="264"/>
        <v>0</v>
      </c>
      <c r="CC87" s="1">
        <f t="shared" si="262"/>
        <v>0</v>
      </c>
      <c r="CD87" s="1">
        <f t="shared" si="262"/>
        <v>0</v>
      </c>
      <c r="CE87" s="1">
        <f t="shared" si="262"/>
        <v>0</v>
      </c>
      <c r="CF87" s="1">
        <f t="shared" si="262"/>
        <v>0</v>
      </c>
      <c r="CG87" s="1">
        <f t="shared" si="262"/>
        <v>0</v>
      </c>
      <c r="CH87" s="1">
        <f t="shared" si="262"/>
        <v>0</v>
      </c>
      <c r="CI87" s="1">
        <f t="shared" si="262"/>
        <v>0</v>
      </c>
      <c r="CJ87" s="1">
        <f t="shared" si="262"/>
        <v>0</v>
      </c>
      <c r="CK87" s="1">
        <f t="shared" si="262"/>
        <v>0</v>
      </c>
      <c r="CL87" s="1">
        <f t="shared" si="262"/>
        <v>0</v>
      </c>
      <c r="CM87" s="1">
        <f t="shared" si="262"/>
        <v>0</v>
      </c>
      <c r="CN87" s="1">
        <f t="shared" si="262"/>
        <v>0</v>
      </c>
      <c r="CO87" s="1">
        <f t="shared" si="262"/>
        <v>0</v>
      </c>
      <c r="CP87" s="1">
        <f t="shared" si="262"/>
        <v>0</v>
      </c>
      <c r="CQ87" s="1">
        <f t="shared" si="262"/>
        <v>0</v>
      </c>
      <c r="CR87" s="1">
        <f t="shared" si="262"/>
        <v>0</v>
      </c>
      <c r="CS87" s="1">
        <f t="shared" si="262"/>
        <v>0</v>
      </c>
      <c r="CT87" s="1">
        <f t="shared" si="262"/>
        <v>0</v>
      </c>
      <c r="CU87" s="1">
        <f t="shared" si="262"/>
        <v>0</v>
      </c>
      <c r="CV87" s="1">
        <f t="shared" si="262"/>
        <v>0</v>
      </c>
      <c r="CW87" s="1">
        <f t="shared" si="262"/>
        <v>0</v>
      </c>
      <c r="CX87" s="1">
        <f t="shared" si="262"/>
        <v>0</v>
      </c>
      <c r="CY87" s="1">
        <f t="shared" si="262"/>
        <v>0</v>
      </c>
      <c r="CZ87" s="1">
        <f t="shared" si="262"/>
        <v>0</v>
      </c>
      <c r="DA87" s="1">
        <f t="shared" si="262"/>
        <v>0</v>
      </c>
      <c r="DB87" s="1">
        <f t="shared" si="262"/>
        <v>0</v>
      </c>
      <c r="DC87" s="1">
        <f t="shared" si="262"/>
        <v>0</v>
      </c>
      <c r="DD87" s="1">
        <f t="shared" si="262"/>
        <v>0</v>
      </c>
      <c r="DE87" s="1">
        <f t="shared" si="262"/>
        <v>0</v>
      </c>
      <c r="DF87" s="1">
        <f t="shared" si="262"/>
        <v>0</v>
      </c>
      <c r="DG87" s="1">
        <f t="shared" si="262"/>
        <v>0</v>
      </c>
      <c r="DH87" s="1">
        <f t="shared" si="262"/>
        <v>0</v>
      </c>
      <c r="DI87" s="1">
        <f t="shared" si="262"/>
        <v>0</v>
      </c>
      <c r="DJ87" s="1">
        <f t="shared" si="262"/>
        <v>0</v>
      </c>
      <c r="DK87" s="1">
        <f t="shared" si="262"/>
        <v>0</v>
      </c>
      <c r="DL87" s="1">
        <f t="shared" si="262"/>
        <v>0</v>
      </c>
      <c r="DM87" s="1">
        <f t="shared" si="262"/>
        <v>0</v>
      </c>
      <c r="DN87" s="1">
        <f t="shared" si="262"/>
        <v>0</v>
      </c>
      <c r="DO87" s="1">
        <f t="shared" si="262"/>
        <v>0</v>
      </c>
      <c r="DP87" s="1">
        <f t="shared" si="262"/>
        <v>0</v>
      </c>
      <c r="DQ87" s="1">
        <f t="shared" si="262"/>
        <v>0</v>
      </c>
      <c r="DR87" s="1">
        <f t="shared" si="262"/>
        <v>0</v>
      </c>
      <c r="DS87" s="1">
        <f t="shared" si="262"/>
        <v>0</v>
      </c>
      <c r="DT87" s="1">
        <f t="shared" si="262"/>
        <v>0</v>
      </c>
      <c r="DU87" s="1">
        <f t="shared" si="262"/>
        <v>0</v>
      </c>
      <c r="DV87" s="1">
        <f t="shared" si="262"/>
        <v>0</v>
      </c>
      <c r="DW87" s="1">
        <f t="shared" si="262"/>
        <v>0</v>
      </c>
      <c r="DX87" s="1">
        <f t="shared" si="262"/>
        <v>0</v>
      </c>
      <c r="DY87" s="1">
        <f t="shared" si="262"/>
        <v>0</v>
      </c>
      <c r="DZ87" s="1">
        <f t="shared" si="262"/>
        <v>0</v>
      </c>
      <c r="EA87" s="1">
        <f t="shared" si="262"/>
        <v>0</v>
      </c>
      <c r="EB87" s="1">
        <f t="shared" si="262"/>
        <v>0</v>
      </c>
      <c r="EC87" s="1">
        <f t="shared" si="262"/>
        <v>0</v>
      </c>
      <c r="ED87" s="1">
        <f t="shared" si="262"/>
        <v>0</v>
      </c>
      <c r="EE87" s="1">
        <f t="shared" si="262"/>
        <v>0</v>
      </c>
      <c r="EF87" s="1">
        <f t="shared" si="262"/>
        <v>0</v>
      </c>
      <c r="EG87" s="1">
        <f t="shared" si="262"/>
        <v>0</v>
      </c>
      <c r="EH87" s="1">
        <f t="shared" si="262"/>
        <v>0</v>
      </c>
      <c r="EI87" s="1">
        <f t="shared" si="262"/>
        <v>0</v>
      </c>
      <c r="EJ87" s="1">
        <f t="shared" si="262"/>
        <v>0</v>
      </c>
      <c r="EK87" s="1">
        <f t="shared" si="262"/>
        <v>0</v>
      </c>
      <c r="EL87" s="1">
        <f t="shared" si="262"/>
        <v>0</v>
      </c>
      <c r="EM87" s="1">
        <f t="shared" si="262"/>
        <v>0</v>
      </c>
      <c r="EN87" s="1">
        <f t="shared" si="263"/>
        <v>0</v>
      </c>
      <c r="EO87" s="1">
        <f t="shared" si="263"/>
        <v>0</v>
      </c>
      <c r="EP87" s="1">
        <f t="shared" si="263"/>
        <v>0</v>
      </c>
      <c r="EQ87" s="1">
        <f t="shared" si="263"/>
        <v>0</v>
      </c>
      <c r="ER87" s="1">
        <f t="shared" si="263"/>
        <v>0</v>
      </c>
      <c r="ES87" s="1">
        <f t="shared" si="263"/>
        <v>0</v>
      </c>
      <c r="ET87" s="1">
        <f t="shared" si="263"/>
        <v>0</v>
      </c>
      <c r="EU87" s="1">
        <f t="shared" si="263"/>
        <v>0</v>
      </c>
      <c r="EV87" s="1">
        <f t="shared" si="263"/>
        <v>0</v>
      </c>
      <c r="EW87" s="1">
        <f t="shared" si="263"/>
        <v>0</v>
      </c>
      <c r="EX87" s="1">
        <f t="shared" si="263"/>
        <v>0</v>
      </c>
      <c r="EY87" s="1">
        <f t="shared" si="263"/>
        <v>0</v>
      </c>
      <c r="EZ87" s="1">
        <f t="shared" si="263"/>
        <v>0</v>
      </c>
      <c r="FA87" s="1">
        <f t="shared" si="263"/>
        <v>0</v>
      </c>
      <c r="FB87" s="1">
        <f t="shared" si="263"/>
        <v>0</v>
      </c>
      <c r="FC87" s="1">
        <f t="shared" si="263"/>
        <v>0</v>
      </c>
      <c r="FD87" s="1">
        <f t="shared" si="263"/>
        <v>0</v>
      </c>
      <c r="FE87" s="1">
        <f t="shared" si="263"/>
        <v>0</v>
      </c>
      <c r="FF87" s="1">
        <f t="shared" si="263"/>
        <v>0</v>
      </c>
      <c r="FG87" s="1">
        <f t="shared" si="263"/>
        <v>0</v>
      </c>
      <c r="FH87" s="1">
        <f t="shared" si="263"/>
        <v>0</v>
      </c>
      <c r="FI87" s="1">
        <f t="shared" si="263"/>
        <v>0</v>
      </c>
      <c r="FJ87" s="1">
        <f t="shared" si="263"/>
        <v>0</v>
      </c>
      <c r="FK87" s="1">
        <f t="shared" si="263"/>
        <v>0</v>
      </c>
      <c r="FL87" s="1">
        <f t="shared" si="263"/>
        <v>0</v>
      </c>
      <c r="FM87" s="1">
        <f t="shared" si="263"/>
        <v>0</v>
      </c>
      <c r="FN87" s="1">
        <f t="shared" si="263"/>
        <v>0</v>
      </c>
      <c r="FO87" s="1">
        <f t="shared" si="263"/>
        <v>0</v>
      </c>
      <c r="FP87" s="1">
        <f t="shared" si="263"/>
        <v>0</v>
      </c>
      <c r="FQ87" s="1">
        <f t="shared" si="263"/>
        <v>0</v>
      </c>
      <c r="FR87" s="1">
        <f t="shared" si="263"/>
        <v>0</v>
      </c>
      <c r="FS87" s="1">
        <f t="shared" si="263"/>
        <v>0</v>
      </c>
      <c r="FT87" s="1">
        <f t="shared" si="263"/>
        <v>0</v>
      </c>
      <c r="FU87" s="1">
        <f t="shared" si="263"/>
        <v>0</v>
      </c>
      <c r="FV87" s="1">
        <f t="shared" si="263"/>
        <v>0</v>
      </c>
      <c r="FW87" s="1">
        <f t="shared" si="263"/>
        <v>0</v>
      </c>
      <c r="FX87" s="1">
        <f t="shared" si="263"/>
        <v>0</v>
      </c>
      <c r="FY87" s="1">
        <f t="shared" si="263"/>
        <v>0</v>
      </c>
      <c r="FZ87" s="1">
        <f t="shared" si="263"/>
        <v>0</v>
      </c>
      <c r="GA87" s="1">
        <f t="shared" si="263"/>
        <v>0</v>
      </c>
      <c r="GB87" s="1">
        <f t="shared" si="263"/>
        <v>0</v>
      </c>
      <c r="GC87" s="1">
        <f t="shared" si="263"/>
        <v>0</v>
      </c>
      <c r="GD87" s="1">
        <f t="shared" si="263"/>
        <v>0</v>
      </c>
      <c r="GE87" s="1">
        <f t="shared" si="263"/>
        <v>0</v>
      </c>
      <c r="GF87" s="1">
        <f t="shared" si="263"/>
        <v>0</v>
      </c>
      <c r="GG87" s="1">
        <f t="shared" si="263"/>
        <v>0</v>
      </c>
    </row>
    <row r="88" spans="4:189" x14ac:dyDescent="0.25">
      <c r="D88" s="49">
        <v>9</v>
      </c>
      <c r="E88" s="3">
        <f>'Project Inputs'!E201*(D88&gt;0)</f>
        <v>6</v>
      </c>
      <c r="G88" s="8">
        <f>(G60+'Project Inputs'!$E$186)*(D88&gt;0)</f>
        <v>45</v>
      </c>
      <c r="J88" s="1">
        <f t="shared" si="256"/>
        <v>0</v>
      </c>
      <c r="K88" s="1">
        <f t="shared" si="256"/>
        <v>0</v>
      </c>
      <c r="L88" s="1">
        <f t="shared" si="256"/>
        <v>0</v>
      </c>
      <c r="M88" s="1">
        <f t="shared" si="256"/>
        <v>0</v>
      </c>
      <c r="N88" s="1">
        <f t="shared" si="256"/>
        <v>0</v>
      </c>
      <c r="O88" s="1">
        <f t="shared" si="256"/>
        <v>0</v>
      </c>
      <c r="P88" s="1">
        <f t="shared" si="256"/>
        <v>0</v>
      </c>
      <c r="Q88" s="1">
        <f t="shared" si="264"/>
        <v>0</v>
      </c>
      <c r="R88" s="1">
        <f t="shared" si="264"/>
        <v>0</v>
      </c>
      <c r="S88" s="1">
        <f t="shared" si="264"/>
        <v>0</v>
      </c>
      <c r="T88" s="1">
        <f t="shared" si="264"/>
        <v>0</v>
      </c>
      <c r="U88" s="1">
        <f t="shared" si="264"/>
        <v>0</v>
      </c>
      <c r="V88" s="1">
        <f t="shared" si="264"/>
        <v>0</v>
      </c>
      <c r="W88" s="1">
        <f t="shared" si="264"/>
        <v>0</v>
      </c>
      <c r="X88" s="1">
        <f t="shared" si="264"/>
        <v>0</v>
      </c>
      <c r="Y88" s="1">
        <f t="shared" si="264"/>
        <v>0</v>
      </c>
      <c r="Z88" s="1">
        <f t="shared" si="264"/>
        <v>0</v>
      </c>
      <c r="AA88" s="1">
        <f t="shared" si="264"/>
        <v>0</v>
      </c>
      <c r="AB88" s="1">
        <f t="shared" si="264"/>
        <v>0</v>
      </c>
      <c r="AC88" s="1">
        <f t="shared" si="264"/>
        <v>0</v>
      </c>
      <c r="AD88" s="1">
        <f t="shared" si="264"/>
        <v>0</v>
      </c>
      <c r="AE88" s="1">
        <f t="shared" si="264"/>
        <v>0</v>
      </c>
      <c r="AF88" s="1">
        <f t="shared" si="264"/>
        <v>0</v>
      </c>
      <c r="AG88" s="1">
        <f t="shared" si="264"/>
        <v>0</v>
      </c>
      <c r="AH88" s="1">
        <f t="shared" si="264"/>
        <v>0</v>
      </c>
      <c r="AI88" s="1">
        <f t="shared" si="264"/>
        <v>0</v>
      </c>
      <c r="AJ88" s="1">
        <f t="shared" si="264"/>
        <v>0</v>
      </c>
      <c r="AK88" s="1">
        <f t="shared" si="264"/>
        <v>0</v>
      </c>
      <c r="AL88" s="1">
        <f t="shared" si="264"/>
        <v>0</v>
      </c>
      <c r="AM88" s="1">
        <f t="shared" si="264"/>
        <v>0</v>
      </c>
      <c r="AN88" s="1">
        <f t="shared" si="264"/>
        <v>0</v>
      </c>
      <c r="AO88" s="1">
        <f t="shared" si="264"/>
        <v>0</v>
      </c>
      <c r="AP88" s="1">
        <f t="shared" si="264"/>
        <v>0</v>
      </c>
      <c r="AQ88" s="1">
        <f t="shared" si="264"/>
        <v>0</v>
      </c>
      <c r="AR88" s="1">
        <f t="shared" si="264"/>
        <v>0</v>
      </c>
      <c r="AS88" s="1">
        <f t="shared" si="264"/>
        <v>0</v>
      </c>
      <c r="AT88" s="1">
        <f t="shared" si="264"/>
        <v>0</v>
      </c>
      <c r="AU88" s="1">
        <f t="shared" si="264"/>
        <v>0</v>
      </c>
      <c r="AV88" s="1">
        <f t="shared" si="264"/>
        <v>0</v>
      </c>
      <c r="AW88" s="1">
        <f t="shared" si="264"/>
        <v>0</v>
      </c>
      <c r="AX88" s="1">
        <f t="shared" si="264"/>
        <v>0</v>
      </c>
      <c r="AY88" s="1">
        <f t="shared" si="264"/>
        <v>0</v>
      </c>
      <c r="AZ88" s="1">
        <f t="shared" si="264"/>
        <v>0</v>
      </c>
      <c r="BA88" s="1">
        <f t="shared" si="264"/>
        <v>0</v>
      </c>
      <c r="BB88" s="1">
        <f t="shared" si="264"/>
        <v>6</v>
      </c>
      <c r="BC88" s="1">
        <f t="shared" si="264"/>
        <v>0</v>
      </c>
      <c r="BD88" s="1">
        <f t="shared" si="264"/>
        <v>0</v>
      </c>
      <c r="BE88" s="1">
        <f t="shared" si="264"/>
        <v>0</v>
      </c>
      <c r="BF88" s="1">
        <f t="shared" si="264"/>
        <v>0</v>
      </c>
      <c r="BG88" s="1">
        <f t="shared" si="264"/>
        <v>0</v>
      </c>
      <c r="BH88" s="1">
        <f t="shared" si="264"/>
        <v>0</v>
      </c>
      <c r="BI88" s="1">
        <f t="shared" si="264"/>
        <v>0</v>
      </c>
      <c r="BJ88" s="1">
        <f t="shared" si="264"/>
        <v>0</v>
      </c>
      <c r="BK88" s="1">
        <f t="shared" si="264"/>
        <v>0</v>
      </c>
      <c r="BL88" s="1">
        <f t="shared" si="264"/>
        <v>0</v>
      </c>
      <c r="BM88" s="1">
        <f t="shared" si="264"/>
        <v>0</v>
      </c>
      <c r="BN88" s="1">
        <f t="shared" si="264"/>
        <v>0</v>
      </c>
      <c r="BO88" s="1">
        <f t="shared" si="264"/>
        <v>0</v>
      </c>
      <c r="BP88" s="1">
        <f t="shared" si="264"/>
        <v>0</v>
      </c>
      <c r="BQ88" s="1">
        <f t="shared" si="264"/>
        <v>0</v>
      </c>
      <c r="BR88" s="1">
        <f t="shared" si="264"/>
        <v>0</v>
      </c>
      <c r="BS88" s="1">
        <f t="shared" si="264"/>
        <v>0</v>
      </c>
      <c r="BT88" s="1">
        <f t="shared" si="264"/>
        <v>0</v>
      </c>
      <c r="BU88" s="1">
        <f t="shared" si="264"/>
        <v>0</v>
      </c>
      <c r="BV88" s="1">
        <f t="shared" si="264"/>
        <v>0</v>
      </c>
      <c r="BW88" s="1">
        <f t="shared" si="264"/>
        <v>0</v>
      </c>
      <c r="BX88" s="1">
        <f t="shared" si="264"/>
        <v>0</v>
      </c>
      <c r="BY88" s="1">
        <f t="shared" si="264"/>
        <v>0</v>
      </c>
      <c r="BZ88" s="1">
        <f t="shared" si="264"/>
        <v>0</v>
      </c>
      <c r="CA88" s="1">
        <f t="shared" si="264"/>
        <v>0</v>
      </c>
      <c r="CB88" s="1">
        <f t="shared" ref="CB88:EM92" si="265">(CB$1=$G88)*$E88</f>
        <v>0</v>
      </c>
      <c r="CC88" s="1">
        <f t="shared" si="265"/>
        <v>0</v>
      </c>
      <c r="CD88" s="1">
        <f t="shared" si="265"/>
        <v>0</v>
      </c>
      <c r="CE88" s="1">
        <f t="shared" si="265"/>
        <v>0</v>
      </c>
      <c r="CF88" s="1">
        <f t="shared" si="265"/>
        <v>0</v>
      </c>
      <c r="CG88" s="1">
        <f t="shared" si="265"/>
        <v>0</v>
      </c>
      <c r="CH88" s="1">
        <f t="shared" si="265"/>
        <v>0</v>
      </c>
      <c r="CI88" s="1">
        <f t="shared" si="265"/>
        <v>0</v>
      </c>
      <c r="CJ88" s="1">
        <f t="shared" si="265"/>
        <v>0</v>
      </c>
      <c r="CK88" s="1">
        <f t="shared" si="265"/>
        <v>0</v>
      </c>
      <c r="CL88" s="1">
        <f t="shared" si="265"/>
        <v>0</v>
      </c>
      <c r="CM88" s="1">
        <f t="shared" si="265"/>
        <v>0</v>
      </c>
      <c r="CN88" s="1">
        <f t="shared" si="265"/>
        <v>0</v>
      </c>
      <c r="CO88" s="1">
        <f t="shared" si="265"/>
        <v>0</v>
      </c>
      <c r="CP88" s="1">
        <f t="shared" si="265"/>
        <v>0</v>
      </c>
      <c r="CQ88" s="1">
        <f t="shared" si="265"/>
        <v>0</v>
      </c>
      <c r="CR88" s="1">
        <f t="shared" si="265"/>
        <v>0</v>
      </c>
      <c r="CS88" s="1">
        <f t="shared" si="265"/>
        <v>0</v>
      </c>
      <c r="CT88" s="1">
        <f t="shared" si="265"/>
        <v>0</v>
      </c>
      <c r="CU88" s="1">
        <f t="shared" si="265"/>
        <v>0</v>
      </c>
      <c r="CV88" s="1">
        <f t="shared" si="265"/>
        <v>0</v>
      </c>
      <c r="CW88" s="1">
        <f t="shared" si="265"/>
        <v>0</v>
      </c>
      <c r="CX88" s="1">
        <f t="shared" si="265"/>
        <v>0</v>
      </c>
      <c r="CY88" s="1">
        <f t="shared" si="265"/>
        <v>0</v>
      </c>
      <c r="CZ88" s="1">
        <f t="shared" si="265"/>
        <v>0</v>
      </c>
      <c r="DA88" s="1">
        <f t="shared" si="265"/>
        <v>0</v>
      </c>
      <c r="DB88" s="1">
        <f t="shared" si="265"/>
        <v>0</v>
      </c>
      <c r="DC88" s="1">
        <f t="shared" si="265"/>
        <v>0</v>
      </c>
      <c r="DD88" s="1">
        <f t="shared" si="265"/>
        <v>0</v>
      </c>
      <c r="DE88" s="1">
        <f t="shared" si="265"/>
        <v>0</v>
      </c>
      <c r="DF88" s="1">
        <f t="shared" si="265"/>
        <v>0</v>
      </c>
      <c r="DG88" s="1">
        <f t="shared" si="265"/>
        <v>0</v>
      </c>
      <c r="DH88" s="1">
        <f t="shared" si="265"/>
        <v>0</v>
      </c>
      <c r="DI88" s="1">
        <f t="shared" si="265"/>
        <v>0</v>
      </c>
      <c r="DJ88" s="1">
        <f t="shared" si="265"/>
        <v>0</v>
      </c>
      <c r="DK88" s="1">
        <f t="shared" si="265"/>
        <v>0</v>
      </c>
      <c r="DL88" s="1">
        <f t="shared" si="265"/>
        <v>0</v>
      </c>
      <c r="DM88" s="1">
        <f t="shared" si="265"/>
        <v>0</v>
      </c>
      <c r="DN88" s="1">
        <f t="shared" si="265"/>
        <v>0</v>
      </c>
      <c r="DO88" s="1">
        <f t="shared" si="265"/>
        <v>0</v>
      </c>
      <c r="DP88" s="1">
        <f t="shared" si="265"/>
        <v>0</v>
      </c>
      <c r="DQ88" s="1">
        <f t="shared" si="265"/>
        <v>0</v>
      </c>
      <c r="DR88" s="1">
        <f t="shared" si="265"/>
        <v>0</v>
      </c>
      <c r="DS88" s="1">
        <f t="shared" si="265"/>
        <v>0</v>
      </c>
      <c r="DT88" s="1">
        <f t="shared" si="265"/>
        <v>0</v>
      </c>
      <c r="DU88" s="1">
        <f t="shared" si="265"/>
        <v>0</v>
      </c>
      <c r="DV88" s="1">
        <f t="shared" si="265"/>
        <v>0</v>
      </c>
      <c r="DW88" s="1">
        <f t="shared" si="265"/>
        <v>0</v>
      </c>
      <c r="DX88" s="1">
        <f t="shared" si="265"/>
        <v>0</v>
      </c>
      <c r="DY88" s="1">
        <f t="shared" si="265"/>
        <v>0</v>
      </c>
      <c r="DZ88" s="1">
        <f t="shared" si="265"/>
        <v>0</v>
      </c>
      <c r="EA88" s="1">
        <f t="shared" si="265"/>
        <v>0</v>
      </c>
      <c r="EB88" s="1">
        <f t="shared" si="265"/>
        <v>0</v>
      </c>
      <c r="EC88" s="1">
        <f t="shared" si="265"/>
        <v>0</v>
      </c>
      <c r="ED88" s="1">
        <f t="shared" si="265"/>
        <v>0</v>
      </c>
      <c r="EE88" s="1">
        <f t="shared" si="265"/>
        <v>0</v>
      </c>
      <c r="EF88" s="1">
        <f t="shared" si="265"/>
        <v>0</v>
      </c>
      <c r="EG88" s="1">
        <f t="shared" si="265"/>
        <v>0</v>
      </c>
      <c r="EH88" s="1">
        <f t="shared" si="265"/>
        <v>0</v>
      </c>
      <c r="EI88" s="1">
        <f t="shared" si="265"/>
        <v>0</v>
      </c>
      <c r="EJ88" s="1">
        <f t="shared" si="265"/>
        <v>0</v>
      </c>
      <c r="EK88" s="1">
        <f t="shared" si="265"/>
        <v>0</v>
      </c>
      <c r="EL88" s="1">
        <f t="shared" si="265"/>
        <v>0</v>
      </c>
      <c r="EM88" s="1">
        <f t="shared" si="265"/>
        <v>0</v>
      </c>
      <c r="EN88" s="1">
        <f t="shared" si="263"/>
        <v>0</v>
      </c>
      <c r="EO88" s="1">
        <f t="shared" si="263"/>
        <v>0</v>
      </c>
      <c r="EP88" s="1">
        <f t="shared" si="263"/>
        <v>0</v>
      </c>
      <c r="EQ88" s="1">
        <f t="shared" si="263"/>
        <v>0</v>
      </c>
      <c r="ER88" s="1">
        <f t="shared" si="263"/>
        <v>0</v>
      </c>
      <c r="ES88" s="1">
        <f t="shared" si="263"/>
        <v>0</v>
      </c>
      <c r="ET88" s="1">
        <f t="shared" si="263"/>
        <v>0</v>
      </c>
      <c r="EU88" s="1">
        <f t="shared" si="263"/>
        <v>0</v>
      </c>
      <c r="EV88" s="1">
        <f t="shared" si="263"/>
        <v>0</v>
      </c>
      <c r="EW88" s="1">
        <f t="shared" si="263"/>
        <v>0</v>
      </c>
      <c r="EX88" s="1">
        <f t="shared" si="263"/>
        <v>0</v>
      </c>
      <c r="EY88" s="1">
        <f t="shared" si="263"/>
        <v>0</v>
      </c>
      <c r="EZ88" s="1">
        <f t="shared" si="263"/>
        <v>0</v>
      </c>
      <c r="FA88" s="1">
        <f t="shared" si="263"/>
        <v>0</v>
      </c>
      <c r="FB88" s="1">
        <f t="shared" si="263"/>
        <v>0</v>
      </c>
      <c r="FC88" s="1">
        <f t="shared" si="263"/>
        <v>0</v>
      </c>
      <c r="FD88" s="1">
        <f t="shared" si="263"/>
        <v>0</v>
      </c>
      <c r="FE88" s="1">
        <f t="shared" si="263"/>
        <v>0</v>
      </c>
      <c r="FF88" s="1">
        <f t="shared" si="263"/>
        <v>0</v>
      </c>
      <c r="FG88" s="1">
        <f t="shared" si="263"/>
        <v>0</v>
      </c>
      <c r="FH88" s="1">
        <f t="shared" si="263"/>
        <v>0</v>
      </c>
      <c r="FI88" s="1">
        <f t="shared" si="263"/>
        <v>0</v>
      </c>
      <c r="FJ88" s="1">
        <f t="shared" si="263"/>
        <v>0</v>
      </c>
      <c r="FK88" s="1">
        <f t="shared" si="263"/>
        <v>0</v>
      </c>
      <c r="FL88" s="1">
        <f t="shared" si="263"/>
        <v>0</v>
      </c>
      <c r="FM88" s="1">
        <f t="shared" si="263"/>
        <v>0</v>
      </c>
      <c r="FN88" s="1">
        <f t="shared" si="263"/>
        <v>0</v>
      </c>
      <c r="FO88" s="1">
        <f t="shared" si="263"/>
        <v>0</v>
      </c>
      <c r="FP88" s="1">
        <f t="shared" si="263"/>
        <v>0</v>
      </c>
      <c r="FQ88" s="1">
        <f t="shared" si="263"/>
        <v>0</v>
      </c>
      <c r="FR88" s="1">
        <f t="shared" si="263"/>
        <v>0</v>
      </c>
      <c r="FS88" s="1">
        <f t="shared" si="263"/>
        <v>0</v>
      </c>
      <c r="FT88" s="1">
        <f t="shared" si="263"/>
        <v>0</v>
      </c>
      <c r="FU88" s="1">
        <f t="shared" si="263"/>
        <v>0</v>
      </c>
      <c r="FV88" s="1">
        <f t="shared" si="263"/>
        <v>0</v>
      </c>
      <c r="FW88" s="1">
        <f t="shared" si="263"/>
        <v>0</v>
      </c>
      <c r="FX88" s="1">
        <f t="shared" si="263"/>
        <v>0</v>
      </c>
      <c r="FY88" s="1">
        <f t="shared" si="263"/>
        <v>0</v>
      </c>
      <c r="FZ88" s="1">
        <f t="shared" si="263"/>
        <v>0</v>
      </c>
      <c r="GA88" s="1">
        <f t="shared" si="263"/>
        <v>0</v>
      </c>
      <c r="GB88" s="1">
        <f t="shared" si="263"/>
        <v>0</v>
      </c>
      <c r="GC88" s="1">
        <f t="shared" si="263"/>
        <v>0</v>
      </c>
      <c r="GD88" s="1">
        <f t="shared" si="263"/>
        <v>0</v>
      </c>
      <c r="GE88" s="1">
        <f t="shared" si="263"/>
        <v>0</v>
      </c>
      <c r="GF88" s="1">
        <f t="shared" si="263"/>
        <v>0</v>
      </c>
      <c r="GG88" s="1">
        <f t="shared" si="263"/>
        <v>0</v>
      </c>
    </row>
    <row r="89" spans="4:189" x14ac:dyDescent="0.25">
      <c r="D89" s="49">
        <v>10</v>
      </c>
      <c r="E89" s="3">
        <f>'Project Inputs'!E202*(D89&gt;0)</f>
        <v>6</v>
      </c>
      <c r="G89" s="8">
        <f>(G61+'Project Inputs'!$E$186)*(D89&gt;0)</f>
        <v>48</v>
      </c>
      <c r="J89" s="1">
        <f t="shared" si="256"/>
        <v>0</v>
      </c>
      <c r="K89" s="1">
        <f t="shared" si="256"/>
        <v>0</v>
      </c>
      <c r="L89" s="1">
        <f t="shared" si="256"/>
        <v>0</v>
      </c>
      <c r="M89" s="1">
        <f t="shared" si="256"/>
        <v>0</v>
      </c>
      <c r="N89" s="1">
        <f t="shared" si="256"/>
        <v>0</v>
      </c>
      <c r="O89" s="1">
        <f t="shared" si="256"/>
        <v>0</v>
      </c>
      <c r="P89" s="1">
        <f t="shared" si="256"/>
        <v>0</v>
      </c>
      <c r="Q89" s="1">
        <f t="shared" ref="Q89:CB90" si="266">(Q$1=$G89)*$E89</f>
        <v>0</v>
      </c>
      <c r="R89" s="1">
        <f t="shared" si="266"/>
        <v>0</v>
      </c>
      <c r="S89" s="1">
        <f t="shared" si="266"/>
        <v>0</v>
      </c>
      <c r="T89" s="1">
        <f t="shared" si="266"/>
        <v>0</v>
      </c>
      <c r="U89" s="1">
        <f t="shared" si="266"/>
        <v>0</v>
      </c>
      <c r="V89" s="1">
        <f t="shared" si="266"/>
        <v>0</v>
      </c>
      <c r="W89" s="1">
        <f t="shared" si="266"/>
        <v>0</v>
      </c>
      <c r="X89" s="1">
        <f t="shared" si="266"/>
        <v>0</v>
      </c>
      <c r="Y89" s="1">
        <f t="shared" si="266"/>
        <v>0</v>
      </c>
      <c r="Z89" s="1">
        <f t="shared" si="266"/>
        <v>0</v>
      </c>
      <c r="AA89" s="1">
        <f t="shared" si="266"/>
        <v>0</v>
      </c>
      <c r="AB89" s="1">
        <f t="shared" si="266"/>
        <v>0</v>
      </c>
      <c r="AC89" s="1">
        <f t="shared" si="266"/>
        <v>0</v>
      </c>
      <c r="AD89" s="1">
        <f t="shared" si="266"/>
        <v>0</v>
      </c>
      <c r="AE89" s="1">
        <f t="shared" si="266"/>
        <v>0</v>
      </c>
      <c r="AF89" s="1">
        <f t="shared" si="266"/>
        <v>0</v>
      </c>
      <c r="AG89" s="1">
        <f t="shared" si="266"/>
        <v>0</v>
      </c>
      <c r="AH89" s="1">
        <f t="shared" si="266"/>
        <v>0</v>
      </c>
      <c r="AI89" s="1">
        <f t="shared" si="266"/>
        <v>0</v>
      </c>
      <c r="AJ89" s="1">
        <f t="shared" si="266"/>
        <v>0</v>
      </c>
      <c r="AK89" s="1">
        <f t="shared" si="266"/>
        <v>0</v>
      </c>
      <c r="AL89" s="1">
        <f t="shared" si="266"/>
        <v>0</v>
      </c>
      <c r="AM89" s="1">
        <f t="shared" si="266"/>
        <v>0</v>
      </c>
      <c r="AN89" s="1">
        <f t="shared" si="266"/>
        <v>0</v>
      </c>
      <c r="AO89" s="1">
        <f t="shared" si="266"/>
        <v>0</v>
      </c>
      <c r="AP89" s="1">
        <f t="shared" si="266"/>
        <v>0</v>
      </c>
      <c r="AQ89" s="1">
        <f t="shared" si="266"/>
        <v>0</v>
      </c>
      <c r="AR89" s="1">
        <f t="shared" si="266"/>
        <v>0</v>
      </c>
      <c r="AS89" s="1">
        <f t="shared" si="266"/>
        <v>0</v>
      </c>
      <c r="AT89" s="1">
        <f t="shared" si="266"/>
        <v>0</v>
      </c>
      <c r="AU89" s="1">
        <f t="shared" si="266"/>
        <v>0</v>
      </c>
      <c r="AV89" s="1">
        <f t="shared" si="266"/>
        <v>0</v>
      </c>
      <c r="AW89" s="1">
        <f t="shared" si="266"/>
        <v>0</v>
      </c>
      <c r="AX89" s="1">
        <f t="shared" si="266"/>
        <v>0</v>
      </c>
      <c r="AY89" s="1">
        <f t="shared" si="266"/>
        <v>0</v>
      </c>
      <c r="AZ89" s="1">
        <f t="shared" si="266"/>
        <v>0</v>
      </c>
      <c r="BA89" s="1">
        <f t="shared" si="266"/>
        <v>0</v>
      </c>
      <c r="BB89" s="1">
        <f t="shared" si="266"/>
        <v>0</v>
      </c>
      <c r="BC89" s="1">
        <f t="shared" si="266"/>
        <v>0</v>
      </c>
      <c r="BD89" s="1">
        <f t="shared" si="266"/>
        <v>0</v>
      </c>
      <c r="BE89" s="1">
        <f t="shared" si="266"/>
        <v>6</v>
      </c>
      <c r="BF89" s="1">
        <f t="shared" si="266"/>
        <v>0</v>
      </c>
      <c r="BG89" s="1">
        <f t="shared" si="266"/>
        <v>0</v>
      </c>
      <c r="BH89" s="1">
        <f t="shared" si="266"/>
        <v>0</v>
      </c>
      <c r="BI89" s="1">
        <f t="shared" si="266"/>
        <v>0</v>
      </c>
      <c r="BJ89" s="1">
        <f t="shared" si="266"/>
        <v>0</v>
      </c>
      <c r="BK89" s="1">
        <f t="shared" si="266"/>
        <v>0</v>
      </c>
      <c r="BL89" s="1">
        <f t="shared" si="266"/>
        <v>0</v>
      </c>
      <c r="BM89" s="1">
        <f t="shared" si="266"/>
        <v>0</v>
      </c>
      <c r="BN89" s="1">
        <f t="shared" si="266"/>
        <v>0</v>
      </c>
      <c r="BO89" s="1">
        <f t="shared" si="266"/>
        <v>0</v>
      </c>
      <c r="BP89" s="1">
        <f t="shared" si="266"/>
        <v>0</v>
      </c>
      <c r="BQ89" s="1">
        <f t="shared" si="266"/>
        <v>0</v>
      </c>
      <c r="BR89" s="1">
        <f t="shared" si="266"/>
        <v>0</v>
      </c>
      <c r="BS89" s="1">
        <f t="shared" si="266"/>
        <v>0</v>
      </c>
      <c r="BT89" s="1">
        <f t="shared" si="266"/>
        <v>0</v>
      </c>
      <c r="BU89" s="1">
        <f t="shared" si="266"/>
        <v>0</v>
      </c>
      <c r="BV89" s="1">
        <f t="shared" si="266"/>
        <v>0</v>
      </c>
      <c r="BW89" s="1">
        <f t="shared" si="266"/>
        <v>0</v>
      </c>
      <c r="BX89" s="1">
        <f t="shared" si="266"/>
        <v>0</v>
      </c>
      <c r="BY89" s="1">
        <f t="shared" si="266"/>
        <v>0</v>
      </c>
      <c r="BZ89" s="1">
        <f t="shared" si="266"/>
        <v>0</v>
      </c>
      <c r="CA89" s="1">
        <f t="shared" si="266"/>
        <v>0</v>
      </c>
      <c r="CB89" s="1">
        <f t="shared" si="266"/>
        <v>0</v>
      </c>
      <c r="CC89" s="1">
        <f t="shared" si="265"/>
        <v>0</v>
      </c>
      <c r="CD89" s="1">
        <f t="shared" si="265"/>
        <v>0</v>
      </c>
      <c r="CE89" s="1">
        <f t="shared" si="265"/>
        <v>0</v>
      </c>
      <c r="CF89" s="1">
        <f t="shared" si="265"/>
        <v>0</v>
      </c>
      <c r="CG89" s="1">
        <f t="shared" si="265"/>
        <v>0</v>
      </c>
      <c r="CH89" s="1">
        <f t="shared" si="265"/>
        <v>0</v>
      </c>
      <c r="CI89" s="1">
        <f t="shared" si="265"/>
        <v>0</v>
      </c>
      <c r="CJ89" s="1">
        <f t="shared" si="265"/>
        <v>0</v>
      </c>
      <c r="CK89" s="1">
        <f t="shared" si="265"/>
        <v>0</v>
      </c>
      <c r="CL89" s="1">
        <f t="shared" si="265"/>
        <v>0</v>
      </c>
      <c r="CM89" s="1">
        <f t="shared" si="265"/>
        <v>0</v>
      </c>
      <c r="CN89" s="1">
        <f t="shared" si="265"/>
        <v>0</v>
      </c>
      <c r="CO89" s="1">
        <f t="shared" si="265"/>
        <v>0</v>
      </c>
      <c r="CP89" s="1">
        <f t="shared" si="265"/>
        <v>0</v>
      </c>
      <c r="CQ89" s="1">
        <f t="shared" si="265"/>
        <v>0</v>
      </c>
      <c r="CR89" s="1">
        <f t="shared" si="265"/>
        <v>0</v>
      </c>
      <c r="CS89" s="1">
        <f t="shared" si="265"/>
        <v>0</v>
      </c>
      <c r="CT89" s="1">
        <f t="shared" si="265"/>
        <v>0</v>
      </c>
      <c r="CU89" s="1">
        <f t="shared" si="265"/>
        <v>0</v>
      </c>
      <c r="CV89" s="1">
        <f t="shared" si="265"/>
        <v>0</v>
      </c>
      <c r="CW89" s="1">
        <f t="shared" si="265"/>
        <v>0</v>
      </c>
      <c r="CX89" s="1">
        <f t="shared" si="265"/>
        <v>0</v>
      </c>
      <c r="CY89" s="1">
        <f t="shared" si="265"/>
        <v>0</v>
      </c>
      <c r="CZ89" s="1">
        <f t="shared" si="265"/>
        <v>0</v>
      </c>
      <c r="DA89" s="1">
        <f t="shared" si="265"/>
        <v>0</v>
      </c>
      <c r="DB89" s="1">
        <f t="shared" si="265"/>
        <v>0</v>
      </c>
      <c r="DC89" s="1">
        <f t="shared" si="265"/>
        <v>0</v>
      </c>
      <c r="DD89" s="1">
        <f t="shared" si="265"/>
        <v>0</v>
      </c>
      <c r="DE89" s="1">
        <f t="shared" si="265"/>
        <v>0</v>
      </c>
      <c r="DF89" s="1">
        <f t="shared" si="265"/>
        <v>0</v>
      </c>
      <c r="DG89" s="1">
        <f t="shared" si="265"/>
        <v>0</v>
      </c>
      <c r="DH89" s="1">
        <f t="shared" si="265"/>
        <v>0</v>
      </c>
      <c r="DI89" s="1">
        <f t="shared" si="265"/>
        <v>0</v>
      </c>
      <c r="DJ89" s="1">
        <f t="shared" si="265"/>
        <v>0</v>
      </c>
      <c r="DK89" s="1">
        <f t="shared" si="265"/>
        <v>0</v>
      </c>
      <c r="DL89" s="1">
        <f t="shared" si="265"/>
        <v>0</v>
      </c>
      <c r="DM89" s="1">
        <f t="shared" si="265"/>
        <v>0</v>
      </c>
      <c r="DN89" s="1">
        <f t="shared" si="265"/>
        <v>0</v>
      </c>
      <c r="DO89" s="1">
        <f t="shared" si="265"/>
        <v>0</v>
      </c>
      <c r="DP89" s="1">
        <f t="shared" si="265"/>
        <v>0</v>
      </c>
      <c r="DQ89" s="1">
        <f t="shared" si="265"/>
        <v>0</v>
      </c>
      <c r="DR89" s="1">
        <f t="shared" si="265"/>
        <v>0</v>
      </c>
      <c r="DS89" s="1">
        <f t="shared" si="265"/>
        <v>0</v>
      </c>
      <c r="DT89" s="1">
        <f t="shared" si="265"/>
        <v>0</v>
      </c>
      <c r="DU89" s="1">
        <f t="shared" si="265"/>
        <v>0</v>
      </c>
      <c r="DV89" s="1">
        <f t="shared" si="265"/>
        <v>0</v>
      </c>
      <c r="DW89" s="1">
        <f t="shared" si="265"/>
        <v>0</v>
      </c>
      <c r="DX89" s="1">
        <f t="shared" si="265"/>
        <v>0</v>
      </c>
      <c r="DY89" s="1">
        <f t="shared" si="265"/>
        <v>0</v>
      </c>
      <c r="DZ89" s="1">
        <f t="shared" si="265"/>
        <v>0</v>
      </c>
      <c r="EA89" s="1">
        <f t="shared" si="265"/>
        <v>0</v>
      </c>
      <c r="EB89" s="1">
        <f t="shared" si="265"/>
        <v>0</v>
      </c>
      <c r="EC89" s="1">
        <f t="shared" si="265"/>
        <v>0</v>
      </c>
      <c r="ED89" s="1">
        <f t="shared" si="265"/>
        <v>0</v>
      </c>
      <c r="EE89" s="1">
        <f t="shared" si="265"/>
        <v>0</v>
      </c>
      <c r="EF89" s="1">
        <f t="shared" si="265"/>
        <v>0</v>
      </c>
      <c r="EG89" s="1">
        <f t="shared" si="265"/>
        <v>0</v>
      </c>
      <c r="EH89" s="1">
        <f t="shared" si="265"/>
        <v>0</v>
      </c>
      <c r="EI89" s="1">
        <f t="shared" si="265"/>
        <v>0</v>
      </c>
      <c r="EJ89" s="1">
        <f t="shared" si="265"/>
        <v>0</v>
      </c>
      <c r="EK89" s="1">
        <f t="shared" si="265"/>
        <v>0</v>
      </c>
      <c r="EL89" s="1">
        <f t="shared" si="265"/>
        <v>0</v>
      </c>
      <c r="EM89" s="1">
        <f t="shared" si="265"/>
        <v>0</v>
      </c>
      <c r="EN89" s="1">
        <f t="shared" si="263"/>
        <v>0</v>
      </c>
      <c r="EO89" s="1">
        <f t="shared" si="263"/>
        <v>0</v>
      </c>
      <c r="EP89" s="1">
        <f t="shared" si="263"/>
        <v>0</v>
      </c>
      <c r="EQ89" s="1">
        <f t="shared" si="263"/>
        <v>0</v>
      </c>
      <c r="ER89" s="1">
        <f t="shared" si="263"/>
        <v>0</v>
      </c>
      <c r="ES89" s="1">
        <f t="shared" si="263"/>
        <v>0</v>
      </c>
      <c r="ET89" s="1">
        <f t="shared" si="263"/>
        <v>0</v>
      </c>
      <c r="EU89" s="1">
        <f t="shared" si="263"/>
        <v>0</v>
      </c>
      <c r="EV89" s="1">
        <f t="shared" si="263"/>
        <v>0</v>
      </c>
      <c r="EW89" s="1">
        <f t="shared" si="263"/>
        <v>0</v>
      </c>
      <c r="EX89" s="1">
        <f t="shared" si="263"/>
        <v>0</v>
      </c>
      <c r="EY89" s="1">
        <f t="shared" si="263"/>
        <v>0</v>
      </c>
      <c r="EZ89" s="1">
        <f t="shared" si="263"/>
        <v>0</v>
      </c>
      <c r="FA89" s="1">
        <f t="shared" si="263"/>
        <v>0</v>
      </c>
      <c r="FB89" s="1">
        <f t="shared" si="263"/>
        <v>0</v>
      </c>
      <c r="FC89" s="1">
        <f t="shared" si="263"/>
        <v>0</v>
      </c>
      <c r="FD89" s="1">
        <f t="shared" si="263"/>
        <v>0</v>
      </c>
      <c r="FE89" s="1">
        <f t="shared" si="263"/>
        <v>0</v>
      </c>
      <c r="FF89" s="1">
        <f t="shared" si="263"/>
        <v>0</v>
      </c>
      <c r="FG89" s="1">
        <f t="shared" si="263"/>
        <v>0</v>
      </c>
      <c r="FH89" s="1">
        <f t="shared" si="263"/>
        <v>0</v>
      </c>
      <c r="FI89" s="1">
        <f t="shared" si="263"/>
        <v>0</v>
      </c>
      <c r="FJ89" s="1">
        <f t="shared" si="263"/>
        <v>0</v>
      </c>
      <c r="FK89" s="1">
        <f t="shared" si="263"/>
        <v>0</v>
      </c>
      <c r="FL89" s="1">
        <f t="shared" si="263"/>
        <v>0</v>
      </c>
      <c r="FM89" s="1">
        <f t="shared" ref="FM89:GG89" si="267">(FM$1=$G89)*$E89</f>
        <v>0</v>
      </c>
      <c r="FN89" s="1">
        <f t="shared" si="267"/>
        <v>0</v>
      </c>
      <c r="FO89" s="1">
        <f t="shared" si="267"/>
        <v>0</v>
      </c>
      <c r="FP89" s="1">
        <f t="shared" si="267"/>
        <v>0</v>
      </c>
      <c r="FQ89" s="1">
        <f t="shared" si="267"/>
        <v>0</v>
      </c>
      <c r="FR89" s="1">
        <f t="shared" si="267"/>
        <v>0</v>
      </c>
      <c r="FS89" s="1">
        <f t="shared" si="267"/>
        <v>0</v>
      </c>
      <c r="FT89" s="1">
        <f t="shared" si="267"/>
        <v>0</v>
      </c>
      <c r="FU89" s="1">
        <f t="shared" si="267"/>
        <v>0</v>
      </c>
      <c r="FV89" s="1">
        <f t="shared" si="267"/>
        <v>0</v>
      </c>
      <c r="FW89" s="1">
        <f t="shared" si="267"/>
        <v>0</v>
      </c>
      <c r="FX89" s="1">
        <f t="shared" si="267"/>
        <v>0</v>
      </c>
      <c r="FY89" s="1">
        <f t="shared" si="267"/>
        <v>0</v>
      </c>
      <c r="FZ89" s="1">
        <f t="shared" si="267"/>
        <v>0</v>
      </c>
      <c r="GA89" s="1">
        <f t="shared" si="267"/>
        <v>0</v>
      </c>
      <c r="GB89" s="1">
        <f t="shared" si="267"/>
        <v>0</v>
      </c>
      <c r="GC89" s="1">
        <f t="shared" si="267"/>
        <v>0</v>
      </c>
      <c r="GD89" s="1">
        <f t="shared" si="267"/>
        <v>0</v>
      </c>
      <c r="GE89" s="1">
        <f t="shared" si="267"/>
        <v>0</v>
      </c>
      <c r="GF89" s="1">
        <f t="shared" si="267"/>
        <v>0</v>
      </c>
      <c r="GG89" s="1">
        <f t="shared" si="267"/>
        <v>0</v>
      </c>
    </row>
    <row r="90" spans="4:189" x14ac:dyDescent="0.25">
      <c r="D90" s="49">
        <v>11</v>
      </c>
      <c r="E90" s="3">
        <f>'Project Inputs'!E203*(D90&gt;0)</f>
        <v>6</v>
      </c>
      <c r="G90" s="8">
        <f>(G62+'Project Inputs'!$E$186)*(D90&gt;0)</f>
        <v>51</v>
      </c>
      <c r="J90" s="1">
        <f t="shared" ref="J90:Y104" si="268">(J$1=$G90)*$E90</f>
        <v>0</v>
      </c>
      <c r="K90" s="1">
        <f t="shared" si="268"/>
        <v>0</v>
      </c>
      <c r="L90" s="1">
        <f t="shared" si="268"/>
        <v>0</v>
      </c>
      <c r="M90" s="1">
        <f t="shared" si="268"/>
        <v>0</v>
      </c>
      <c r="N90" s="1">
        <f t="shared" si="268"/>
        <v>0</v>
      </c>
      <c r="O90" s="1">
        <f t="shared" si="268"/>
        <v>0</v>
      </c>
      <c r="P90" s="1">
        <f t="shared" si="268"/>
        <v>0</v>
      </c>
      <c r="Q90" s="1">
        <f t="shared" si="268"/>
        <v>0</v>
      </c>
      <c r="R90" s="1">
        <f t="shared" si="268"/>
        <v>0</v>
      </c>
      <c r="S90" s="1">
        <f t="shared" si="268"/>
        <v>0</v>
      </c>
      <c r="T90" s="1">
        <f t="shared" si="268"/>
        <v>0</v>
      </c>
      <c r="U90" s="1">
        <f t="shared" si="268"/>
        <v>0</v>
      </c>
      <c r="V90" s="1">
        <f t="shared" si="268"/>
        <v>0</v>
      </c>
      <c r="W90" s="1">
        <f t="shared" si="268"/>
        <v>0</v>
      </c>
      <c r="X90" s="1">
        <f t="shared" si="268"/>
        <v>0</v>
      </c>
      <c r="Y90" s="1">
        <f t="shared" si="268"/>
        <v>0</v>
      </c>
      <c r="Z90" s="1">
        <f t="shared" si="266"/>
        <v>0</v>
      </c>
      <c r="AA90" s="1">
        <f t="shared" si="266"/>
        <v>0</v>
      </c>
      <c r="AB90" s="1">
        <f t="shared" si="266"/>
        <v>0</v>
      </c>
      <c r="AC90" s="1">
        <f t="shared" si="266"/>
        <v>0</v>
      </c>
      <c r="AD90" s="1">
        <f t="shared" si="266"/>
        <v>0</v>
      </c>
      <c r="AE90" s="1">
        <f t="shared" si="266"/>
        <v>0</v>
      </c>
      <c r="AF90" s="1">
        <f t="shared" si="266"/>
        <v>0</v>
      </c>
      <c r="AG90" s="1">
        <f t="shared" si="266"/>
        <v>0</v>
      </c>
      <c r="AH90" s="1">
        <f t="shared" si="266"/>
        <v>0</v>
      </c>
      <c r="AI90" s="1">
        <f t="shared" si="266"/>
        <v>0</v>
      </c>
      <c r="AJ90" s="1">
        <f t="shared" si="266"/>
        <v>0</v>
      </c>
      <c r="AK90" s="1">
        <f t="shared" si="266"/>
        <v>0</v>
      </c>
      <c r="AL90" s="1">
        <f t="shared" si="266"/>
        <v>0</v>
      </c>
      <c r="AM90" s="1">
        <f t="shared" si="266"/>
        <v>0</v>
      </c>
      <c r="AN90" s="1">
        <f t="shared" si="266"/>
        <v>0</v>
      </c>
      <c r="AO90" s="1">
        <f t="shared" si="266"/>
        <v>0</v>
      </c>
      <c r="AP90" s="1">
        <f t="shared" si="266"/>
        <v>0</v>
      </c>
      <c r="AQ90" s="1">
        <f t="shared" si="266"/>
        <v>0</v>
      </c>
      <c r="AR90" s="1">
        <f t="shared" si="266"/>
        <v>0</v>
      </c>
      <c r="AS90" s="1">
        <f t="shared" si="266"/>
        <v>0</v>
      </c>
      <c r="AT90" s="1">
        <f t="shared" si="266"/>
        <v>0</v>
      </c>
      <c r="AU90" s="1">
        <f t="shared" si="266"/>
        <v>0</v>
      </c>
      <c r="AV90" s="1">
        <f t="shared" si="266"/>
        <v>0</v>
      </c>
      <c r="AW90" s="1">
        <f t="shared" si="266"/>
        <v>0</v>
      </c>
      <c r="AX90" s="1">
        <f t="shared" si="266"/>
        <v>0</v>
      </c>
      <c r="AY90" s="1">
        <f t="shared" si="266"/>
        <v>0</v>
      </c>
      <c r="AZ90" s="1">
        <f t="shared" si="266"/>
        <v>0</v>
      </c>
      <c r="BA90" s="1">
        <f t="shared" si="266"/>
        <v>0</v>
      </c>
      <c r="BB90" s="1">
        <f t="shared" si="266"/>
        <v>0</v>
      </c>
      <c r="BC90" s="1">
        <f t="shared" si="266"/>
        <v>0</v>
      </c>
      <c r="BD90" s="1">
        <f t="shared" si="266"/>
        <v>0</v>
      </c>
      <c r="BE90" s="1">
        <f t="shared" si="266"/>
        <v>0</v>
      </c>
      <c r="BF90" s="1">
        <f t="shared" si="266"/>
        <v>0</v>
      </c>
      <c r="BG90" s="1">
        <f t="shared" si="266"/>
        <v>0</v>
      </c>
      <c r="BH90" s="1">
        <f t="shared" si="266"/>
        <v>6</v>
      </c>
      <c r="BI90" s="1">
        <f t="shared" si="266"/>
        <v>0</v>
      </c>
      <c r="BJ90" s="1">
        <f t="shared" si="266"/>
        <v>0</v>
      </c>
      <c r="BK90" s="1">
        <f t="shared" si="266"/>
        <v>0</v>
      </c>
      <c r="BL90" s="1">
        <f t="shared" si="266"/>
        <v>0</v>
      </c>
      <c r="BM90" s="1">
        <f t="shared" si="266"/>
        <v>0</v>
      </c>
      <c r="BN90" s="1">
        <f t="shared" si="266"/>
        <v>0</v>
      </c>
      <c r="BO90" s="1">
        <f t="shared" si="266"/>
        <v>0</v>
      </c>
      <c r="BP90" s="1">
        <f t="shared" si="266"/>
        <v>0</v>
      </c>
      <c r="BQ90" s="1">
        <f t="shared" si="266"/>
        <v>0</v>
      </c>
      <c r="BR90" s="1">
        <f t="shared" si="266"/>
        <v>0</v>
      </c>
      <c r="BS90" s="1">
        <f t="shared" si="266"/>
        <v>0</v>
      </c>
      <c r="BT90" s="1">
        <f t="shared" si="266"/>
        <v>0</v>
      </c>
      <c r="BU90" s="1">
        <f t="shared" si="266"/>
        <v>0</v>
      </c>
      <c r="BV90" s="1">
        <f t="shared" si="266"/>
        <v>0</v>
      </c>
      <c r="BW90" s="1">
        <f t="shared" si="266"/>
        <v>0</v>
      </c>
      <c r="BX90" s="1">
        <f t="shared" si="266"/>
        <v>0</v>
      </c>
      <c r="BY90" s="1">
        <f t="shared" si="266"/>
        <v>0</v>
      </c>
      <c r="BZ90" s="1">
        <f t="shared" si="266"/>
        <v>0</v>
      </c>
      <c r="CA90" s="1">
        <f t="shared" si="266"/>
        <v>0</v>
      </c>
      <c r="CB90" s="1">
        <f t="shared" si="266"/>
        <v>0</v>
      </c>
      <c r="CC90" s="1">
        <f t="shared" si="265"/>
        <v>0</v>
      </c>
      <c r="CD90" s="1">
        <f t="shared" si="265"/>
        <v>0</v>
      </c>
      <c r="CE90" s="1">
        <f t="shared" si="265"/>
        <v>0</v>
      </c>
      <c r="CF90" s="1">
        <f t="shared" si="265"/>
        <v>0</v>
      </c>
      <c r="CG90" s="1">
        <f t="shared" si="265"/>
        <v>0</v>
      </c>
      <c r="CH90" s="1">
        <f t="shared" si="265"/>
        <v>0</v>
      </c>
      <c r="CI90" s="1">
        <f t="shared" si="265"/>
        <v>0</v>
      </c>
      <c r="CJ90" s="1">
        <f t="shared" si="265"/>
        <v>0</v>
      </c>
      <c r="CK90" s="1">
        <f t="shared" si="265"/>
        <v>0</v>
      </c>
      <c r="CL90" s="1">
        <f t="shared" si="265"/>
        <v>0</v>
      </c>
      <c r="CM90" s="1">
        <f t="shared" si="265"/>
        <v>0</v>
      </c>
      <c r="CN90" s="1">
        <f t="shared" si="265"/>
        <v>0</v>
      </c>
      <c r="CO90" s="1">
        <f t="shared" si="265"/>
        <v>0</v>
      </c>
      <c r="CP90" s="1">
        <f t="shared" si="265"/>
        <v>0</v>
      </c>
      <c r="CQ90" s="1">
        <f t="shared" si="265"/>
        <v>0</v>
      </c>
      <c r="CR90" s="1">
        <f t="shared" si="265"/>
        <v>0</v>
      </c>
      <c r="CS90" s="1">
        <f t="shared" si="265"/>
        <v>0</v>
      </c>
      <c r="CT90" s="1">
        <f t="shared" si="265"/>
        <v>0</v>
      </c>
      <c r="CU90" s="1">
        <f t="shared" si="265"/>
        <v>0</v>
      </c>
      <c r="CV90" s="1">
        <f t="shared" si="265"/>
        <v>0</v>
      </c>
      <c r="CW90" s="1">
        <f t="shared" si="265"/>
        <v>0</v>
      </c>
      <c r="CX90" s="1">
        <f t="shared" si="265"/>
        <v>0</v>
      </c>
      <c r="CY90" s="1">
        <f t="shared" si="265"/>
        <v>0</v>
      </c>
      <c r="CZ90" s="1">
        <f t="shared" si="265"/>
        <v>0</v>
      </c>
      <c r="DA90" s="1">
        <f t="shared" si="265"/>
        <v>0</v>
      </c>
      <c r="DB90" s="1">
        <f t="shared" si="265"/>
        <v>0</v>
      </c>
      <c r="DC90" s="1">
        <f t="shared" si="265"/>
        <v>0</v>
      </c>
      <c r="DD90" s="1">
        <f t="shared" si="265"/>
        <v>0</v>
      </c>
      <c r="DE90" s="1">
        <f t="shared" si="265"/>
        <v>0</v>
      </c>
      <c r="DF90" s="1">
        <f t="shared" si="265"/>
        <v>0</v>
      </c>
      <c r="DG90" s="1">
        <f t="shared" si="265"/>
        <v>0</v>
      </c>
      <c r="DH90" s="1">
        <f t="shared" si="265"/>
        <v>0</v>
      </c>
      <c r="DI90" s="1">
        <f t="shared" si="265"/>
        <v>0</v>
      </c>
      <c r="DJ90" s="1">
        <f t="shared" si="265"/>
        <v>0</v>
      </c>
      <c r="DK90" s="1">
        <f t="shared" si="265"/>
        <v>0</v>
      </c>
      <c r="DL90" s="1">
        <f t="shared" si="265"/>
        <v>0</v>
      </c>
      <c r="DM90" s="1">
        <f t="shared" si="265"/>
        <v>0</v>
      </c>
      <c r="DN90" s="1">
        <f t="shared" si="265"/>
        <v>0</v>
      </c>
      <c r="DO90" s="1">
        <f t="shared" si="265"/>
        <v>0</v>
      </c>
      <c r="DP90" s="1">
        <f t="shared" si="265"/>
        <v>0</v>
      </c>
      <c r="DQ90" s="1">
        <f t="shared" si="265"/>
        <v>0</v>
      </c>
      <c r="DR90" s="1">
        <f t="shared" si="265"/>
        <v>0</v>
      </c>
      <c r="DS90" s="1">
        <f t="shared" si="265"/>
        <v>0</v>
      </c>
      <c r="DT90" s="1">
        <f t="shared" si="265"/>
        <v>0</v>
      </c>
      <c r="DU90" s="1">
        <f t="shared" si="265"/>
        <v>0</v>
      </c>
      <c r="DV90" s="1">
        <f t="shared" si="265"/>
        <v>0</v>
      </c>
      <c r="DW90" s="1">
        <f t="shared" si="265"/>
        <v>0</v>
      </c>
      <c r="DX90" s="1">
        <f t="shared" si="265"/>
        <v>0</v>
      </c>
      <c r="DY90" s="1">
        <f t="shared" si="265"/>
        <v>0</v>
      </c>
      <c r="DZ90" s="1">
        <f t="shared" si="265"/>
        <v>0</v>
      </c>
      <c r="EA90" s="1">
        <f t="shared" si="265"/>
        <v>0</v>
      </c>
      <c r="EB90" s="1">
        <f t="shared" si="265"/>
        <v>0</v>
      </c>
      <c r="EC90" s="1">
        <f t="shared" si="265"/>
        <v>0</v>
      </c>
      <c r="ED90" s="1">
        <f t="shared" si="265"/>
        <v>0</v>
      </c>
      <c r="EE90" s="1">
        <f t="shared" si="265"/>
        <v>0</v>
      </c>
      <c r="EF90" s="1">
        <f t="shared" si="265"/>
        <v>0</v>
      </c>
      <c r="EG90" s="1">
        <f t="shared" si="265"/>
        <v>0</v>
      </c>
      <c r="EH90" s="1">
        <f t="shared" si="265"/>
        <v>0</v>
      </c>
      <c r="EI90" s="1">
        <f t="shared" si="265"/>
        <v>0</v>
      </c>
      <c r="EJ90" s="1">
        <f t="shared" si="265"/>
        <v>0</v>
      </c>
      <c r="EK90" s="1">
        <f t="shared" si="265"/>
        <v>0</v>
      </c>
      <c r="EL90" s="1">
        <f t="shared" si="265"/>
        <v>0</v>
      </c>
      <c r="EM90" s="1">
        <f t="shared" si="265"/>
        <v>0</v>
      </c>
      <c r="EN90" s="1">
        <f t="shared" ref="EN90:GG95" si="269">(EN$1=$G90)*$E90</f>
        <v>0</v>
      </c>
      <c r="EO90" s="1">
        <f t="shared" si="269"/>
        <v>0</v>
      </c>
      <c r="EP90" s="1">
        <f t="shared" si="269"/>
        <v>0</v>
      </c>
      <c r="EQ90" s="1">
        <f t="shared" si="269"/>
        <v>0</v>
      </c>
      <c r="ER90" s="1">
        <f t="shared" si="269"/>
        <v>0</v>
      </c>
      <c r="ES90" s="1">
        <f t="shared" si="269"/>
        <v>0</v>
      </c>
      <c r="ET90" s="1">
        <f t="shared" si="269"/>
        <v>0</v>
      </c>
      <c r="EU90" s="1">
        <f t="shared" si="269"/>
        <v>0</v>
      </c>
      <c r="EV90" s="1">
        <f t="shared" si="269"/>
        <v>0</v>
      </c>
      <c r="EW90" s="1">
        <f t="shared" si="269"/>
        <v>0</v>
      </c>
      <c r="EX90" s="1">
        <f t="shared" si="269"/>
        <v>0</v>
      </c>
      <c r="EY90" s="1">
        <f t="shared" si="269"/>
        <v>0</v>
      </c>
      <c r="EZ90" s="1">
        <f t="shared" si="269"/>
        <v>0</v>
      </c>
      <c r="FA90" s="1">
        <f t="shared" si="269"/>
        <v>0</v>
      </c>
      <c r="FB90" s="1">
        <f t="shared" si="269"/>
        <v>0</v>
      </c>
      <c r="FC90" s="1">
        <f t="shared" si="269"/>
        <v>0</v>
      </c>
      <c r="FD90" s="1">
        <f t="shared" si="269"/>
        <v>0</v>
      </c>
      <c r="FE90" s="1">
        <f t="shared" si="269"/>
        <v>0</v>
      </c>
      <c r="FF90" s="1">
        <f t="shared" si="269"/>
        <v>0</v>
      </c>
      <c r="FG90" s="1">
        <f t="shared" si="269"/>
        <v>0</v>
      </c>
      <c r="FH90" s="1">
        <f t="shared" si="269"/>
        <v>0</v>
      </c>
      <c r="FI90" s="1">
        <f t="shared" si="269"/>
        <v>0</v>
      </c>
      <c r="FJ90" s="1">
        <f t="shared" si="269"/>
        <v>0</v>
      </c>
      <c r="FK90" s="1">
        <f t="shared" si="269"/>
        <v>0</v>
      </c>
      <c r="FL90" s="1">
        <f t="shared" si="269"/>
        <v>0</v>
      </c>
      <c r="FM90" s="1">
        <f t="shared" si="269"/>
        <v>0</v>
      </c>
      <c r="FN90" s="1">
        <f t="shared" si="269"/>
        <v>0</v>
      </c>
      <c r="FO90" s="1">
        <f t="shared" si="269"/>
        <v>0</v>
      </c>
      <c r="FP90" s="1">
        <f t="shared" si="269"/>
        <v>0</v>
      </c>
      <c r="FQ90" s="1">
        <f t="shared" si="269"/>
        <v>0</v>
      </c>
      <c r="FR90" s="1">
        <f t="shared" si="269"/>
        <v>0</v>
      </c>
      <c r="FS90" s="1">
        <f t="shared" si="269"/>
        <v>0</v>
      </c>
      <c r="FT90" s="1">
        <f t="shared" si="269"/>
        <v>0</v>
      </c>
      <c r="FU90" s="1">
        <f t="shared" si="269"/>
        <v>0</v>
      </c>
      <c r="FV90" s="1">
        <f t="shared" si="269"/>
        <v>0</v>
      </c>
      <c r="FW90" s="1">
        <f t="shared" si="269"/>
        <v>0</v>
      </c>
      <c r="FX90" s="1">
        <f t="shared" si="269"/>
        <v>0</v>
      </c>
      <c r="FY90" s="1">
        <f t="shared" si="269"/>
        <v>0</v>
      </c>
      <c r="FZ90" s="1">
        <f t="shared" si="269"/>
        <v>0</v>
      </c>
      <c r="GA90" s="1">
        <f t="shared" si="269"/>
        <v>0</v>
      </c>
      <c r="GB90" s="1">
        <f t="shared" si="269"/>
        <v>0</v>
      </c>
      <c r="GC90" s="1">
        <f t="shared" si="269"/>
        <v>0</v>
      </c>
      <c r="GD90" s="1">
        <f t="shared" si="269"/>
        <v>0</v>
      </c>
      <c r="GE90" s="1">
        <f t="shared" si="269"/>
        <v>0</v>
      </c>
      <c r="GF90" s="1">
        <f t="shared" si="269"/>
        <v>0</v>
      </c>
      <c r="GG90" s="1">
        <f t="shared" si="269"/>
        <v>0</v>
      </c>
    </row>
    <row r="91" spans="4:189" x14ac:dyDescent="0.25">
      <c r="D91" s="49">
        <v>12</v>
      </c>
      <c r="E91" s="3">
        <f>'Project Inputs'!E204*(D91&gt;0)</f>
        <v>6</v>
      </c>
      <c r="G91" s="8">
        <f>(G63+'Project Inputs'!$E$186)*(D91&gt;0)</f>
        <v>54</v>
      </c>
      <c r="J91" s="1">
        <f t="shared" si="268"/>
        <v>0</v>
      </c>
      <c r="K91" s="1">
        <f t="shared" si="268"/>
        <v>0</v>
      </c>
      <c r="L91" s="1">
        <f t="shared" si="268"/>
        <v>0</v>
      </c>
      <c r="M91" s="1">
        <f t="shared" si="268"/>
        <v>0</v>
      </c>
      <c r="N91" s="1">
        <f t="shared" si="268"/>
        <v>0</v>
      </c>
      <c r="O91" s="1">
        <f t="shared" si="268"/>
        <v>0</v>
      </c>
      <c r="P91" s="1">
        <f t="shared" si="268"/>
        <v>0</v>
      </c>
      <c r="Q91" s="1">
        <f t="shared" ref="Q91:CB94" si="270">(Q$1=$G91)*$E91</f>
        <v>0</v>
      </c>
      <c r="R91" s="1">
        <f t="shared" si="270"/>
        <v>0</v>
      </c>
      <c r="S91" s="1">
        <f t="shared" si="270"/>
        <v>0</v>
      </c>
      <c r="T91" s="1">
        <f t="shared" si="270"/>
        <v>0</v>
      </c>
      <c r="U91" s="1">
        <f t="shared" si="270"/>
        <v>0</v>
      </c>
      <c r="V91" s="1">
        <f t="shared" si="270"/>
        <v>0</v>
      </c>
      <c r="W91" s="1">
        <f t="shared" si="270"/>
        <v>0</v>
      </c>
      <c r="X91" s="1">
        <f t="shared" si="270"/>
        <v>0</v>
      </c>
      <c r="Y91" s="1">
        <f t="shared" si="270"/>
        <v>0</v>
      </c>
      <c r="Z91" s="1">
        <f t="shared" si="270"/>
        <v>0</v>
      </c>
      <c r="AA91" s="1">
        <f t="shared" si="270"/>
        <v>0</v>
      </c>
      <c r="AB91" s="1">
        <f t="shared" si="270"/>
        <v>0</v>
      </c>
      <c r="AC91" s="1">
        <f t="shared" si="270"/>
        <v>0</v>
      </c>
      <c r="AD91" s="1">
        <f t="shared" si="270"/>
        <v>0</v>
      </c>
      <c r="AE91" s="1">
        <f t="shared" si="270"/>
        <v>0</v>
      </c>
      <c r="AF91" s="1">
        <f t="shared" si="270"/>
        <v>0</v>
      </c>
      <c r="AG91" s="1">
        <f t="shared" si="270"/>
        <v>0</v>
      </c>
      <c r="AH91" s="1">
        <f t="shared" si="270"/>
        <v>0</v>
      </c>
      <c r="AI91" s="1">
        <f t="shared" si="270"/>
        <v>0</v>
      </c>
      <c r="AJ91" s="1">
        <f t="shared" si="270"/>
        <v>0</v>
      </c>
      <c r="AK91" s="1">
        <f t="shared" si="270"/>
        <v>0</v>
      </c>
      <c r="AL91" s="1">
        <f t="shared" si="270"/>
        <v>0</v>
      </c>
      <c r="AM91" s="1">
        <f t="shared" si="270"/>
        <v>0</v>
      </c>
      <c r="AN91" s="1">
        <f t="shared" si="270"/>
        <v>0</v>
      </c>
      <c r="AO91" s="1">
        <f t="shared" si="270"/>
        <v>0</v>
      </c>
      <c r="AP91" s="1">
        <f t="shared" si="270"/>
        <v>0</v>
      </c>
      <c r="AQ91" s="1">
        <f t="shared" si="270"/>
        <v>0</v>
      </c>
      <c r="AR91" s="1">
        <f t="shared" si="270"/>
        <v>0</v>
      </c>
      <c r="AS91" s="1">
        <f t="shared" si="270"/>
        <v>0</v>
      </c>
      <c r="AT91" s="1">
        <f t="shared" si="270"/>
        <v>0</v>
      </c>
      <c r="AU91" s="1">
        <f t="shared" si="270"/>
        <v>0</v>
      </c>
      <c r="AV91" s="1">
        <f t="shared" si="270"/>
        <v>0</v>
      </c>
      <c r="AW91" s="1">
        <f t="shared" si="270"/>
        <v>0</v>
      </c>
      <c r="AX91" s="1">
        <f t="shared" si="270"/>
        <v>0</v>
      </c>
      <c r="AY91" s="1">
        <f t="shared" si="270"/>
        <v>0</v>
      </c>
      <c r="AZ91" s="1">
        <f t="shared" si="270"/>
        <v>0</v>
      </c>
      <c r="BA91" s="1">
        <f t="shared" si="270"/>
        <v>0</v>
      </c>
      <c r="BB91" s="1">
        <f t="shared" si="270"/>
        <v>0</v>
      </c>
      <c r="BC91" s="1">
        <f t="shared" si="270"/>
        <v>0</v>
      </c>
      <c r="BD91" s="1">
        <f t="shared" si="270"/>
        <v>0</v>
      </c>
      <c r="BE91" s="1">
        <f t="shared" si="270"/>
        <v>0</v>
      </c>
      <c r="BF91" s="1">
        <f t="shared" si="270"/>
        <v>0</v>
      </c>
      <c r="BG91" s="1">
        <f t="shared" si="270"/>
        <v>0</v>
      </c>
      <c r="BH91" s="1">
        <f t="shared" si="270"/>
        <v>0</v>
      </c>
      <c r="BI91" s="1">
        <f t="shared" si="270"/>
        <v>0</v>
      </c>
      <c r="BJ91" s="1">
        <f t="shared" si="270"/>
        <v>0</v>
      </c>
      <c r="BK91" s="1">
        <f t="shared" si="270"/>
        <v>6</v>
      </c>
      <c r="BL91" s="1">
        <f t="shared" si="270"/>
        <v>0</v>
      </c>
      <c r="BM91" s="1">
        <f t="shared" si="270"/>
        <v>0</v>
      </c>
      <c r="BN91" s="1">
        <f t="shared" si="270"/>
        <v>0</v>
      </c>
      <c r="BO91" s="1">
        <f t="shared" si="270"/>
        <v>0</v>
      </c>
      <c r="BP91" s="1">
        <f t="shared" si="270"/>
        <v>0</v>
      </c>
      <c r="BQ91" s="1">
        <f t="shared" si="270"/>
        <v>0</v>
      </c>
      <c r="BR91" s="1">
        <f t="shared" si="270"/>
        <v>0</v>
      </c>
      <c r="BS91" s="1">
        <f t="shared" si="270"/>
        <v>0</v>
      </c>
      <c r="BT91" s="1">
        <f t="shared" si="270"/>
        <v>0</v>
      </c>
      <c r="BU91" s="1">
        <f t="shared" si="270"/>
        <v>0</v>
      </c>
      <c r="BV91" s="1">
        <f t="shared" si="270"/>
        <v>0</v>
      </c>
      <c r="BW91" s="1">
        <f t="shared" si="270"/>
        <v>0</v>
      </c>
      <c r="BX91" s="1">
        <f t="shared" si="270"/>
        <v>0</v>
      </c>
      <c r="BY91" s="1">
        <f t="shared" si="270"/>
        <v>0</v>
      </c>
      <c r="BZ91" s="1">
        <f t="shared" si="270"/>
        <v>0</v>
      </c>
      <c r="CA91" s="1">
        <f t="shared" si="270"/>
        <v>0</v>
      </c>
      <c r="CB91" s="1">
        <f t="shared" si="270"/>
        <v>0</v>
      </c>
      <c r="CC91" s="1">
        <f t="shared" si="265"/>
        <v>0</v>
      </c>
      <c r="CD91" s="1">
        <f t="shared" si="265"/>
        <v>0</v>
      </c>
      <c r="CE91" s="1">
        <f t="shared" si="265"/>
        <v>0</v>
      </c>
      <c r="CF91" s="1">
        <f t="shared" si="265"/>
        <v>0</v>
      </c>
      <c r="CG91" s="1">
        <f t="shared" si="265"/>
        <v>0</v>
      </c>
      <c r="CH91" s="1">
        <f t="shared" si="265"/>
        <v>0</v>
      </c>
      <c r="CI91" s="1">
        <f t="shared" si="265"/>
        <v>0</v>
      </c>
      <c r="CJ91" s="1">
        <f t="shared" si="265"/>
        <v>0</v>
      </c>
      <c r="CK91" s="1">
        <f t="shared" si="265"/>
        <v>0</v>
      </c>
      <c r="CL91" s="1">
        <f t="shared" si="265"/>
        <v>0</v>
      </c>
      <c r="CM91" s="1">
        <f t="shared" si="265"/>
        <v>0</v>
      </c>
      <c r="CN91" s="1">
        <f t="shared" si="265"/>
        <v>0</v>
      </c>
      <c r="CO91" s="1">
        <f t="shared" si="265"/>
        <v>0</v>
      </c>
      <c r="CP91" s="1">
        <f t="shared" si="265"/>
        <v>0</v>
      </c>
      <c r="CQ91" s="1">
        <f t="shared" si="265"/>
        <v>0</v>
      </c>
      <c r="CR91" s="1">
        <f t="shared" si="265"/>
        <v>0</v>
      </c>
      <c r="CS91" s="1">
        <f t="shared" si="265"/>
        <v>0</v>
      </c>
      <c r="CT91" s="1">
        <f t="shared" si="265"/>
        <v>0</v>
      </c>
      <c r="CU91" s="1">
        <f t="shared" si="265"/>
        <v>0</v>
      </c>
      <c r="CV91" s="1">
        <f t="shared" si="265"/>
        <v>0</v>
      </c>
      <c r="CW91" s="1">
        <f t="shared" si="265"/>
        <v>0</v>
      </c>
      <c r="CX91" s="1">
        <f t="shared" si="265"/>
        <v>0</v>
      </c>
      <c r="CY91" s="1">
        <f t="shared" si="265"/>
        <v>0</v>
      </c>
      <c r="CZ91" s="1">
        <f t="shared" si="265"/>
        <v>0</v>
      </c>
      <c r="DA91" s="1">
        <f t="shared" si="265"/>
        <v>0</v>
      </c>
      <c r="DB91" s="1">
        <f t="shared" si="265"/>
        <v>0</v>
      </c>
      <c r="DC91" s="1">
        <f t="shared" si="265"/>
        <v>0</v>
      </c>
      <c r="DD91" s="1">
        <f t="shared" si="265"/>
        <v>0</v>
      </c>
      <c r="DE91" s="1">
        <f t="shared" si="265"/>
        <v>0</v>
      </c>
      <c r="DF91" s="1">
        <f t="shared" si="265"/>
        <v>0</v>
      </c>
      <c r="DG91" s="1">
        <f t="shared" si="265"/>
        <v>0</v>
      </c>
      <c r="DH91" s="1">
        <f t="shared" si="265"/>
        <v>0</v>
      </c>
      <c r="DI91" s="1">
        <f t="shared" si="265"/>
        <v>0</v>
      </c>
      <c r="DJ91" s="1">
        <f t="shared" si="265"/>
        <v>0</v>
      </c>
      <c r="DK91" s="1">
        <f t="shared" si="265"/>
        <v>0</v>
      </c>
      <c r="DL91" s="1">
        <f t="shared" si="265"/>
        <v>0</v>
      </c>
      <c r="DM91" s="1">
        <f t="shared" si="265"/>
        <v>0</v>
      </c>
      <c r="DN91" s="1">
        <f t="shared" si="265"/>
        <v>0</v>
      </c>
      <c r="DO91" s="1">
        <f t="shared" si="265"/>
        <v>0</v>
      </c>
      <c r="DP91" s="1">
        <f t="shared" si="265"/>
        <v>0</v>
      </c>
      <c r="DQ91" s="1">
        <f t="shared" si="265"/>
        <v>0</v>
      </c>
      <c r="DR91" s="1">
        <f t="shared" si="265"/>
        <v>0</v>
      </c>
      <c r="DS91" s="1">
        <f t="shared" si="265"/>
        <v>0</v>
      </c>
      <c r="DT91" s="1">
        <f t="shared" si="265"/>
        <v>0</v>
      </c>
      <c r="DU91" s="1">
        <f t="shared" si="265"/>
        <v>0</v>
      </c>
      <c r="DV91" s="1">
        <f t="shared" si="265"/>
        <v>0</v>
      </c>
      <c r="DW91" s="1">
        <f t="shared" si="265"/>
        <v>0</v>
      </c>
      <c r="DX91" s="1">
        <f t="shared" si="265"/>
        <v>0</v>
      </c>
      <c r="DY91" s="1">
        <f t="shared" si="265"/>
        <v>0</v>
      </c>
      <c r="DZ91" s="1">
        <f t="shared" si="265"/>
        <v>0</v>
      </c>
      <c r="EA91" s="1">
        <f t="shared" si="265"/>
        <v>0</v>
      </c>
      <c r="EB91" s="1">
        <f t="shared" si="265"/>
        <v>0</v>
      </c>
      <c r="EC91" s="1">
        <f t="shared" si="265"/>
        <v>0</v>
      </c>
      <c r="ED91" s="1">
        <f t="shared" si="265"/>
        <v>0</v>
      </c>
      <c r="EE91" s="1">
        <f t="shared" si="265"/>
        <v>0</v>
      </c>
      <c r="EF91" s="1">
        <f t="shared" si="265"/>
        <v>0</v>
      </c>
      <c r="EG91" s="1">
        <f t="shared" si="265"/>
        <v>0</v>
      </c>
      <c r="EH91" s="1">
        <f t="shared" si="265"/>
        <v>0</v>
      </c>
      <c r="EI91" s="1">
        <f t="shared" si="265"/>
        <v>0</v>
      </c>
      <c r="EJ91" s="1">
        <f t="shared" si="265"/>
        <v>0</v>
      </c>
      <c r="EK91" s="1">
        <f t="shared" si="265"/>
        <v>0</v>
      </c>
      <c r="EL91" s="1">
        <f t="shared" si="265"/>
        <v>0</v>
      </c>
      <c r="EM91" s="1">
        <f t="shared" si="265"/>
        <v>0</v>
      </c>
      <c r="EN91" s="1">
        <f t="shared" si="269"/>
        <v>0</v>
      </c>
      <c r="EO91" s="1">
        <f t="shared" si="269"/>
        <v>0</v>
      </c>
      <c r="EP91" s="1">
        <f t="shared" si="269"/>
        <v>0</v>
      </c>
      <c r="EQ91" s="1">
        <f t="shared" si="269"/>
        <v>0</v>
      </c>
      <c r="ER91" s="1">
        <f t="shared" si="269"/>
        <v>0</v>
      </c>
      <c r="ES91" s="1">
        <f t="shared" si="269"/>
        <v>0</v>
      </c>
      <c r="ET91" s="1">
        <f t="shared" si="269"/>
        <v>0</v>
      </c>
      <c r="EU91" s="1">
        <f t="shared" si="269"/>
        <v>0</v>
      </c>
      <c r="EV91" s="1">
        <f t="shared" si="269"/>
        <v>0</v>
      </c>
      <c r="EW91" s="1">
        <f t="shared" si="269"/>
        <v>0</v>
      </c>
      <c r="EX91" s="1">
        <f t="shared" si="269"/>
        <v>0</v>
      </c>
      <c r="EY91" s="1">
        <f t="shared" si="269"/>
        <v>0</v>
      </c>
      <c r="EZ91" s="1">
        <f t="shared" si="269"/>
        <v>0</v>
      </c>
      <c r="FA91" s="1">
        <f t="shared" si="269"/>
        <v>0</v>
      </c>
      <c r="FB91" s="1">
        <f t="shared" si="269"/>
        <v>0</v>
      </c>
      <c r="FC91" s="1">
        <f t="shared" si="269"/>
        <v>0</v>
      </c>
      <c r="FD91" s="1">
        <f t="shared" si="269"/>
        <v>0</v>
      </c>
      <c r="FE91" s="1">
        <f t="shared" si="269"/>
        <v>0</v>
      </c>
      <c r="FF91" s="1">
        <f t="shared" si="269"/>
        <v>0</v>
      </c>
      <c r="FG91" s="1">
        <f t="shared" si="269"/>
        <v>0</v>
      </c>
      <c r="FH91" s="1">
        <f t="shared" si="269"/>
        <v>0</v>
      </c>
      <c r="FI91" s="1">
        <f t="shared" si="269"/>
        <v>0</v>
      </c>
      <c r="FJ91" s="1">
        <f t="shared" si="269"/>
        <v>0</v>
      </c>
      <c r="FK91" s="1">
        <f t="shared" si="269"/>
        <v>0</v>
      </c>
      <c r="FL91" s="1">
        <f t="shared" si="269"/>
        <v>0</v>
      </c>
      <c r="FM91" s="1">
        <f t="shared" si="269"/>
        <v>0</v>
      </c>
      <c r="FN91" s="1">
        <f t="shared" si="269"/>
        <v>0</v>
      </c>
      <c r="FO91" s="1">
        <f t="shared" si="269"/>
        <v>0</v>
      </c>
      <c r="FP91" s="1">
        <f t="shared" si="269"/>
        <v>0</v>
      </c>
      <c r="FQ91" s="1">
        <f t="shared" si="269"/>
        <v>0</v>
      </c>
      <c r="FR91" s="1">
        <f t="shared" si="269"/>
        <v>0</v>
      </c>
      <c r="FS91" s="1">
        <f t="shared" si="269"/>
        <v>0</v>
      </c>
      <c r="FT91" s="1">
        <f t="shared" si="269"/>
        <v>0</v>
      </c>
      <c r="FU91" s="1">
        <f t="shared" si="269"/>
        <v>0</v>
      </c>
      <c r="FV91" s="1">
        <f t="shared" si="269"/>
        <v>0</v>
      </c>
      <c r="FW91" s="1">
        <f t="shared" si="269"/>
        <v>0</v>
      </c>
      <c r="FX91" s="1">
        <f t="shared" si="269"/>
        <v>0</v>
      </c>
      <c r="FY91" s="1">
        <f t="shared" si="269"/>
        <v>0</v>
      </c>
      <c r="FZ91" s="1">
        <f t="shared" si="269"/>
        <v>0</v>
      </c>
      <c r="GA91" s="1">
        <f t="shared" si="269"/>
        <v>0</v>
      </c>
      <c r="GB91" s="1">
        <f t="shared" si="269"/>
        <v>0</v>
      </c>
      <c r="GC91" s="1">
        <f t="shared" si="269"/>
        <v>0</v>
      </c>
      <c r="GD91" s="1">
        <f t="shared" si="269"/>
        <v>0</v>
      </c>
      <c r="GE91" s="1">
        <f t="shared" si="269"/>
        <v>0</v>
      </c>
      <c r="GF91" s="1">
        <f t="shared" si="269"/>
        <v>0</v>
      </c>
      <c r="GG91" s="1">
        <f t="shared" si="269"/>
        <v>0</v>
      </c>
    </row>
    <row r="92" spans="4:189" x14ac:dyDescent="0.25">
      <c r="D92" s="49">
        <v>13</v>
      </c>
      <c r="E92" s="3">
        <f>'Project Inputs'!E205*(D92&gt;0)</f>
        <v>6</v>
      </c>
      <c r="G92" s="8">
        <f>(G64+'Project Inputs'!$E$186)*(D92&gt;0)</f>
        <v>57</v>
      </c>
      <c r="J92" s="1">
        <f t="shared" si="268"/>
        <v>0</v>
      </c>
      <c r="K92" s="1">
        <f t="shared" si="268"/>
        <v>0</v>
      </c>
      <c r="L92" s="1">
        <f t="shared" si="268"/>
        <v>0</v>
      </c>
      <c r="M92" s="1">
        <f t="shared" si="268"/>
        <v>0</v>
      </c>
      <c r="N92" s="1">
        <f t="shared" si="268"/>
        <v>0</v>
      </c>
      <c r="O92" s="1">
        <f t="shared" si="268"/>
        <v>0</v>
      </c>
      <c r="P92" s="1">
        <f t="shared" si="268"/>
        <v>0</v>
      </c>
      <c r="Q92" s="1">
        <f t="shared" si="270"/>
        <v>0</v>
      </c>
      <c r="R92" s="1">
        <f t="shared" si="270"/>
        <v>0</v>
      </c>
      <c r="S92" s="1">
        <f t="shared" si="270"/>
        <v>0</v>
      </c>
      <c r="T92" s="1">
        <f t="shared" si="270"/>
        <v>0</v>
      </c>
      <c r="U92" s="1">
        <f t="shared" si="270"/>
        <v>0</v>
      </c>
      <c r="V92" s="1">
        <f t="shared" si="270"/>
        <v>0</v>
      </c>
      <c r="W92" s="1">
        <f t="shared" si="270"/>
        <v>0</v>
      </c>
      <c r="X92" s="1">
        <f t="shared" si="270"/>
        <v>0</v>
      </c>
      <c r="Y92" s="1">
        <f t="shared" si="270"/>
        <v>0</v>
      </c>
      <c r="Z92" s="1">
        <f t="shared" si="270"/>
        <v>0</v>
      </c>
      <c r="AA92" s="1">
        <f t="shared" si="270"/>
        <v>0</v>
      </c>
      <c r="AB92" s="1">
        <f t="shared" si="270"/>
        <v>0</v>
      </c>
      <c r="AC92" s="1">
        <f t="shared" si="270"/>
        <v>0</v>
      </c>
      <c r="AD92" s="1">
        <f t="shared" si="270"/>
        <v>0</v>
      </c>
      <c r="AE92" s="1">
        <f t="shared" si="270"/>
        <v>0</v>
      </c>
      <c r="AF92" s="1">
        <f t="shared" si="270"/>
        <v>0</v>
      </c>
      <c r="AG92" s="1">
        <f t="shared" si="270"/>
        <v>0</v>
      </c>
      <c r="AH92" s="1">
        <f t="shared" si="270"/>
        <v>0</v>
      </c>
      <c r="AI92" s="1">
        <f t="shared" si="270"/>
        <v>0</v>
      </c>
      <c r="AJ92" s="1">
        <f t="shared" si="270"/>
        <v>0</v>
      </c>
      <c r="AK92" s="1">
        <f t="shared" si="270"/>
        <v>0</v>
      </c>
      <c r="AL92" s="1">
        <f t="shared" si="270"/>
        <v>0</v>
      </c>
      <c r="AM92" s="1">
        <f t="shared" si="270"/>
        <v>0</v>
      </c>
      <c r="AN92" s="1">
        <f t="shared" si="270"/>
        <v>0</v>
      </c>
      <c r="AO92" s="1">
        <f t="shared" si="270"/>
        <v>0</v>
      </c>
      <c r="AP92" s="1">
        <f t="shared" si="270"/>
        <v>0</v>
      </c>
      <c r="AQ92" s="1">
        <f t="shared" si="270"/>
        <v>0</v>
      </c>
      <c r="AR92" s="1">
        <f t="shared" si="270"/>
        <v>0</v>
      </c>
      <c r="AS92" s="1">
        <f t="shared" si="270"/>
        <v>0</v>
      </c>
      <c r="AT92" s="1">
        <f t="shared" si="270"/>
        <v>0</v>
      </c>
      <c r="AU92" s="1">
        <f t="shared" si="270"/>
        <v>0</v>
      </c>
      <c r="AV92" s="1">
        <f t="shared" si="270"/>
        <v>0</v>
      </c>
      <c r="AW92" s="1">
        <f t="shared" si="270"/>
        <v>0</v>
      </c>
      <c r="AX92" s="1">
        <f t="shared" si="270"/>
        <v>0</v>
      </c>
      <c r="AY92" s="1">
        <f t="shared" si="270"/>
        <v>0</v>
      </c>
      <c r="AZ92" s="1">
        <f t="shared" si="270"/>
        <v>0</v>
      </c>
      <c r="BA92" s="1">
        <f t="shared" si="270"/>
        <v>0</v>
      </c>
      <c r="BB92" s="1">
        <f t="shared" si="270"/>
        <v>0</v>
      </c>
      <c r="BC92" s="1">
        <f t="shared" si="270"/>
        <v>0</v>
      </c>
      <c r="BD92" s="1">
        <f t="shared" si="270"/>
        <v>0</v>
      </c>
      <c r="BE92" s="1">
        <f t="shared" si="270"/>
        <v>0</v>
      </c>
      <c r="BF92" s="1">
        <f t="shared" si="270"/>
        <v>0</v>
      </c>
      <c r="BG92" s="1">
        <f t="shared" si="270"/>
        <v>0</v>
      </c>
      <c r="BH92" s="1">
        <f t="shared" si="270"/>
        <v>0</v>
      </c>
      <c r="BI92" s="1">
        <f t="shared" si="270"/>
        <v>0</v>
      </c>
      <c r="BJ92" s="1">
        <f t="shared" si="270"/>
        <v>0</v>
      </c>
      <c r="BK92" s="1">
        <f t="shared" si="270"/>
        <v>0</v>
      </c>
      <c r="BL92" s="1">
        <f t="shared" si="270"/>
        <v>0</v>
      </c>
      <c r="BM92" s="1">
        <f t="shared" si="270"/>
        <v>0</v>
      </c>
      <c r="BN92" s="1">
        <f t="shared" si="270"/>
        <v>6</v>
      </c>
      <c r="BO92" s="1">
        <f t="shared" si="270"/>
        <v>0</v>
      </c>
      <c r="BP92" s="1">
        <f t="shared" si="270"/>
        <v>0</v>
      </c>
      <c r="BQ92" s="1">
        <f t="shared" si="270"/>
        <v>0</v>
      </c>
      <c r="BR92" s="1">
        <f t="shared" si="270"/>
        <v>0</v>
      </c>
      <c r="BS92" s="1">
        <f t="shared" si="270"/>
        <v>0</v>
      </c>
      <c r="BT92" s="1">
        <f t="shared" si="270"/>
        <v>0</v>
      </c>
      <c r="BU92" s="1">
        <f t="shared" si="270"/>
        <v>0</v>
      </c>
      <c r="BV92" s="1">
        <f t="shared" si="270"/>
        <v>0</v>
      </c>
      <c r="BW92" s="1">
        <f t="shared" si="270"/>
        <v>0</v>
      </c>
      <c r="BX92" s="1">
        <f t="shared" si="270"/>
        <v>0</v>
      </c>
      <c r="BY92" s="1">
        <f t="shared" si="270"/>
        <v>0</v>
      </c>
      <c r="BZ92" s="1">
        <f t="shared" si="270"/>
        <v>0</v>
      </c>
      <c r="CA92" s="1">
        <f t="shared" si="270"/>
        <v>0</v>
      </c>
      <c r="CB92" s="1">
        <f t="shared" si="270"/>
        <v>0</v>
      </c>
      <c r="CC92" s="1">
        <f t="shared" si="265"/>
        <v>0</v>
      </c>
      <c r="CD92" s="1">
        <f t="shared" si="265"/>
        <v>0</v>
      </c>
      <c r="CE92" s="1">
        <f t="shared" ref="CE92:EP104" si="271">(CE$1=$G92)*$E92</f>
        <v>0</v>
      </c>
      <c r="CF92" s="1">
        <f t="shared" si="271"/>
        <v>0</v>
      </c>
      <c r="CG92" s="1">
        <f t="shared" si="271"/>
        <v>0</v>
      </c>
      <c r="CH92" s="1">
        <f t="shared" si="271"/>
        <v>0</v>
      </c>
      <c r="CI92" s="1">
        <f t="shared" si="271"/>
        <v>0</v>
      </c>
      <c r="CJ92" s="1">
        <f t="shared" si="271"/>
        <v>0</v>
      </c>
      <c r="CK92" s="1">
        <f t="shared" si="271"/>
        <v>0</v>
      </c>
      <c r="CL92" s="1">
        <f t="shared" si="271"/>
        <v>0</v>
      </c>
      <c r="CM92" s="1">
        <f t="shared" si="271"/>
        <v>0</v>
      </c>
      <c r="CN92" s="1">
        <f t="shared" si="271"/>
        <v>0</v>
      </c>
      <c r="CO92" s="1">
        <f t="shared" si="271"/>
        <v>0</v>
      </c>
      <c r="CP92" s="1">
        <f t="shared" si="271"/>
        <v>0</v>
      </c>
      <c r="CQ92" s="1">
        <f t="shared" si="271"/>
        <v>0</v>
      </c>
      <c r="CR92" s="1">
        <f t="shared" si="271"/>
        <v>0</v>
      </c>
      <c r="CS92" s="1">
        <f t="shared" si="271"/>
        <v>0</v>
      </c>
      <c r="CT92" s="1">
        <f t="shared" si="271"/>
        <v>0</v>
      </c>
      <c r="CU92" s="1">
        <f t="shared" si="271"/>
        <v>0</v>
      </c>
      <c r="CV92" s="1">
        <f t="shared" si="271"/>
        <v>0</v>
      </c>
      <c r="CW92" s="1">
        <f t="shared" si="271"/>
        <v>0</v>
      </c>
      <c r="CX92" s="1">
        <f t="shared" si="271"/>
        <v>0</v>
      </c>
      <c r="CY92" s="1">
        <f t="shared" si="271"/>
        <v>0</v>
      </c>
      <c r="CZ92" s="1">
        <f t="shared" si="271"/>
        <v>0</v>
      </c>
      <c r="DA92" s="1">
        <f t="shared" si="271"/>
        <v>0</v>
      </c>
      <c r="DB92" s="1">
        <f t="shared" si="271"/>
        <v>0</v>
      </c>
      <c r="DC92" s="1">
        <f t="shared" si="271"/>
        <v>0</v>
      </c>
      <c r="DD92" s="1">
        <f t="shared" si="271"/>
        <v>0</v>
      </c>
      <c r="DE92" s="1">
        <f t="shared" si="271"/>
        <v>0</v>
      </c>
      <c r="DF92" s="1">
        <f t="shared" si="271"/>
        <v>0</v>
      </c>
      <c r="DG92" s="1">
        <f t="shared" si="271"/>
        <v>0</v>
      </c>
      <c r="DH92" s="1">
        <f t="shared" si="271"/>
        <v>0</v>
      </c>
      <c r="DI92" s="1">
        <f t="shared" si="271"/>
        <v>0</v>
      </c>
      <c r="DJ92" s="1">
        <f t="shared" si="271"/>
        <v>0</v>
      </c>
      <c r="DK92" s="1">
        <f t="shared" si="271"/>
        <v>0</v>
      </c>
      <c r="DL92" s="1">
        <f t="shared" si="271"/>
        <v>0</v>
      </c>
      <c r="DM92" s="1">
        <f t="shared" si="271"/>
        <v>0</v>
      </c>
      <c r="DN92" s="1">
        <f t="shared" si="271"/>
        <v>0</v>
      </c>
      <c r="DO92" s="1">
        <f t="shared" si="271"/>
        <v>0</v>
      </c>
      <c r="DP92" s="1">
        <f t="shared" si="271"/>
        <v>0</v>
      </c>
      <c r="DQ92" s="1">
        <f t="shared" si="271"/>
        <v>0</v>
      </c>
      <c r="DR92" s="1">
        <f t="shared" si="271"/>
        <v>0</v>
      </c>
      <c r="DS92" s="1">
        <f t="shared" si="271"/>
        <v>0</v>
      </c>
      <c r="DT92" s="1">
        <f t="shared" si="271"/>
        <v>0</v>
      </c>
      <c r="DU92" s="1">
        <f t="shared" si="271"/>
        <v>0</v>
      </c>
      <c r="DV92" s="1">
        <f t="shared" si="271"/>
        <v>0</v>
      </c>
      <c r="DW92" s="1">
        <f t="shared" si="271"/>
        <v>0</v>
      </c>
      <c r="DX92" s="1">
        <f t="shared" si="271"/>
        <v>0</v>
      </c>
      <c r="DY92" s="1">
        <f t="shared" si="271"/>
        <v>0</v>
      </c>
      <c r="DZ92" s="1">
        <f t="shared" si="271"/>
        <v>0</v>
      </c>
      <c r="EA92" s="1">
        <f t="shared" si="271"/>
        <v>0</v>
      </c>
      <c r="EB92" s="1">
        <f t="shared" si="271"/>
        <v>0</v>
      </c>
      <c r="EC92" s="1">
        <f t="shared" si="271"/>
        <v>0</v>
      </c>
      <c r="ED92" s="1">
        <f t="shared" si="271"/>
        <v>0</v>
      </c>
      <c r="EE92" s="1">
        <f t="shared" si="271"/>
        <v>0</v>
      </c>
      <c r="EF92" s="1">
        <f t="shared" si="271"/>
        <v>0</v>
      </c>
      <c r="EG92" s="1">
        <f t="shared" si="271"/>
        <v>0</v>
      </c>
      <c r="EH92" s="1">
        <f t="shared" si="271"/>
        <v>0</v>
      </c>
      <c r="EI92" s="1">
        <f t="shared" si="271"/>
        <v>0</v>
      </c>
      <c r="EJ92" s="1">
        <f t="shared" si="271"/>
        <v>0</v>
      </c>
      <c r="EK92" s="1">
        <f t="shared" si="271"/>
        <v>0</v>
      </c>
      <c r="EL92" s="1">
        <f t="shared" si="271"/>
        <v>0</v>
      </c>
      <c r="EM92" s="1">
        <f t="shared" si="271"/>
        <v>0</v>
      </c>
      <c r="EN92" s="1">
        <f t="shared" si="271"/>
        <v>0</v>
      </c>
      <c r="EO92" s="1">
        <f t="shared" si="271"/>
        <v>0</v>
      </c>
      <c r="EP92" s="1">
        <f t="shared" si="271"/>
        <v>0</v>
      </c>
      <c r="EQ92" s="1">
        <f t="shared" si="269"/>
        <v>0</v>
      </c>
      <c r="ER92" s="1">
        <f t="shared" si="269"/>
        <v>0</v>
      </c>
      <c r="ES92" s="1">
        <f t="shared" si="269"/>
        <v>0</v>
      </c>
      <c r="ET92" s="1">
        <f t="shared" si="269"/>
        <v>0</v>
      </c>
      <c r="EU92" s="1">
        <f t="shared" si="269"/>
        <v>0</v>
      </c>
      <c r="EV92" s="1">
        <f t="shared" si="269"/>
        <v>0</v>
      </c>
      <c r="EW92" s="1">
        <f t="shared" si="269"/>
        <v>0</v>
      </c>
      <c r="EX92" s="1">
        <f t="shared" si="269"/>
        <v>0</v>
      </c>
      <c r="EY92" s="1">
        <f t="shared" si="269"/>
        <v>0</v>
      </c>
      <c r="EZ92" s="1">
        <f t="shared" si="269"/>
        <v>0</v>
      </c>
      <c r="FA92" s="1">
        <f t="shared" si="269"/>
        <v>0</v>
      </c>
      <c r="FB92" s="1">
        <f t="shared" si="269"/>
        <v>0</v>
      </c>
      <c r="FC92" s="1">
        <f t="shared" si="269"/>
        <v>0</v>
      </c>
      <c r="FD92" s="1">
        <f t="shared" si="269"/>
        <v>0</v>
      </c>
      <c r="FE92" s="1">
        <f t="shared" si="269"/>
        <v>0</v>
      </c>
      <c r="FF92" s="1">
        <f t="shared" si="269"/>
        <v>0</v>
      </c>
      <c r="FG92" s="1">
        <f t="shared" si="269"/>
        <v>0</v>
      </c>
      <c r="FH92" s="1">
        <f t="shared" si="269"/>
        <v>0</v>
      </c>
      <c r="FI92" s="1">
        <f t="shared" si="269"/>
        <v>0</v>
      </c>
      <c r="FJ92" s="1">
        <f t="shared" si="269"/>
        <v>0</v>
      </c>
      <c r="FK92" s="1">
        <f t="shared" si="269"/>
        <v>0</v>
      </c>
      <c r="FL92" s="1">
        <f t="shared" si="269"/>
        <v>0</v>
      </c>
      <c r="FM92" s="1">
        <f t="shared" si="269"/>
        <v>0</v>
      </c>
      <c r="FN92" s="1">
        <f t="shared" si="269"/>
        <v>0</v>
      </c>
      <c r="FO92" s="1">
        <f t="shared" si="269"/>
        <v>0</v>
      </c>
      <c r="FP92" s="1">
        <f t="shared" si="269"/>
        <v>0</v>
      </c>
      <c r="FQ92" s="1">
        <f t="shared" si="269"/>
        <v>0</v>
      </c>
      <c r="FR92" s="1">
        <f t="shared" si="269"/>
        <v>0</v>
      </c>
      <c r="FS92" s="1">
        <f t="shared" si="269"/>
        <v>0</v>
      </c>
      <c r="FT92" s="1">
        <f t="shared" si="269"/>
        <v>0</v>
      </c>
      <c r="FU92" s="1">
        <f t="shared" si="269"/>
        <v>0</v>
      </c>
      <c r="FV92" s="1">
        <f t="shared" si="269"/>
        <v>0</v>
      </c>
      <c r="FW92" s="1">
        <f t="shared" si="269"/>
        <v>0</v>
      </c>
      <c r="FX92" s="1">
        <f t="shared" si="269"/>
        <v>0</v>
      </c>
      <c r="FY92" s="1">
        <f t="shared" si="269"/>
        <v>0</v>
      </c>
      <c r="FZ92" s="1">
        <f t="shared" si="269"/>
        <v>0</v>
      </c>
      <c r="GA92" s="1">
        <f t="shared" si="269"/>
        <v>0</v>
      </c>
      <c r="GB92" s="1">
        <f t="shared" si="269"/>
        <v>0</v>
      </c>
      <c r="GC92" s="1">
        <f t="shared" si="269"/>
        <v>0</v>
      </c>
      <c r="GD92" s="1">
        <f t="shared" si="269"/>
        <v>0</v>
      </c>
      <c r="GE92" s="1">
        <f t="shared" si="269"/>
        <v>0</v>
      </c>
      <c r="GF92" s="1">
        <f t="shared" si="269"/>
        <v>0</v>
      </c>
      <c r="GG92" s="1">
        <f t="shared" si="269"/>
        <v>0</v>
      </c>
    </row>
    <row r="93" spans="4:189" x14ac:dyDescent="0.25">
      <c r="D93" s="49">
        <v>14</v>
      </c>
      <c r="E93" s="3">
        <f>'Project Inputs'!E206*(D93&gt;0)</f>
        <v>6</v>
      </c>
      <c r="G93" s="8">
        <f>(G65+'Project Inputs'!$E$186)*(D93&gt;0)</f>
        <v>60</v>
      </c>
      <c r="J93" s="1">
        <f t="shared" si="268"/>
        <v>0</v>
      </c>
      <c r="K93" s="1">
        <f t="shared" si="268"/>
        <v>0</v>
      </c>
      <c r="L93" s="1">
        <f t="shared" si="268"/>
        <v>0</v>
      </c>
      <c r="M93" s="1">
        <f t="shared" si="268"/>
        <v>0</v>
      </c>
      <c r="N93" s="1">
        <f t="shared" si="268"/>
        <v>0</v>
      </c>
      <c r="O93" s="1">
        <f t="shared" si="268"/>
        <v>0</v>
      </c>
      <c r="P93" s="1">
        <f t="shared" si="268"/>
        <v>0</v>
      </c>
      <c r="Q93" s="1">
        <f t="shared" si="270"/>
        <v>0</v>
      </c>
      <c r="R93" s="1">
        <f t="shared" si="270"/>
        <v>0</v>
      </c>
      <c r="S93" s="1">
        <f t="shared" si="270"/>
        <v>0</v>
      </c>
      <c r="T93" s="1">
        <f t="shared" si="270"/>
        <v>0</v>
      </c>
      <c r="U93" s="1">
        <f t="shared" si="270"/>
        <v>0</v>
      </c>
      <c r="V93" s="1">
        <f t="shared" si="270"/>
        <v>0</v>
      </c>
      <c r="W93" s="1">
        <f t="shared" si="270"/>
        <v>0</v>
      </c>
      <c r="X93" s="1">
        <f t="shared" si="270"/>
        <v>0</v>
      </c>
      <c r="Y93" s="1">
        <f t="shared" si="270"/>
        <v>0</v>
      </c>
      <c r="Z93" s="1">
        <f t="shared" si="270"/>
        <v>0</v>
      </c>
      <c r="AA93" s="1">
        <f t="shared" si="270"/>
        <v>0</v>
      </c>
      <c r="AB93" s="1">
        <f t="shared" si="270"/>
        <v>0</v>
      </c>
      <c r="AC93" s="1">
        <f t="shared" si="270"/>
        <v>0</v>
      </c>
      <c r="AD93" s="1">
        <f t="shared" si="270"/>
        <v>0</v>
      </c>
      <c r="AE93" s="1">
        <f t="shared" si="270"/>
        <v>0</v>
      </c>
      <c r="AF93" s="1">
        <f t="shared" si="270"/>
        <v>0</v>
      </c>
      <c r="AG93" s="1">
        <f t="shared" si="270"/>
        <v>0</v>
      </c>
      <c r="AH93" s="1">
        <f t="shared" si="270"/>
        <v>0</v>
      </c>
      <c r="AI93" s="1">
        <f t="shared" si="270"/>
        <v>0</v>
      </c>
      <c r="AJ93" s="1">
        <f t="shared" si="270"/>
        <v>0</v>
      </c>
      <c r="AK93" s="1">
        <f t="shared" si="270"/>
        <v>0</v>
      </c>
      <c r="AL93" s="1">
        <f t="shared" si="270"/>
        <v>0</v>
      </c>
      <c r="AM93" s="1">
        <f t="shared" si="270"/>
        <v>0</v>
      </c>
      <c r="AN93" s="1">
        <f t="shared" si="270"/>
        <v>0</v>
      </c>
      <c r="AO93" s="1">
        <f t="shared" si="270"/>
        <v>0</v>
      </c>
      <c r="AP93" s="1">
        <f t="shared" si="270"/>
        <v>0</v>
      </c>
      <c r="AQ93" s="1">
        <f t="shared" si="270"/>
        <v>0</v>
      </c>
      <c r="AR93" s="1">
        <f t="shared" si="270"/>
        <v>0</v>
      </c>
      <c r="AS93" s="1">
        <f t="shared" si="270"/>
        <v>0</v>
      </c>
      <c r="AT93" s="1">
        <f t="shared" si="270"/>
        <v>0</v>
      </c>
      <c r="AU93" s="1">
        <f t="shared" si="270"/>
        <v>0</v>
      </c>
      <c r="AV93" s="1">
        <f t="shared" si="270"/>
        <v>0</v>
      </c>
      <c r="AW93" s="1">
        <f t="shared" si="270"/>
        <v>0</v>
      </c>
      <c r="AX93" s="1">
        <f t="shared" si="270"/>
        <v>0</v>
      </c>
      <c r="AY93" s="1">
        <f t="shared" si="270"/>
        <v>0</v>
      </c>
      <c r="AZ93" s="1">
        <f t="shared" si="270"/>
        <v>0</v>
      </c>
      <c r="BA93" s="1">
        <f t="shared" si="270"/>
        <v>0</v>
      </c>
      <c r="BB93" s="1">
        <f t="shared" si="270"/>
        <v>0</v>
      </c>
      <c r="BC93" s="1">
        <f t="shared" si="270"/>
        <v>0</v>
      </c>
      <c r="BD93" s="1">
        <f t="shared" si="270"/>
        <v>0</v>
      </c>
      <c r="BE93" s="1">
        <f t="shared" si="270"/>
        <v>0</v>
      </c>
      <c r="BF93" s="1">
        <f t="shared" si="270"/>
        <v>0</v>
      </c>
      <c r="BG93" s="1">
        <f t="shared" si="270"/>
        <v>0</v>
      </c>
      <c r="BH93" s="1">
        <f t="shared" si="270"/>
        <v>0</v>
      </c>
      <c r="BI93" s="1">
        <f t="shared" si="270"/>
        <v>0</v>
      </c>
      <c r="BJ93" s="1">
        <f t="shared" si="270"/>
        <v>0</v>
      </c>
      <c r="BK93" s="1">
        <f t="shared" si="270"/>
        <v>0</v>
      </c>
      <c r="BL93" s="1">
        <f t="shared" si="270"/>
        <v>0</v>
      </c>
      <c r="BM93" s="1">
        <f t="shared" si="270"/>
        <v>0</v>
      </c>
      <c r="BN93" s="1">
        <f t="shared" si="270"/>
        <v>0</v>
      </c>
      <c r="BO93" s="1">
        <f t="shared" si="270"/>
        <v>0</v>
      </c>
      <c r="BP93" s="1">
        <f t="shared" si="270"/>
        <v>0</v>
      </c>
      <c r="BQ93" s="1">
        <f t="shared" si="270"/>
        <v>6</v>
      </c>
      <c r="BR93" s="1">
        <f t="shared" si="270"/>
        <v>0</v>
      </c>
      <c r="BS93" s="1">
        <f t="shared" si="270"/>
        <v>0</v>
      </c>
      <c r="BT93" s="1">
        <f t="shared" si="270"/>
        <v>0</v>
      </c>
      <c r="BU93" s="1">
        <f t="shared" si="270"/>
        <v>0</v>
      </c>
      <c r="BV93" s="1">
        <f t="shared" si="270"/>
        <v>0</v>
      </c>
      <c r="BW93" s="1">
        <f t="shared" si="270"/>
        <v>0</v>
      </c>
      <c r="BX93" s="1">
        <f t="shared" si="270"/>
        <v>0</v>
      </c>
      <c r="BY93" s="1">
        <f t="shared" si="270"/>
        <v>0</v>
      </c>
      <c r="BZ93" s="1">
        <f t="shared" si="270"/>
        <v>0</v>
      </c>
      <c r="CA93" s="1">
        <f t="shared" si="270"/>
        <v>0</v>
      </c>
      <c r="CB93" s="1">
        <f t="shared" si="270"/>
        <v>0</v>
      </c>
      <c r="CC93" s="1">
        <f t="shared" ref="CC93:EN104" si="272">(CC$1=$G93)*$E93</f>
        <v>0</v>
      </c>
      <c r="CD93" s="1">
        <f t="shared" si="272"/>
        <v>0</v>
      </c>
      <c r="CE93" s="1">
        <f t="shared" si="272"/>
        <v>0</v>
      </c>
      <c r="CF93" s="1">
        <f t="shared" si="272"/>
        <v>0</v>
      </c>
      <c r="CG93" s="1">
        <f t="shared" si="272"/>
        <v>0</v>
      </c>
      <c r="CH93" s="1">
        <f t="shared" si="272"/>
        <v>0</v>
      </c>
      <c r="CI93" s="1">
        <f t="shared" si="272"/>
        <v>0</v>
      </c>
      <c r="CJ93" s="1">
        <f t="shared" si="272"/>
        <v>0</v>
      </c>
      <c r="CK93" s="1">
        <f t="shared" si="272"/>
        <v>0</v>
      </c>
      <c r="CL93" s="1">
        <f t="shared" si="272"/>
        <v>0</v>
      </c>
      <c r="CM93" s="1">
        <f t="shared" si="272"/>
        <v>0</v>
      </c>
      <c r="CN93" s="1">
        <f t="shared" si="272"/>
        <v>0</v>
      </c>
      <c r="CO93" s="1">
        <f t="shared" si="272"/>
        <v>0</v>
      </c>
      <c r="CP93" s="1">
        <f t="shared" si="272"/>
        <v>0</v>
      </c>
      <c r="CQ93" s="1">
        <f t="shared" si="272"/>
        <v>0</v>
      </c>
      <c r="CR93" s="1">
        <f t="shared" si="272"/>
        <v>0</v>
      </c>
      <c r="CS93" s="1">
        <f t="shared" si="272"/>
        <v>0</v>
      </c>
      <c r="CT93" s="1">
        <f t="shared" si="272"/>
        <v>0</v>
      </c>
      <c r="CU93" s="1">
        <f t="shared" si="272"/>
        <v>0</v>
      </c>
      <c r="CV93" s="1">
        <f t="shared" si="272"/>
        <v>0</v>
      </c>
      <c r="CW93" s="1">
        <f t="shared" si="272"/>
        <v>0</v>
      </c>
      <c r="CX93" s="1">
        <f t="shared" si="272"/>
        <v>0</v>
      </c>
      <c r="CY93" s="1">
        <f t="shared" si="272"/>
        <v>0</v>
      </c>
      <c r="CZ93" s="1">
        <f t="shared" si="272"/>
        <v>0</v>
      </c>
      <c r="DA93" s="1">
        <f t="shared" si="272"/>
        <v>0</v>
      </c>
      <c r="DB93" s="1">
        <f t="shared" si="272"/>
        <v>0</v>
      </c>
      <c r="DC93" s="1">
        <f t="shared" si="272"/>
        <v>0</v>
      </c>
      <c r="DD93" s="1">
        <f t="shared" si="272"/>
        <v>0</v>
      </c>
      <c r="DE93" s="1">
        <f t="shared" si="272"/>
        <v>0</v>
      </c>
      <c r="DF93" s="1">
        <f t="shared" si="272"/>
        <v>0</v>
      </c>
      <c r="DG93" s="1">
        <f t="shared" si="272"/>
        <v>0</v>
      </c>
      <c r="DH93" s="1">
        <f t="shared" si="272"/>
        <v>0</v>
      </c>
      <c r="DI93" s="1">
        <f t="shared" si="272"/>
        <v>0</v>
      </c>
      <c r="DJ93" s="1">
        <f t="shared" si="272"/>
        <v>0</v>
      </c>
      <c r="DK93" s="1">
        <f t="shared" si="272"/>
        <v>0</v>
      </c>
      <c r="DL93" s="1">
        <f t="shared" si="272"/>
        <v>0</v>
      </c>
      <c r="DM93" s="1">
        <f t="shared" si="272"/>
        <v>0</v>
      </c>
      <c r="DN93" s="1">
        <f t="shared" si="272"/>
        <v>0</v>
      </c>
      <c r="DO93" s="1">
        <f t="shared" si="272"/>
        <v>0</v>
      </c>
      <c r="DP93" s="1">
        <f t="shared" si="272"/>
        <v>0</v>
      </c>
      <c r="DQ93" s="1">
        <f t="shared" si="272"/>
        <v>0</v>
      </c>
      <c r="DR93" s="1">
        <f t="shared" si="272"/>
        <v>0</v>
      </c>
      <c r="DS93" s="1">
        <f t="shared" si="272"/>
        <v>0</v>
      </c>
      <c r="DT93" s="1">
        <f t="shared" si="272"/>
        <v>0</v>
      </c>
      <c r="DU93" s="1">
        <f t="shared" si="272"/>
        <v>0</v>
      </c>
      <c r="DV93" s="1">
        <f t="shared" si="272"/>
        <v>0</v>
      </c>
      <c r="DW93" s="1">
        <f t="shared" si="272"/>
        <v>0</v>
      </c>
      <c r="DX93" s="1">
        <f t="shared" si="272"/>
        <v>0</v>
      </c>
      <c r="DY93" s="1">
        <f t="shared" si="272"/>
        <v>0</v>
      </c>
      <c r="DZ93" s="1">
        <f t="shared" si="272"/>
        <v>0</v>
      </c>
      <c r="EA93" s="1">
        <f t="shared" si="272"/>
        <v>0</v>
      </c>
      <c r="EB93" s="1">
        <f t="shared" si="272"/>
        <v>0</v>
      </c>
      <c r="EC93" s="1">
        <f t="shared" si="272"/>
        <v>0</v>
      </c>
      <c r="ED93" s="1">
        <f t="shared" si="272"/>
        <v>0</v>
      </c>
      <c r="EE93" s="1">
        <f t="shared" si="272"/>
        <v>0</v>
      </c>
      <c r="EF93" s="1">
        <f t="shared" si="272"/>
        <v>0</v>
      </c>
      <c r="EG93" s="1">
        <f t="shared" si="272"/>
        <v>0</v>
      </c>
      <c r="EH93" s="1">
        <f t="shared" si="272"/>
        <v>0</v>
      </c>
      <c r="EI93" s="1">
        <f t="shared" si="272"/>
        <v>0</v>
      </c>
      <c r="EJ93" s="1">
        <f t="shared" si="272"/>
        <v>0</v>
      </c>
      <c r="EK93" s="1">
        <f t="shared" si="272"/>
        <v>0</v>
      </c>
      <c r="EL93" s="1">
        <f t="shared" si="272"/>
        <v>0</v>
      </c>
      <c r="EM93" s="1">
        <f t="shared" si="272"/>
        <v>0</v>
      </c>
      <c r="EN93" s="1">
        <f t="shared" si="272"/>
        <v>0</v>
      </c>
      <c r="EO93" s="1">
        <f t="shared" si="271"/>
        <v>0</v>
      </c>
      <c r="EP93" s="1">
        <f t="shared" si="271"/>
        <v>0</v>
      </c>
      <c r="EQ93" s="1">
        <f t="shared" si="269"/>
        <v>0</v>
      </c>
      <c r="ER93" s="1">
        <f t="shared" si="269"/>
        <v>0</v>
      </c>
      <c r="ES93" s="1">
        <f t="shared" si="269"/>
        <v>0</v>
      </c>
      <c r="ET93" s="1">
        <f t="shared" si="269"/>
        <v>0</v>
      </c>
      <c r="EU93" s="1">
        <f t="shared" si="269"/>
        <v>0</v>
      </c>
      <c r="EV93" s="1">
        <f t="shared" si="269"/>
        <v>0</v>
      </c>
      <c r="EW93" s="1">
        <f t="shared" si="269"/>
        <v>0</v>
      </c>
      <c r="EX93" s="1">
        <f t="shared" si="269"/>
        <v>0</v>
      </c>
      <c r="EY93" s="1">
        <f t="shared" si="269"/>
        <v>0</v>
      </c>
      <c r="EZ93" s="1">
        <f t="shared" si="269"/>
        <v>0</v>
      </c>
      <c r="FA93" s="1">
        <f t="shared" si="269"/>
        <v>0</v>
      </c>
      <c r="FB93" s="1">
        <f t="shared" si="269"/>
        <v>0</v>
      </c>
      <c r="FC93" s="1">
        <f t="shared" si="269"/>
        <v>0</v>
      </c>
      <c r="FD93" s="1">
        <f t="shared" si="269"/>
        <v>0</v>
      </c>
      <c r="FE93" s="1">
        <f t="shared" si="269"/>
        <v>0</v>
      </c>
      <c r="FF93" s="1">
        <f t="shared" si="269"/>
        <v>0</v>
      </c>
      <c r="FG93" s="1">
        <f t="shared" si="269"/>
        <v>0</v>
      </c>
      <c r="FH93" s="1">
        <f t="shared" si="269"/>
        <v>0</v>
      </c>
      <c r="FI93" s="1">
        <f t="shared" si="269"/>
        <v>0</v>
      </c>
      <c r="FJ93" s="1">
        <f t="shared" si="269"/>
        <v>0</v>
      </c>
      <c r="FK93" s="1">
        <f t="shared" si="269"/>
        <v>0</v>
      </c>
      <c r="FL93" s="1">
        <f t="shared" si="269"/>
        <v>0</v>
      </c>
      <c r="FM93" s="1">
        <f t="shared" si="269"/>
        <v>0</v>
      </c>
      <c r="FN93" s="1">
        <f t="shared" si="269"/>
        <v>0</v>
      </c>
      <c r="FO93" s="1">
        <f t="shared" si="269"/>
        <v>0</v>
      </c>
      <c r="FP93" s="1">
        <f t="shared" si="269"/>
        <v>0</v>
      </c>
      <c r="FQ93" s="1">
        <f t="shared" si="269"/>
        <v>0</v>
      </c>
      <c r="FR93" s="1">
        <f t="shared" si="269"/>
        <v>0</v>
      </c>
      <c r="FS93" s="1">
        <f t="shared" si="269"/>
        <v>0</v>
      </c>
      <c r="FT93" s="1">
        <f t="shared" si="269"/>
        <v>0</v>
      </c>
      <c r="FU93" s="1">
        <f t="shared" si="269"/>
        <v>0</v>
      </c>
      <c r="FV93" s="1">
        <f t="shared" si="269"/>
        <v>0</v>
      </c>
      <c r="FW93" s="1">
        <f t="shared" si="269"/>
        <v>0</v>
      </c>
      <c r="FX93" s="1">
        <f t="shared" si="269"/>
        <v>0</v>
      </c>
      <c r="FY93" s="1">
        <f t="shared" si="269"/>
        <v>0</v>
      </c>
      <c r="FZ93" s="1">
        <f t="shared" si="269"/>
        <v>0</v>
      </c>
      <c r="GA93" s="1">
        <f t="shared" si="269"/>
        <v>0</v>
      </c>
      <c r="GB93" s="1">
        <f t="shared" si="269"/>
        <v>0</v>
      </c>
      <c r="GC93" s="1">
        <f t="shared" si="269"/>
        <v>0</v>
      </c>
      <c r="GD93" s="1">
        <f t="shared" si="269"/>
        <v>0</v>
      </c>
      <c r="GE93" s="1">
        <f t="shared" si="269"/>
        <v>0</v>
      </c>
      <c r="GF93" s="1">
        <f t="shared" si="269"/>
        <v>0</v>
      </c>
      <c r="GG93" s="1">
        <f t="shared" si="269"/>
        <v>0</v>
      </c>
    </row>
    <row r="94" spans="4:189" x14ac:dyDescent="0.25">
      <c r="D94" s="49">
        <v>15</v>
      </c>
      <c r="E94" s="3">
        <f>'Project Inputs'!E207*(D94&gt;0)</f>
        <v>6</v>
      </c>
      <c r="G94" s="8">
        <f>(G66+'Project Inputs'!$E$186)*(D94&gt;0)</f>
        <v>63</v>
      </c>
      <c r="J94" s="1">
        <f t="shared" si="268"/>
        <v>0</v>
      </c>
      <c r="K94" s="1">
        <f t="shared" si="268"/>
        <v>0</v>
      </c>
      <c r="L94" s="1">
        <f t="shared" si="268"/>
        <v>0</v>
      </c>
      <c r="M94" s="1">
        <f t="shared" si="268"/>
        <v>0</v>
      </c>
      <c r="N94" s="1">
        <f t="shared" si="268"/>
        <v>0</v>
      </c>
      <c r="O94" s="1">
        <f t="shared" si="268"/>
        <v>0</v>
      </c>
      <c r="P94" s="1">
        <f t="shared" si="268"/>
        <v>0</v>
      </c>
      <c r="Q94" s="1">
        <f t="shared" si="270"/>
        <v>0</v>
      </c>
      <c r="R94" s="1">
        <f t="shared" si="270"/>
        <v>0</v>
      </c>
      <c r="S94" s="1">
        <f t="shared" si="270"/>
        <v>0</v>
      </c>
      <c r="T94" s="1">
        <f t="shared" si="270"/>
        <v>0</v>
      </c>
      <c r="U94" s="1">
        <f t="shared" si="270"/>
        <v>0</v>
      </c>
      <c r="V94" s="1">
        <f t="shared" si="270"/>
        <v>0</v>
      </c>
      <c r="W94" s="1">
        <f t="shared" si="270"/>
        <v>0</v>
      </c>
      <c r="X94" s="1">
        <f t="shared" si="270"/>
        <v>0</v>
      </c>
      <c r="Y94" s="1">
        <f t="shared" si="270"/>
        <v>0</v>
      </c>
      <c r="Z94" s="1">
        <f t="shared" si="270"/>
        <v>0</v>
      </c>
      <c r="AA94" s="1">
        <f t="shared" si="270"/>
        <v>0</v>
      </c>
      <c r="AB94" s="1">
        <f t="shared" si="270"/>
        <v>0</v>
      </c>
      <c r="AC94" s="1">
        <f t="shared" si="270"/>
        <v>0</v>
      </c>
      <c r="AD94" s="1">
        <f t="shared" si="270"/>
        <v>0</v>
      </c>
      <c r="AE94" s="1">
        <f t="shared" si="270"/>
        <v>0</v>
      </c>
      <c r="AF94" s="1">
        <f t="shared" si="270"/>
        <v>0</v>
      </c>
      <c r="AG94" s="1">
        <f t="shared" si="270"/>
        <v>0</v>
      </c>
      <c r="AH94" s="1">
        <f t="shared" si="270"/>
        <v>0</v>
      </c>
      <c r="AI94" s="1">
        <f t="shared" si="270"/>
        <v>0</v>
      </c>
      <c r="AJ94" s="1">
        <f t="shared" si="270"/>
        <v>0</v>
      </c>
      <c r="AK94" s="1">
        <f t="shared" si="270"/>
        <v>0</v>
      </c>
      <c r="AL94" s="1">
        <f t="shared" si="270"/>
        <v>0</v>
      </c>
      <c r="AM94" s="1">
        <f t="shared" si="270"/>
        <v>0</v>
      </c>
      <c r="AN94" s="1">
        <f t="shared" si="270"/>
        <v>0</v>
      </c>
      <c r="AO94" s="1">
        <f t="shared" si="270"/>
        <v>0</v>
      </c>
      <c r="AP94" s="1">
        <f t="shared" si="270"/>
        <v>0</v>
      </c>
      <c r="AQ94" s="1">
        <f t="shared" si="270"/>
        <v>0</v>
      </c>
      <c r="AR94" s="1">
        <f t="shared" si="270"/>
        <v>0</v>
      </c>
      <c r="AS94" s="1">
        <f t="shared" si="270"/>
        <v>0</v>
      </c>
      <c r="AT94" s="1">
        <f t="shared" si="270"/>
        <v>0</v>
      </c>
      <c r="AU94" s="1">
        <f t="shared" si="270"/>
        <v>0</v>
      </c>
      <c r="AV94" s="1">
        <f t="shared" si="270"/>
        <v>0</v>
      </c>
      <c r="AW94" s="1">
        <f t="shared" si="270"/>
        <v>0</v>
      </c>
      <c r="AX94" s="1">
        <f t="shared" si="270"/>
        <v>0</v>
      </c>
      <c r="AY94" s="1">
        <f t="shared" si="270"/>
        <v>0</v>
      </c>
      <c r="AZ94" s="1">
        <f t="shared" si="270"/>
        <v>0</v>
      </c>
      <c r="BA94" s="1">
        <f t="shared" si="270"/>
        <v>0</v>
      </c>
      <c r="BB94" s="1">
        <f t="shared" si="270"/>
        <v>0</v>
      </c>
      <c r="BC94" s="1">
        <f t="shared" si="270"/>
        <v>0</v>
      </c>
      <c r="BD94" s="1">
        <f t="shared" si="270"/>
        <v>0</v>
      </c>
      <c r="BE94" s="1">
        <f t="shared" si="270"/>
        <v>0</v>
      </c>
      <c r="BF94" s="1">
        <f t="shared" si="270"/>
        <v>0</v>
      </c>
      <c r="BG94" s="1">
        <f t="shared" si="270"/>
        <v>0</v>
      </c>
      <c r="BH94" s="1">
        <f t="shared" si="270"/>
        <v>0</v>
      </c>
      <c r="BI94" s="1">
        <f t="shared" si="270"/>
        <v>0</v>
      </c>
      <c r="BJ94" s="1">
        <f t="shared" si="270"/>
        <v>0</v>
      </c>
      <c r="BK94" s="1">
        <f t="shared" si="270"/>
        <v>0</v>
      </c>
      <c r="BL94" s="1">
        <f t="shared" si="270"/>
        <v>0</v>
      </c>
      <c r="BM94" s="1">
        <f t="shared" si="270"/>
        <v>0</v>
      </c>
      <c r="BN94" s="1">
        <f t="shared" si="270"/>
        <v>0</v>
      </c>
      <c r="BO94" s="1">
        <f t="shared" si="270"/>
        <v>0</v>
      </c>
      <c r="BP94" s="1">
        <f t="shared" si="270"/>
        <v>0</v>
      </c>
      <c r="BQ94" s="1">
        <f t="shared" si="270"/>
        <v>0</v>
      </c>
      <c r="BR94" s="1">
        <f t="shared" si="270"/>
        <v>0</v>
      </c>
      <c r="BS94" s="1">
        <f t="shared" si="270"/>
        <v>0</v>
      </c>
      <c r="BT94" s="1">
        <f t="shared" si="270"/>
        <v>6</v>
      </c>
      <c r="BU94" s="1">
        <f t="shared" si="270"/>
        <v>0</v>
      </c>
      <c r="BV94" s="1">
        <f t="shared" si="270"/>
        <v>0</v>
      </c>
      <c r="BW94" s="1">
        <f t="shared" si="270"/>
        <v>0</v>
      </c>
      <c r="BX94" s="1">
        <f t="shared" si="270"/>
        <v>0</v>
      </c>
      <c r="BY94" s="1">
        <f t="shared" si="270"/>
        <v>0</v>
      </c>
      <c r="BZ94" s="1">
        <f t="shared" si="270"/>
        <v>0</v>
      </c>
      <c r="CA94" s="1">
        <f t="shared" si="270"/>
        <v>0</v>
      </c>
      <c r="CB94" s="1">
        <f t="shared" ref="CB94:EM97" si="273">(CB$1=$G94)*$E94</f>
        <v>0</v>
      </c>
      <c r="CC94" s="1">
        <f t="shared" si="273"/>
        <v>0</v>
      </c>
      <c r="CD94" s="1">
        <f t="shared" si="273"/>
        <v>0</v>
      </c>
      <c r="CE94" s="1">
        <f t="shared" si="273"/>
        <v>0</v>
      </c>
      <c r="CF94" s="1">
        <f t="shared" si="273"/>
        <v>0</v>
      </c>
      <c r="CG94" s="1">
        <f t="shared" si="273"/>
        <v>0</v>
      </c>
      <c r="CH94" s="1">
        <f t="shared" si="273"/>
        <v>0</v>
      </c>
      <c r="CI94" s="1">
        <f t="shared" si="273"/>
        <v>0</v>
      </c>
      <c r="CJ94" s="1">
        <f t="shared" si="273"/>
        <v>0</v>
      </c>
      <c r="CK94" s="1">
        <f t="shared" si="273"/>
        <v>0</v>
      </c>
      <c r="CL94" s="1">
        <f t="shared" si="273"/>
        <v>0</v>
      </c>
      <c r="CM94" s="1">
        <f t="shared" si="273"/>
        <v>0</v>
      </c>
      <c r="CN94" s="1">
        <f t="shared" si="273"/>
        <v>0</v>
      </c>
      <c r="CO94" s="1">
        <f t="shared" si="273"/>
        <v>0</v>
      </c>
      <c r="CP94" s="1">
        <f t="shared" si="273"/>
        <v>0</v>
      </c>
      <c r="CQ94" s="1">
        <f t="shared" si="273"/>
        <v>0</v>
      </c>
      <c r="CR94" s="1">
        <f t="shared" si="273"/>
        <v>0</v>
      </c>
      <c r="CS94" s="1">
        <f t="shared" si="273"/>
        <v>0</v>
      </c>
      <c r="CT94" s="1">
        <f t="shared" si="273"/>
        <v>0</v>
      </c>
      <c r="CU94" s="1">
        <f t="shared" si="273"/>
        <v>0</v>
      </c>
      <c r="CV94" s="1">
        <f t="shared" si="273"/>
        <v>0</v>
      </c>
      <c r="CW94" s="1">
        <f t="shared" si="273"/>
        <v>0</v>
      </c>
      <c r="CX94" s="1">
        <f t="shared" si="273"/>
        <v>0</v>
      </c>
      <c r="CY94" s="1">
        <f t="shared" si="273"/>
        <v>0</v>
      </c>
      <c r="CZ94" s="1">
        <f t="shared" si="273"/>
        <v>0</v>
      </c>
      <c r="DA94" s="1">
        <f t="shared" si="273"/>
        <v>0</v>
      </c>
      <c r="DB94" s="1">
        <f t="shared" si="273"/>
        <v>0</v>
      </c>
      <c r="DC94" s="1">
        <f t="shared" si="273"/>
        <v>0</v>
      </c>
      <c r="DD94" s="1">
        <f t="shared" si="273"/>
        <v>0</v>
      </c>
      <c r="DE94" s="1">
        <f t="shared" si="273"/>
        <v>0</v>
      </c>
      <c r="DF94" s="1">
        <f t="shared" si="273"/>
        <v>0</v>
      </c>
      <c r="DG94" s="1">
        <f t="shared" si="273"/>
        <v>0</v>
      </c>
      <c r="DH94" s="1">
        <f t="shared" si="273"/>
        <v>0</v>
      </c>
      <c r="DI94" s="1">
        <f t="shared" si="273"/>
        <v>0</v>
      </c>
      <c r="DJ94" s="1">
        <f t="shared" si="273"/>
        <v>0</v>
      </c>
      <c r="DK94" s="1">
        <f t="shared" si="273"/>
        <v>0</v>
      </c>
      <c r="DL94" s="1">
        <f t="shared" si="273"/>
        <v>0</v>
      </c>
      <c r="DM94" s="1">
        <f t="shared" si="273"/>
        <v>0</v>
      </c>
      <c r="DN94" s="1">
        <f t="shared" si="273"/>
        <v>0</v>
      </c>
      <c r="DO94" s="1">
        <f t="shared" si="273"/>
        <v>0</v>
      </c>
      <c r="DP94" s="1">
        <f t="shared" si="273"/>
        <v>0</v>
      </c>
      <c r="DQ94" s="1">
        <f t="shared" si="273"/>
        <v>0</v>
      </c>
      <c r="DR94" s="1">
        <f t="shared" si="273"/>
        <v>0</v>
      </c>
      <c r="DS94" s="1">
        <f t="shared" si="273"/>
        <v>0</v>
      </c>
      <c r="DT94" s="1">
        <f t="shared" si="273"/>
        <v>0</v>
      </c>
      <c r="DU94" s="1">
        <f t="shared" si="273"/>
        <v>0</v>
      </c>
      <c r="DV94" s="1">
        <f t="shared" si="273"/>
        <v>0</v>
      </c>
      <c r="DW94" s="1">
        <f t="shared" si="273"/>
        <v>0</v>
      </c>
      <c r="DX94" s="1">
        <f t="shared" si="273"/>
        <v>0</v>
      </c>
      <c r="DY94" s="1">
        <f t="shared" si="273"/>
        <v>0</v>
      </c>
      <c r="DZ94" s="1">
        <f t="shared" si="273"/>
        <v>0</v>
      </c>
      <c r="EA94" s="1">
        <f t="shared" si="273"/>
        <v>0</v>
      </c>
      <c r="EB94" s="1">
        <f t="shared" si="273"/>
        <v>0</v>
      </c>
      <c r="EC94" s="1">
        <f t="shared" si="273"/>
        <v>0</v>
      </c>
      <c r="ED94" s="1">
        <f t="shared" si="273"/>
        <v>0</v>
      </c>
      <c r="EE94" s="1">
        <f t="shared" si="273"/>
        <v>0</v>
      </c>
      <c r="EF94" s="1">
        <f t="shared" si="273"/>
        <v>0</v>
      </c>
      <c r="EG94" s="1">
        <f t="shared" si="273"/>
        <v>0</v>
      </c>
      <c r="EH94" s="1">
        <f t="shared" si="273"/>
        <v>0</v>
      </c>
      <c r="EI94" s="1">
        <f t="shared" si="273"/>
        <v>0</v>
      </c>
      <c r="EJ94" s="1">
        <f t="shared" si="273"/>
        <v>0</v>
      </c>
      <c r="EK94" s="1">
        <f t="shared" si="273"/>
        <v>0</v>
      </c>
      <c r="EL94" s="1">
        <f t="shared" si="273"/>
        <v>0</v>
      </c>
      <c r="EM94" s="1">
        <f t="shared" si="273"/>
        <v>0</v>
      </c>
      <c r="EN94" s="1">
        <f t="shared" si="272"/>
        <v>0</v>
      </c>
      <c r="EO94" s="1">
        <f t="shared" si="271"/>
        <v>0</v>
      </c>
      <c r="EP94" s="1">
        <f t="shared" si="271"/>
        <v>0</v>
      </c>
      <c r="EQ94" s="1">
        <f t="shared" si="269"/>
        <v>0</v>
      </c>
      <c r="ER94" s="1">
        <f t="shared" si="269"/>
        <v>0</v>
      </c>
      <c r="ES94" s="1">
        <f t="shared" si="269"/>
        <v>0</v>
      </c>
      <c r="ET94" s="1">
        <f t="shared" si="269"/>
        <v>0</v>
      </c>
      <c r="EU94" s="1">
        <f t="shared" si="269"/>
        <v>0</v>
      </c>
      <c r="EV94" s="1">
        <f t="shared" si="269"/>
        <v>0</v>
      </c>
      <c r="EW94" s="1">
        <f t="shared" si="269"/>
        <v>0</v>
      </c>
      <c r="EX94" s="1">
        <f t="shared" si="269"/>
        <v>0</v>
      </c>
      <c r="EY94" s="1">
        <f t="shared" si="269"/>
        <v>0</v>
      </c>
      <c r="EZ94" s="1">
        <f t="shared" si="269"/>
        <v>0</v>
      </c>
      <c r="FA94" s="1">
        <f t="shared" si="269"/>
        <v>0</v>
      </c>
      <c r="FB94" s="1">
        <f t="shared" si="269"/>
        <v>0</v>
      </c>
      <c r="FC94" s="1">
        <f t="shared" si="269"/>
        <v>0</v>
      </c>
      <c r="FD94" s="1">
        <f t="shared" si="269"/>
        <v>0</v>
      </c>
      <c r="FE94" s="1">
        <f t="shared" si="269"/>
        <v>0</v>
      </c>
      <c r="FF94" s="1">
        <f t="shared" si="269"/>
        <v>0</v>
      </c>
      <c r="FG94" s="1">
        <f t="shared" si="269"/>
        <v>0</v>
      </c>
      <c r="FH94" s="1">
        <f t="shared" si="269"/>
        <v>0</v>
      </c>
      <c r="FI94" s="1">
        <f t="shared" si="269"/>
        <v>0</v>
      </c>
      <c r="FJ94" s="1">
        <f t="shared" si="269"/>
        <v>0</v>
      </c>
      <c r="FK94" s="1">
        <f t="shared" si="269"/>
        <v>0</v>
      </c>
      <c r="FL94" s="1">
        <f t="shared" si="269"/>
        <v>0</v>
      </c>
      <c r="FM94" s="1">
        <f t="shared" si="269"/>
        <v>0</v>
      </c>
      <c r="FN94" s="1">
        <f t="shared" si="269"/>
        <v>0</v>
      </c>
      <c r="FO94" s="1">
        <f t="shared" si="269"/>
        <v>0</v>
      </c>
      <c r="FP94" s="1">
        <f t="shared" si="269"/>
        <v>0</v>
      </c>
      <c r="FQ94" s="1">
        <f t="shared" si="269"/>
        <v>0</v>
      </c>
      <c r="FR94" s="1">
        <f t="shared" si="269"/>
        <v>0</v>
      </c>
      <c r="FS94" s="1">
        <f t="shared" si="269"/>
        <v>0</v>
      </c>
      <c r="FT94" s="1">
        <f t="shared" si="269"/>
        <v>0</v>
      </c>
      <c r="FU94" s="1">
        <f t="shared" si="269"/>
        <v>0</v>
      </c>
      <c r="FV94" s="1">
        <f t="shared" si="269"/>
        <v>0</v>
      </c>
      <c r="FW94" s="1">
        <f t="shared" si="269"/>
        <v>0</v>
      </c>
      <c r="FX94" s="1">
        <f t="shared" si="269"/>
        <v>0</v>
      </c>
      <c r="FY94" s="1">
        <f t="shared" si="269"/>
        <v>0</v>
      </c>
      <c r="FZ94" s="1">
        <f t="shared" si="269"/>
        <v>0</v>
      </c>
      <c r="GA94" s="1">
        <f t="shared" si="269"/>
        <v>0</v>
      </c>
      <c r="GB94" s="1">
        <f t="shared" si="269"/>
        <v>0</v>
      </c>
      <c r="GC94" s="1">
        <f t="shared" si="269"/>
        <v>0</v>
      </c>
      <c r="GD94" s="1">
        <f t="shared" si="269"/>
        <v>0</v>
      </c>
      <c r="GE94" s="1">
        <f t="shared" si="269"/>
        <v>0</v>
      </c>
      <c r="GF94" s="1">
        <f t="shared" si="269"/>
        <v>0</v>
      </c>
      <c r="GG94" s="1">
        <f t="shared" si="269"/>
        <v>0</v>
      </c>
    </row>
    <row r="95" spans="4:189" x14ac:dyDescent="0.25">
      <c r="D95" s="49">
        <v>16</v>
      </c>
      <c r="E95" s="3">
        <f>'Project Inputs'!E208*(D95&gt;0)</f>
        <v>6</v>
      </c>
      <c r="G95" s="8">
        <f>(G67+'Project Inputs'!$E$186)*(D95&gt;0)</f>
        <v>66</v>
      </c>
      <c r="J95" s="1">
        <f t="shared" si="268"/>
        <v>0</v>
      </c>
      <c r="K95" s="1">
        <f t="shared" si="268"/>
        <v>0</v>
      </c>
      <c r="L95" s="1">
        <f t="shared" si="268"/>
        <v>0</v>
      </c>
      <c r="M95" s="1">
        <f t="shared" si="268"/>
        <v>0</v>
      </c>
      <c r="N95" s="1">
        <f t="shared" si="268"/>
        <v>0</v>
      </c>
      <c r="O95" s="1">
        <f t="shared" si="268"/>
        <v>0</v>
      </c>
      <c r="P95" s="1">
        <f t="shared" si="268"/>
        <v>0</v>
      </c>
      <c r="Q95" s="1">
        <f t="shared" ref="Q95:CB98" si="274">(Q$1=$G95)*$E95</f>
        <v>0</v>
      </c>
      <c r="R95" s="1">
        <f t="shared" si="274"/>
        <v>0</v>
      </c>
      <c r="S95" s="1">
        <f t="shared" si="274"/>
        <v>0</v>
      </c>
      <c r="T95" s="1">
        <f t="shared" si="274"/>
        <v>0</v>
      </c>
      <c r="U95" s="1">
        <f t="shared" si="274"/>
        <v>0</v>
      </c>
      <c r="V95" s="1">
        <f t="shared" si="274"/>
        <v>0</v>
      </c>
      <c r="W95" s="1">
        <f t="shared" si="274"/>
        <v>0</v>
      </c>
      <c r="X95" s="1">
        <f t="shared" si="274"/>
        <v>0</v>
      </c>
      <c r="Y95" s="1">
        <f t="shared" si="274"/>
        <v>0</v>
      </c>
      <c r="Z95" s="1">
        <f t="shared" si="274"/>
        <v>0</v>
      </c>
      <c r="AA95" s="1">
        <f t="shared" si="274"/>
        <v>0</v>
      </c>
      <c r="AB95" s="1">
        <f t="shared" si="274"/>
        <v>0</v>
      </c>
      <c r="AC95" s="1">
        <f t="shared" si="274"/>
        <v>0</v>
      </c>
      <c r="AD95" s="1">
        <f t="shared" si="274"/>
        <v>0</v>
      </c>
      <c r="AE95" s="1">
        <f t="shared" si="274"/>
        <v>0</v>
      </c>
      <c r="AF95" s="1">
        <f t="shared" si="274"/>
        <v>0</v>
      </c>
      <c r="AG95" s="1">
        <f t="shared" si="274"/>
        <v>0</v>
      </c>
      <c r="AH95" s="1">
        <f t="shared" si="274"/>
        <v>0</v>
      </c>
      <c r="AI95" s="1">
        <f t="shared" si="274"/>
        <v>0</v>
      </c>
      <c r="AJ95" s="1">
        <f t="shared" si="274"/>
        <v>0</v>
      </c>
      <c r="AK95" s="1">
        <f t="shared" si="274"/>
        <v>0</v>
      </c>
      <c r="AL95" s="1">
        <f t="shared" si="274"/>
        <v>0</v>
      </c>
      <c r="AM95" s="1">
        <f t="shared" si="274"/>
        <v>0</v>
      </c>
      <c r="AN95" s="1">
        <f t="shared" si="274"/>
        <v>0</v>
      </c>
      <c r="AO95" s="1">
        <f t="shared" si="274"/>
        <v>0</v>
      </c>
      <c r="AP95" s="1">
        <f t="shared" si="274"/>
        <v>0</v>
      </c>
      <c r="AQ95" s="1">
        <f t="shared" si="274"/>
        <v>0</v>
      </c>
      <c r="AR95" s="1">
        <f t="shared" si="274"/>
        <v>0</v>
      </c>
      <c r="AS95" s="1">
        <f t="shared" si="274"/>
        <v>0</v>
      </c>
      <c r="AT95" s="1">
        <f t="shared" si="274"/>
        <v>0</v>
      </c>
      <c r="AU95" s="1">
        <f t="shared" si="274"/>
        <v>0</v>
      </c>
      <c r="AV95" s="1">
        <f t="shared" si="274"/>
        <v>0</v>
      </c>
      <c r="AW95" s="1">
        <f t="shared" si="274"/>
        <v>0</v>
      </c>
      <c r="AX95" s="1">
        <f t="shared" si="274"/>
        <v>0</v>
      </c>
      <c r="AY95" s="1">
        <f t="shared" si="274"/>
        <v>0</v>
      </c>
      <c r="AZ95" s="1">
        <f t="shared" si="274"/>
        <v>0</v>
      </c>
      <c r="BA95" s="1">
        <f t="shared" si="274"/>
        <v>0</v>
      </c>
      <c r="BB95" s="1">
        <f t="shared" si="274"/>
        <v>0</v>
      </c>
      <c r="BC95" s="1">
        <f t="shared" si="274"/>
        <v>0</v>
      </c>
      <c r="BD95" s="1">
        <f t="shared" si="274"/>
        <v>0</v>
      </c>
      <c r="BE95" s="1">
        <f t="shared" si="274"/>
        <v>0</v>
      </c>
      <c r="BF95" s="1">
        <f t="shared" si="274"/>
        <v>0</v>
      </c>
      <c r="BG95" s="1">
        <f t="shared" si="274"/>
        <v>0</v>
      </c>
      <c r="BH95" s="1">
        <f t="shared" si="274"/>
        <v>0</v>
      </c>
      <c r="BI95" s="1">
        <f t="shared" si="274"/>
        <v>0</v>
      </c>
      <c r="BJ95" s="1">
        <f t="shared" si="274"/>
        <v>0</v>
      </c>
      <c r="BK95" s="1">
        <f t="shared" si="274"/>
        <v>0</v>
      </c>
      <c r="BL95" s="1">
        <f t="shared" si="274"/>
        <v>0</v>
      </c>
      <c r="BM95" s="1">
        <f t="shared" si="274"/>
        <v>0</v>
      </c>
      <c r="BN95" s="1">
        <f t="shared" si="274"/>
        <v>0</v>
      </c>
      <c r="BO95" s="1">
        <f t="shared" si="274"/>
        <v>0</v>
      </c>
      <c r="BP95" s="1">
        <f t="shared" si="274"/>
        <v>0</v>
      </c>
      <c r="BQ95" s="1">
        <f t="shared" si="274"/>
        <v>0</v>
      </c>
      <c r="BR95" s="1">
        <f t="shared" si="274"/>
        <v>0</v>
      </c>
      <c r="BS95" s="1">
        <f t="shared" si="274"/>
        <v>0</v>
      </c>
      <c r="BT95" s="1">
        <f t="shared" si="274"/>
        <v>0</v>
      </c>
      <c r="BU95" s="1">
        <f t="shared" si="274"/>
        <v>0</v>
      </c>
      <c r="BV95" s="1">
        <f t="shared" si="274"/>
        <v>0</v>
      </c>
      <c r="BW95" s="1">
        <f t="shared" si="274"/>
        <v>6</v>
      </c>
      <c r="BX95" s="1">
        <f t="shared" si="274"/>
        <v>0</v>
      </c>
      <c r="BY95" s="1">
        <f t="shared" si="274"/>
        <v>0</v>
      </c>
      <c r="BZ95" s="1">
        <f t="shared" si="274"/>
        <v>0</v>
      </c>
      <c r="CA95" s="1">
        <f t="shared" si="274"/>
        <v>0</v>
      </c>
      <c r="CB95" s="1">
        <f t="shared" si="274"/>
        <v>0</v>
      </c>
      <c r="CC95" s="1">
        <f t="shared" si="273"/>
        <v>0</v>
      </c>
      <c r="CD95" s="1">
        <f t="shared" si="273"/>
        <v>0</v>
      </c>
      <c r="CE95" s="1">
        <f t="shared" si="273"/>
        <v>0</v>
      </c>
      <c r="CF95" s="1">
        <f t="shared" si="273"/>
        <v>0</v>
      </c>
      <c r="CG95" s="1">
        <f t="shared" si="273"/>
        <v>0</v>
      </c>
      <c r="CH95" s="1">
        <f t="shared" si="273"/>
        <v>0</v>
      </c>
      <c r="CI95" s="1">
        <f t="shared" si="273"/>
        <v>0</v>
      </c>
      <c r="CJ95" s="1">
        <f t="shared" si="273"/>
        <v>0</v>
      </c>
      <c r="CK95" s="1">
        <f t="shared" si="273"/>
        <v>0</v>
      </c>
      <c r="CL95" s="1">
        <f t="shared" si="273"/>
        <v>0</v>
      </c>
      <c r="CM95" s="1">
        <f t="shared" si="273"/>
        <v>0</v>
      </c>
      <c r="CN95" s="1">
        <f t="shared" si="273"/>
        <v>0</v>
      </c>
      <c r="CO95" s="1">
        <f t="shared" si="273"/>
        <v>0</v>
      </c>
      <c r="CP95" s="1">
        <f t="shared" si="273"/>
        <v>0</v>
      </c>
      <c r="CQ95" s="1">
        <f t="shared" si="273"/>
        <v>0</v>
      </c>
      <c r="CR95" s="1">
        <f t="shared" si="273"/>
        <v>0</v>
      </c>
      <c r="CS95" s="1">
        <f t="shared" si="273"/>
        <v>0</v>
      </c>
      <c r="CT95" s="1">
        <f t="shared" si="273"/>
        <v>0</v>
      </c>
      <c r="CU95" s="1">
        <f t="shared" si="273"/>
        <v>0</v>
      </c>
      <c r="CV95" s="1">
        <f t="shared" si="273"/>
        <v>0</v>
      </c>
      <c r="CW95" s="1">
        <f t="shared" si="273"/>
        <v>0</v>
      </c>
      <c r="CX95" s="1">
        <f t="shared" si="273"/>
        <v>0</v>
      </c>
      <c r="CY95" s="1">
        <f t="shared" si="273"/>
        <v>0</v>
      </c>
      <c r="CZ95" s="1">
        <f t="shared" si="273"/>
        <v>0</v>
      </c>
      <c r="DA95" s="1">
        <f t="shared" si="273"/>
        <v>0</v>
      </c>
      <c r="DB95" s="1">
        <f t="shared" si="273"/>
        <v>0</v>
      </c>
      <c r="DC95" s="1">
        <f t="shared" si="273"/>
        <v>0</v>
      </c>
      <c r="DD95" s="1">
        <f t="shared" si="273"/>
        <v>0</v>
      </c>
      <c r="DE95" s="1">
        <f t="shared" si="273"/>
        <v>0</v>
      </c>
      <c r="DF95" s="1">
        <f t="shared" si="273"/>
        <v>0</v>
      </c>
      <c r="DG95" s="1">
        <f t="shared" si="273"/>
        <v>0</v>
      </c>
      <c r="DH95" s="1">
        <f t="shared" si="273"/>
        <v>0</v>
      </c>
      <c r="DI95" s="1">
        <f t="shared" si="273"/>
        <v>0</v>
      </c>
      <c r="DJ95" s="1">
        <f t="shared" si="273"/>
        <v>0</v>
      </c>
      <c r="DK95" s="1">
        <f t="shared" si="273"/>
        <v>0</v>
      </c>
      <c r="DL95" s="1">
        <f t="shared" si="273"/>
        <v>0</v>
      </c>
      <c r="DM95" s="1">
        <f t="shared" si="273"/>
        <v>0</v>
      </c>
      <c r="DN95" s="1">
        <f t="shared" si="273"/>
        <v>0</v>
      </c>
      <c r="DO95" s="1">
        <f t="shared" si="273"/>
        <v>0</v>
      </c>
      <c r="DP95" s="1">
        <f t="shared" si="273"/>
        <v>0</v>
      </c>
      <c r="DQ95" s="1">
        <f t="shared" si="273"/>
        <v>0</v>
      </c>
      <c r="DR95" s="1">
        <f t="shared" si="273"/>
        <v>0</v>
      </c>
      <c r="DS95" s="1">
        <f t="shared" si="273"/>
        <v>0</v>
      </c>
      <c r="DT95" s="1">
        <f t="shared" si="273"/>
        <v>0</v>
      </c>
      <c r="DU95" s="1">
        <f t="shared" si="273"/>
        <v>0</v>
      </c>
      <c r="DV95" s="1">
        <f t="shared" si="273"/>
        <v>0</v>
      </c>
      <c r="DW95" s="1">
        <f t="shared" si="273"/>
        <v>0</v>
      </c>
      <c r="DX95" s="1">
        <f t="shared" si="273"/>
        <v>0</v>
      </c>
      <c r="DY95" s="1">
        <f t="shared" si="273"/>
        <v>0</v>
      </c>
      <c r="DZ95" s="1">
        <f t="shared" si="273"/>
        <v>0</v>
      </c>
      <c r="EA95" s="1">
        <f t="shared" si="273"/>
        <v>0</v>
      </c>
      <c r="EB95" s="1">
        <f t="shared" si="273"/>
        <v>0</v>
      </c>
      <c r="EC95" s="1">
        <f t="shared" si="273"/>
        <v>0</v>
      </c>
      <c r="ED95" s="1">
        <f t="shared" si="273"/>
        <v>0</v>
      </c>
      <c r="EE95" s="1">
        <f t="shared" si="273"/>
        <v>0</v>
      </c>
      <c r="EF95" s="1">
        <f t="shared" si="273"/>
        <v>0</v>
      </c>
      <c r="EG95" s="1">
        <f t="shared" si="273"/>
        <v>0</v>
      </c>
      <c r="EH95" s="1">
        <f t="shared" si="273"/>
        <v>0</v>
      </c>
      <c r="EI95" s="1">
        <f t="shared" si="273"/>
        <v>0</v>
      </c>
      <c r="EJ95" s="1">
        <f t="shared" si="273"/>
        <v>0</v>
      </c>
      <c r="EK95" s="1">
        <f t="shared" si="273"/>
        <v>0</v>
      </c>
      <c r="EL95" s="1">
        <f t="shared" si="273"/>
        <v>0</v>
      </c>
      <c r="EM95" s="1">
        <f t="shared" si="273"/>
        <v>0</v>
      </c>
      <c r="EN95" s="1">
        <f t="shared" si="272"/>
        <v>0</v>
      </c>
      <c r="EO95" s="1">
        <f t="shared" si="271"/>
        <v>0</v>
      </c>
      <c r="EP95" s="1">
        <f t="shared" si="271"/>
        <v>0</v>
      </c>
      <c r="EQ95" s="1">
        <f t="shared" si="269"/>
        <v>0</v>
      </c>
      <c r="ER95" s="1">
        <f t="shared" si="269"/>
        <v>0</v>
      </c>
      <c r="ES95" s="1">
        <f t="shared" si="269"/>
        <v>0</v>
      </c>
      <c r="ET95" s="1">
        <f t="shared" si="269"/>
        <v>0</v>
      </c>
      <c r="EU95" s="1">
        <f t="shared" si="269"/>
        <v>0</v>
      </c>
      <c r="EV95" s="1">
        <f t="shared" si="269"/>
        <v>0</v>
      </c>
      <c r="EW95" s="1">
        <f t="shared" si="269"/>
        <v>0</v>
      </c>
      <c r="EX95" s="1">
        <f t="shared" si="269"/>
        <v>0</v>
      </c>
      <c r="EY95" s="1">
        <f t="shared" si="269"/>
        <v>0</v>
      </c>
      <c r="EZ95" s="1">
        <f t="shared" si="269"/>
        <v>0</v>
      </c>
      <c r="FA95" s="1">
        <f t="shared" si="269"/>
        <v>0</v>
      </c>
      <c r="FB95" s="1">
        <f t="shared" si="269"/>
        <v>0</v>
      </c>
      <c r="FC95" s="1">
        <f t="shared" si="269"/>
        <v>0</v>
      </c>
      <c r="FD95" s="1">
        <f t="shared" si="269"/>
        <v>0</v>
      </c>
      <c r="FE95" s="1">
        <f t="shared" si="269"/>
        <v>0</v>
      </c>
      <c r="FF95" s="1">
        <f t="shared" si="269"/>
        <v>0</v>
      </c>
      <c r="FG95" s="1">
        <f t="shared" si="269"/>
        <v>0</v>
      </c>
      <c r="FH95" s="1">
        <f t="shared" si="269"/>
        <v>0</v>
      </c>
      <c r="FI95" s="1">
        <f t="shared" si="269"/>
        <v>0</v>
      </c>
      <c r="FJ95" s="1">
        <f t="shared" si="269"/>
        <v>0</v>
      </c>
      <c r="FK95" s="1">
        <f t="shared" si="269"/>
        <v>0</v>
      </c>
      <c r="FL95" s="1">
        <f t="shared" si="269"/>
        <v>0</v>
      </c>
      <c r="FM95" s="1">
        <f t="shared" si="269"/>
        <v>0</v>
      </c>
      <c r="FN95" s="1">
        <f t="shared" si="269"/>
        <v>0</v>
      </c>
      <c r="FO95" s="1">
        <f t="shared" si="269"/>
        <v>0</v>
      </c>
      <c r="FP95" s="1">
        <f t="shared" si="269"/>
        <v>0</v>
      </c>
      <c r="FQ95" s="1">
        <f t="shared" si="269"/>
        <v>0</v>
      </c>
      <c r="FR95" s="1">
        <f t="shared" si="269"/>
        <v>0</v>
      </c>
      <c r="FS95" s="1">
        <f t="shared" si="269"/>
        <v>0</v>
      </c>
      <c r="FT95" s="1">
        <f t="shared" si="269"/>
        <v>0</v>
      </c>
      <c r="FU95" s="1">
        <f t="shared" si="269"/>
        <v>0</v>
      </c>
      <c r="FV95" s="1">
        <f t="shared" si="269"/>
        <v>0</v>
      </c>
      <c r="FW95" s="1">
        <f t="shared" si="269"/>
        <v>0</v>
      </c>
      <c r="FX95" s="1">
        <f t="shared" si="269"/>
        <v>0</v>
      </c>
      <c r="FY95" s="1">
        <f t="shared" ref="FY95:GG95" si="275">(FY$1=$G95)*$E95</f>
        <v>0</v>
      </c>
      <c r="FZ95" s="1">
        <f t="shared" si="275"/>
        <v>0</v>
      </c>
      <c r="GA95" s="1">
        <f t="shared" si="275"/>
        <v>0</v>
      </c>
      <c r="GB95" s="1">
        <f t="shared" si="275"/>
        <v>0</v>
      </c>
      <c r="GC95" s="1">
        <f t="shared" si="275"/>
        <v>0</v>
      </c>
      <c r="GD95" s="1">
        <f t="shared" si="275"/>
        <v>0</v>
      </c>
      <c r="GE95" s="1">
        <f t="shared" si="275"/>
        <v>0</v>
      </c>
      <c r="GF95" s="1">
        <f t="shared" si="275"/>
        <v>0</v>
      </c>
      <c r="GG95" s="1">
        <f t="shared" si="275"/>
        <v>0</v>
      </c>
    </row>
    <row r="96" spans="4:189" x14ac:dyDescent="0.25">
      <c r="D96" s="49">
        <v>17</v>
      </c>
      <c r="E96" s="3">
        <f>'Project Inputs'!E209*(D96&gt;0)</f>
        <v>6</v>
      </c>
      <c r="G96" s="8">
        <f>(G68+'Project Inputs'!$E$186)*(D96&gt;0)</f>
        <v>69</v>
      </c>
      <c r="J96" s="1">
        <f t="shared" si="268"/>
        <v>0</v>
      </c>
      <c r="K96" s="1">
        <f t="shared" si="268"/>
        <v>0</v>
      </c>
      <c r="L96" s="1">
        <f t="shared" si="268"/>
        <v>0</v>
      </c>
      <c r="M96" s="1">
        <f t="shared" si="268"/>
        <v>0</v>
      </c>
      <c r="N96" s="1">
        <f t="shared" si="268"/>
        <v>0</v>
      </c>
      <c r="O96" s="1">
        <f t="shared" si="268"/>
        <v>0</v>
      </c>
      <c r="P96" s="1">
        <f t="shared" si="268"/>
        <v>0</v>
      </c>
      <c r="Q96" s="1">
        <f t="shared" si="274"/>
        <v>0</v>
      </c>
      <c r="R96" s="1">
        <f t="shared" si="274"/>
        <v>0</v>
      </c>
      <c r="S96" s="1">
        <f t="shared" si="274"/>
        <v>0</v>
      </c>
      <c r="T96" s="1">
        <f t="shared" si="274"/>
        <v>0</v>
      </c>
      <c r="U96" s="1">
        <f t="shared" si="274"/>
        <v>0</v>
      </c>
      <c r="V96" s="1">
        <f t="shared" si="274"/>
        <v>0</v>
      </c>
      <c r="W96" s="1">
        <f t="shared" si="274"/>
        <v>0</v>
      </c>
      <c r="X96" s="1">
        <f t="shared" si="274"/>
        <v>0</v>
      </c>
      <c r="Y96" s="1">
        <f t="shared" si="274"/>
        <v>0</v>
      </c>
      <c r="Z96" s="1">
        <f t="shared" si="274"/>
        <v>0</v>
      </c>
      <c r="AA96" s="1">
        <f t="shared" si="274"/>
        <v>0</v>
      </c>
      <c r="AB96" s="1">
        <f t="shared" si="274"/>
        <v>0</v>
      </c>
      <c r="AC96" s="1">
        <f t="shared" si="274"/>
        <v>0</v>
      </c>
      <c r="AD96" s="1">
        <f t="shared" si="274"/>
        <v>0</v>
      </c>
      <c r="AE96" s="1">
        <f t="shared" si="274"/>
        <v>0</v>
      </c>
      <c r="AF96" s="1">
        <f t="shared" si="274"/>
        <v>0</v>
      </c>
      <c r="AG96" s="1">
        <f t="shared" si="274"/>
        <v>0</v>
      </c>
      <c r="AH96" s="1">
        <f t="shared" si="274"/>
        <v>0</v>
      </c>
      <c r="AI96" s="1">
        <f t="shared" si="274"/>
        <v>0</v>
      </c>
      <c r="AJ96" s="1">
        <f t="shared" si="274"/>
        <v>0</v>
      </c>
      <c r="AK96" s="1">
        <f t="shared" si="274"/>
        <v>0</v>
      </c>
      <c r="AL96" s="1">
        <f t="shared" si="274"/>
        <v>0</v>
      </c>
      <c r="AM96" s="1">
        <f t="shared" si="274"/>
        <v>0</v>
      </c>
      <c r="AN96" s="1">
        <f t="shared" si="274"/>
        <v>0</v>
      </c>
      <c r="AO96" s="1">
        <f t="shared" si="274"/>
        <v>0</v>
      </c>
      <c r="AP96" s="1">
        <f t="shared" si="274"/>
        <v>0</v>
      </c>
      <c r="AQ96" s="1">
        <f t="shared" si="274"/>
        <v>0</v>
      </c>
      <c r="AR96" s="1">
        <f t="shared" si="274"/>
        <v>0</v>
      </c>
      <c r="AS96" s="1">
        <f t="shared" si="274"/>
        <v>0</v>
      </c>
      <c r="AT96" s="1">
        <f t="shared" si="274"/>
        <v>0</v>
      </c>
      <c r="AU96" s="1">
        <f t="shared" si="274"/>
        <v>0</v>
      </c>
      <c r="AV96" s="1">
        <f t="shared" si="274"/>
        <v>0</v>
      </c>
      <c r="AW96" s="1">
        <f t="shared" si="274"/>
        <v>0</v>
      </c>
      <c r="AX96" s="1">
        <f t="shared" si="274"/>
        <v>0</v>
      </c>
      <c r="AY96" s="1">
        <f t="shared" si="274"/>
        <v>0</v>
      </c>
      <c r="AZ96" s="1">
        <f t="shared" si="274"/>
        <v>0</v>
      </c>
      <c r="BA96" s="1">
        <f t="shared" si="274"/>
        <v>0</v>
      </c>
      <c r="BB96" s="1">
        <f t="shared" si="274"/>
        <v>0</v>
      </c>
      <c r="BC96" s="1">
        <f t="shared" si="274"/>
        <v>0</v>
      </c>
      <c r="BD96" s="1">
        <f t="shared" si="274"/>
        <v>0</v>
      </c>
      <c r="BE96" s="1">
        <f t="shared" si="274"/>
        <v>0</v>
      </c>
      <c r="BF96" s="1">
        <f t="shared" si="274"/>
        <v>0</v>
      </c>
      <c r="BG96" s="1">
        <f t="shared" si="274"/>
        <v>0</v>
      </c>
      <c r="BH96" s="1">
        <f t="shared" si="274"/>
        <v>0</v>
      </c>
      <c r="BI96" s="1">
        <f t="shared" si="274"/>
        <v>0</v>
      </c>
      <c r="BJ96" s="1">
        <f t="shared" si="274"/>
        <v>0</v>
      </c>
      <c r="BK96" s="1">
        <f t="shared" si="274"/>
        <v>0</v>
      </c>
      <c r="BL96" s="1">
        <f t="shared" si="274"/>
        <v>0</v>
      </c>
      <c r="BM96" s="1">
        <f t="shared" si="274"/>
        <v>0</v>
      </c>
      <c r="BN96" s="1">
        <f t="shared" si="274"/>
        <v>0</v>
      </c>
      <c r="BO96" s="1">
        <f t="shared" si="274"/>
        <v>0</v>
      </c>
      <c r="BP96" s="1">
        <f t="shared" si="274"/>
        <v>0</v>
      </c>
      <c r="BQ96" s="1">
        <f t="shared" si="274"/>
        <v>0</v>
      </c>
      <c r="BR96" s="1">
        <f t="shared" si="274"/>
        <v>0</v>
      </c>
      <c r="BS96" s="1">
        <f t="shared" si="274"/>
        <v>0</v>
      </c>
      <c r="BT96" s="1">
        <f t="shared" si="274"/>
        <v>0</v>
      </c>
      <c r="BU96" s="1">
        <f t="shared" si="274"/>
        <v>0</v>
      </c>
      <c r="BV96" s="1">
        <f t="shared" si="274"/>
        <v>0</v>
      </c>
      <c r="BW96" s="1">
        <f t="shared" si="274"/>
        <v>0</v>
      </c>
      <c r="BX96" s="1">
        <f t="shared" si="274"/>
        <v>0</v>
      </c>
      <c r="BY96" s="1">
        <f t="shared" si="274"/>
        <v>0</v>
      </c>
      <c r="BZ96" s="1">
        <f t="shared" si="274"/>
        <v>6</v>
      </c>
      <c r="CA96" s="1">
        <f t="shared" si="274"/>
        <v>0</v>
      </c>
      <c r="CB96" s="1">
        <f t="shared" si="274"/>
        <v>0</v>
      </c>
      <c r="CC96" s="1">
        <f t="shared" si="273"/>
        <v>0</v>
      </c>
      <c r="CD96" s="1">
        <f t="shared" si="273"/>
        <v>0</v>
      </c>
      <c r="CE96" s="1">
        <f t="shared" si="273"/>
        <v>0</v>
      </c>
      <c r="CF96" s="1">
        <f t="shared" si="273"/>
        <v>0</v>
      </c>
      <c r="CG96" s="1">
        <f t="shared" si="273"/>
        <v>0</v>
      </c>
      <c r="CH96" s="1">
        <f t="shared" si="273"/>
        <v>0</v>
      </c>
      <c r="CI96" s="1">
        <f t="shared" si="273"/>
        <v>0</v>
      </c>
      <c r="CJ96" s="1">
        <f t="shared" si="273"/>
        <v>0</v>
      </c>
      <c r="CK96" s="1">
        <f t="shared" si="273"/>
        <v>0</v>
      </c>
      <c r="CL96" s="1">
        <f t="shared" si="273"/>
        <v>0</v>
      </c>
      <c r="CM96" s="1">
        <f t="shared" si="273"/>
        <v>0</v>
      </c>
      <c r="CN96" s="1">
        <f t="shared" si="273"/>
        <v>0</v>
      </c>
      <c r="CO96" s="1">
        <f t="shared" si="273"/>
        <v>0</v>
      </c>
      <c r="CP96" s="1">
        <f t="shared" si="273"/>
        <v>0</v>
      </c>
      <c r="CQ96" s="1">
        <f t="shared" si="273"/>
        <v>0</v>
      </c>
      <c r="CR96" s="1">
        <f t="shared" si="273"/>
        <v>0</v>
      </c>
      <c r="CS96" s="1">
        <f t="shared" si="273"/>
        <v>0</v>
      </c>
      <c r="CT96" s="1">
        <f t="shared" si="273"/>
        <v>0</v>
      </c>
      <c r="CU96" s="1">
        <f t="shared" si="273"/>
        <v>0</v>
      </c>
      <c r="CV96" s="1">
        <f t="shared" si="273"/>
        <v>0</v>
      </c>
      <c r="CW96" s="1">
        <f t="shared" si="273"/>
        <v>0</v>
      </c>
      <c r="CX96" s="1">
        <f t="shared" si="273"/>
        <v>0</v>
      </c>
      <c r="CY96" s="1">
        <f t="shared" si="273"/>
        <v>0</v>
      </c>
      <c r="CZ96" s="1">
        <f t="shared" si="273"/>
        <v>0</v>
      </c>
      <c r="DA96" s="1">
        <f t="shared" si="273"/>
        <v>0</v>
      </c>
      <c r="DB96" s="1">
        <f t="shared" si="273"/>
        <v>0</v>
      </c>
      <c r="DC96" s="1">
        <f t="shared" si="273"/>
        <v>0</v>
      </c>
      <c r="DD96" s="1">
        <f t="shared" si="273"/>
        <v>0</v>
      </c>
      <c r="DE96" s="1">
        <f t="shared" si="273"/>
        <v>0</v>
      </c>
      <c r="DF96" s="1">
        <f t="shared" si="273"/>
        <v>0</v>
      </c>
      <c r="DG96" s="1">
        <f t="shared" si="273"/>
        <v>0</v>
      </c>
      <c r="DH96" s="1">
        <f t="shared" si="273"/>
        <v>0</v>
      </c>
      <c r="DI96" s="1">
        <f t="shared" si="273"/>
        <v>0</v>
      </c>
      <c r="DJ96" s="1">
        <f t="shared" si="273"/>
        <v>0</v>
      </c>
      <c r="DK96" s="1">
        <f t="shared" si="273"/>
        <v>0</v>
      </c>
      <c r="DL96" s="1">
        <f t="shared" si="273"/>
        <v>0</v>
      </c>
      <c r="DM96" s="1">
        <f t="shared" si="273"/>
        <v>0</v>
      </c>
      <c r="DN96" s="1">
        <f t="shared" si="273"/>
        <v>0</v>
      </c>
      <c r="DO96" s="1">
        <f t="shared" si="273"/>
        <v>0</v>
      </c>
      <c r="DP96" s="1">
        <f t="shared" si="273"/>
        <v>0</v>
      </c>
      <c r="DQ96" s="1">
        <f t="shared" si="273"/>
        <v>0</v>
      </c>
      <c r="DR96" s="1">
        <f t="shared" si="273"/>
        <v>0</v>
      </c>
      <c r="DS96" s="1">
        <f t="shared" si="273"/>
        <v>0</v>
      </c>
      <c r="DT96" s="1">
        <f t="shared" si="273"/>
        <v>0</v>
      </c>
      <c r="DU96" s="1">
        <f t="shared" si="273"/>
        <v>0</v>
      </c>
      <c r="DV96" s="1">
        <f t="shared" si="273"/>
        <v>0</v>
      </c>
      <c r="DW96" s="1">
        <f t="shared" si="273"/>
        <v>0</v>
      </c>
      <c r="DX96" s="1">
        <f t="shared" si="273"/>
        <v>0</v>
      </c>
      <c r="DY96" s="1">
        <f t="shared" si="273"/>
        <v>0</v>
      </c>
      <c r="DZ96" s="1">
        <f t="shared" si="273"/>
        <v>0</v>
      </c>
      <c r="EA96" s="1">
        <f t="shared" si="273"/>
        <v>0</v>
      </c>
      <c r="EB96" s="1">
        <f t="shared" si="273"/>
        <v>0</v>
      </c>
      <c r="EC96" s="1">
        <f t="shared" si="273"/>
        <v>0</v>
      </c>
      <c r="ED96" s="1">
        <f t="shared" si="273"/>
        <v>0</v>
      </c>
      <c r="EE96" s="1">
        <f t="shared" si="273"/>
        <v>0</v>
      </c>
      <c r="EF96" s="1">
        <f t="shared" si="273"/>
        <v>0</v>
      </c>
      <c r="EG96" s="1">
        <f t="shared" si="273"/>
        <v>0</v>
      </c>
      <c r="EH96" s="1">
        <f t="shared" si="273"/>
        <v>0</v>
      </c>
      <c r="EI96" s="1">
        <f t="shared" si="273"/>
        <v>0</v>
      </c>
      <c r="EJ96" s="1">
        <f t="shared" si="273"/>
        <v>0</v>
      </c>
      <c r="EK96" s="1">
        <f t="shared" si="273"/>
        <v>0</v>
      </c>
      <c r="EL96" s="1">
        <f t="shared" si="273"/>
        <v>0</v>
      </c>
      <c r="EM96" s="1">
        <f t="shared" si="273"/>
        <v>0</v>
      </c>
      <c r="EN96" s="1">
        <f t="shared" si="272"/>
        <v>0</v>
      </c>
      <c r="EO96" s="1">
        <f t="shared" si="271"/>
        <v>0</v>
      </c>
      <c r="EP96" s="1">
        <f t="shared" si="271"/>
        <v>0</v>
      </c>
      <c r="EQ96" s="1">
        <f t="shared" ref="EQ96:GG101" si="276">(EQ$1=$G96)*$E96</f>
        <v>0</v>
      </c>
      <c r="ER96" s="1">
        <f t="shared" si="276"/>
        <v>0</v>
      </c>
      <c r="ES96" s="1">
        <f t="shared" si="276"/>
        <v>0</v>
      </c>
      <c r="ET96" s="1">
        <f t="shared" si="276"/>
        <v>0</v>
      </c>
      <c r="EU96" s="1">
        <f t="shared" si="276"/>
        <v>0</v>
      </c>
      <c r="EV96" s="1">
        <f t="shared" si="276"/>
        <v>0</v>
      </c>
      <c r="EW96" s="1">
        <f t="shared" si="276"/>
        <v>0</v>
      </c>
      <c r="EX96" s="1">
        <f t="shared" si="276"/>
        <v>0</v>
      </c>
      <c r="EY96" s="1">
        <f t="shared" si="276"/>
        <v>0</v>
      </c>
      <c r="EZ96" s="1">
        <f t="shared" si="276"/>
        <v>0</v>
      </c>
      <c r="FA96" s="1">
        <f t="shared" si="276"/>
        <v>0</v>
      </c>
      <c r="FB96" s="1">
        <f t="shared" si="276"/>
        <v>0</v>
      </c>
      <c r="FC96" s="1">
        <f t="shared" si="276"/>
        <v>0</v>
      </c>
      <c r="FD96" s="1">
        <f t="shared" si="276"/>
        <v>0</v>
      </c>
      <c r="FE96" s="1">
        <f t="shared" si="276"/>
        <v>0</v>
      </c>
      <c r="FF96" s="1">
        <f t="shared" si="276"/>
        <v>0</v>
      </c>
      <c r="FG96" s="1">
        <f t="shared" si="276"/>
        <v>0</v>
      </c>
      <c r="FH96" s="1">
        <f t="shared" si="276"/>
        <v>0</v>
      </c>
      <c r="FI96" s="1">
        <f t="shared" si="276"/>
        <v>0</v>
      </c>
      <c r="FJ96" s="1">
        <f t="shared" si="276"/>
        <v>0</v>
      </c>
      <c r="FK96" s="1">
        <f t="shared" si="276"/>
        <v>0</v>
      </c>
      <c r="FL96" s="1">
        <f t="shared" si="276"/>
        <v>0</v>
      </c>
      <c r="FM96" s="1">
        <f t="shared" si="276"/>
        <v>0</v>
      </c>
      <c r="FN96" s="1">
        <f t="shared" si="276"/>
        <v>0</v>
      </c>
      <c r="FO96" s="1">
        <f t="shared" si="276"/>
        <v>0</v>
      </c>
      <c r="FP96" s="1">
        <f t="shared" si="276"/>
        <v>0</v>
      </c>
      <c r="FQ96" s="1">
        <f t="shared" si="276"/>
        <v>0</v>
      </c>
      <c r="FR96" s="1">
        <f t="shared" si="276"/>
        <v>0</v>
      </c>
      <c r="FS96" s="1">
        <f t="shared" si="276"/>
        <v>0</v>
      </c>
      <c r="FT96" s="1">
        <f t="shared" si="276"/>
        <v>0</v>
      </c>
      <c r="FU96" s="1">
        <f t="shared" si="276"/>
        <v>0</v>
      </c>
      <c r="FV96" s="1">
        <f t="shared" si="276"/>
        <v>0</v>
      </c>
      <c r="FW96" s="1">
        <f t="shared" si="276"/>
        <v>0</v>
      </c>
      <c r="FX96" s="1">
        <f t="shared" si="276"/>
        <v>0</v>
      </c>
      <c r="FY96" s="1">
        <f t="shared" si="276"/>
        <v>0</v>
      </c>
      <c r="FZ96" s="1">
        <f t="shared" si="276"/>
        <v>0</v>
      </c>
      <c r="GA96" s="1">
        <f t="shared" si="276"/>
        <v>0</v>
      </c>
      <c r="GB96" s="1">
        <f t="shared" si="276"/>
        <v>0</v>
      </c>
      <c r="GC96" s="1">
        <f t="shared" si="276"/>
        <v>0</v>
      </c>
      <c r="GD96" s="1">
        <f t="shared" si="276"/>
        <v>0</v>
      </c>
      <c r="GE96" s="1">
        <f t="shared" si="276"/>
        <v>0</v>
      </c>
      <c r="GF96" s="1">
        <f t="shared" si="276"/>
        <v>0</v>
      </c>
      <c r="GG96" s="1">
        <f t="shared" si="276"/>
        <v>0</v>
      </c>
    </row>
    <row r="97" spans="2:189" x14ac:dyDescent="0.25">
      <c r="D97" s="49">
        <v>18</v>
      </c>
      <c r="E97" s="3">
        <f>'Project Inputs'!E210*(D97&gt;0)</f>
        <v>3</v>
      </c>
      <c r="G97" s="8">
        <f>(G69+'Project Inputs'!$E$186)*(D97&gt;0)</f>
        <v>72</v>
      </c>
      <c r="J97" s="1">
        <f t="shared" si="268"/>
        <v>0</v>
      </c>
      <c r="K97" s="1">
        <f t="shared" si="268"/>
        <v>0</v>
      </c>
      <c r="L97" s="1">
        <f t="shared" si="268"/>
        <v>0</v>
      </c>
      <c r="M97" s="1">
        <f t="shared" si="268"/>
        <v>0</v>
      </c>
      <c r="N97" s="1">
        <f t="shared" si="268"/>
        <v>0</v>
      </c>
      <c r="O97" s="1">
        <f t="shared" si="268"/>
        <v>0</v>
      </c>
      <c r="P97" s="1">
        <f t="shared" si="268"/>
        <v>0</v>
      </c>
      <c r="Q97" s="1">
        <f t="shared" si="274"/>
        <v>0</v>
      </c>
      <c r="R97" s="1">
        <f t="shared" si="274"/>
        <v>0</v>
      </c>
      <c r="S97" s="1">
        <f t="shared" si="274"/>
        <v>0</v>
      </c>
      <c r="T97" s="1">
        <f t="shared" si="274"/>
        <v>0</v>
      </c>
      <c r="U97" s="1">
        <f t="shared" si="274"/>
        <v>0</v>
      </c>
      <c r="V97" s="1">
        <f t="shared" si="274"/>
        <v>0</v>
      </c>
      <c r="W97" s="1">
        <f t="shared" si="274"/>
        <v>0</v>
      </c>
      <c r="X97" s="1">
        <f t="shared" si="274"/>
        <v>0</v>
      </c>
      <c r="Y97" s="1">
        <f t="shared" si="274"/>
        <v>0</v>
      </c>
      <c r="Z97" s="1">
        <f t="shared" si="274"/>
        <v>0</v>
      </c>
      <c r="AA97" s="1">
        <f t="shared" si="274"/>
        <v>0</v>
      </c>
      <c r="AB97" s="1">
        <f t="shared" si="274"/>
        <v>0</v>
      </c>
      <c r="AC97" s="1">
        <f t="shared" si="274"/>
        <v>0</v>
      </c>
      <c r="AD97" s="1">
        <f t="shared" si="274"/>
        <v>0</v>
      </c>
      <c r="AE97" s="1">
        <f t="shared" si="274"/>
        <v>0</v>
      </c>
      <c r="AF97" s="1">
        <f t="shared" si="274"/>
        <v>0</v>
      </c>
      <c r="AG97" s="1">
        <f t="shared" si="274"/>
        <v>0</v>
      </c>
      <c r="AH97" s="1">
        <f t="shared" si="274"/>
        <v>0</v>
      </c>
      <c r="AI97" s="1">
        <f t="shared" si="274"/>
        <v>0</v>
      </c>
      <c r="AJ97" s="1">
        <f t="shared" si="274"/>
        <v>0</v>
      </c>
      <c r="AK97" s="1">
        <f t="shared" si="274"/>
        <v>0</v>
      </c>
      <c r="AL97" s="1">
        <f t="shared" si="274"/>
        <v>0</v>
      </c>
      <c r="AM97" s="1">
        <f t="shared" si="274"/>
        <v>0</v>
      </c>
      <c r="AN97" s="1">
        <f t="shared" si="274"/>
        <v>0</v>
      </c>
      <c r="AO97" s="1">
        <f t="shared" si="274"/>
        <v>0</v>
      </c>
      <c r="AP97" s="1">
        <f t="shared" si="274"/>
        <v>0</v>
      </c>
      <c r="AQ97" s="1">
        <f t="shared" si="274"/>
        <v>0</v>
      </c>
      <c r="AR97" s="1">
        <f t="shared" si="274"/>
        <v>0</v>
      </c>
      <c r="AS97" s="1">
        <f t="shared" si="274"/>
        <v>0</v>
      </c>
      <c r="AT97" s="1">
        <f t="shared" si="274"/>
        <v>0</v>
      </c>
      <c r="AU97" s="1">
        <f t="shared" si="274"/>
        <v>0</v>
      </c>
      <c r="AV97" s="1">
        <f t="shared" si="274"/>
        <v>0</v>
      </c>
      <c r="AW97" s="1">
        <f t="shared" si="274"/>
        <v>0</v>
      </c>
      <c r="AX97" s="1">
        <f t="shared" si="274"/>
        <v>0</v>
      </c>
      <c r="AY97" s="1">
        <f t="shared" si="274"/>
        <v>0</v>
      </c>
      <c r="AZ97" s="1">
        <f t="shared" si="274"/>
        <v>0</v>
      </c>
      <c r="BA97" s="1">
        <f t="shared" si="274"/>
        <v>0</v>
      </c>
      <c r="BB97" s="1">
        <f t="shared" si="274"/>
        <v>0</v>
      </c>
      <c r="BC97" s="1">
        <f t="shared" si="274"/>
        <v>0</v>
      </c>
      <c r="BD97" s="1">
        <f t="shared" si="274"/>
        <v>0</v>
      </c>
      <c r="BE97" s="1">
        <f t="shared" si="274"/>
        <v>0</v>
      </c>
      <c r="BF97" s="1">
        <f t="shared" si="274"/>
        <v>0</v>
      </c>
      <c r="BG97" s="1">
        <f t="shared" si="274"/>
        <v>0</v>
      </c>
      <c r="BH97" s="1">
        <f t="shared" si="274"/>
        <v>0</v>
      </c>
      <c r="BI97" s="1">
        <f t="shared" si="274"/>
        <v>0</v>
      </c>
      <c r="BJ97" s="1">
        <f t="shared" si="274"/>
        <v>0</v>
      </c>
      <c r="BK97" s="1">
        <f t="shared" si="274"/>
        <v>0</v>
      </c>
      <c r="BL97" s="1">
        <f t="shared" si="274"/>
        <v>0</v>
      </c>
      <c r="BM97" s="1">
        <f t="shared" si="274"/>
        <v>0</v>
      </c>
      <c r="BN97" s="1">
        <f t="shared" si="274"/>
        <v>0</v>
      </c>
      <c r="BO97" s="1">
        <f t="shared" si="274"/>
        <v>0</v>
      </c>
      <c r="BP97" s="1">
        <f t="shared" si="274"/>
        <v>0</v>
      </c>
      <c r="BQ97" s="1">
        <f t="shared" si="274"/>
        <v>0</v>
      </c>
      <c r="BR97" s="1">
        <f t="shared" si="274"/>
        <v>0</v>
      </c>
      <c r="BS97" s="1">
        <f t="shared" si="274"/>
        <v>0</v>
      </c>
      <c r="BT97" s="1">
        <f t="shared" si="274"/>
        <v>0</v>
      </c>
      <c r="BU97" s="1">
        <f t="shared" si="274"/>
        <v>0</v>
      </c>
      <c r="BV97" s="1">
        <f t="shared" si="274"/>
        <v>0</v>
      </c>
      <c r="BW97" s="1">
        <f t="shared" si="274"/>
        <v>0</v>
      </c>
      <c r="BX97" s="1">
        <f t="shared" si="274"/>
        <v>0</v>
      </c>
      <c r="BY97" s="1">
        <f t="shared" si="274"/>
        <v>0</v>
      </c>
      <c r="BZ97" s="1">
        <f t="shared" si="274"/>
        <v>0</v>
      </c>
      <c r="CA97" s="1">
        <f t="shared" si="274"/>
        <v>0</v>
      </c>
      <c r="CB97" s="1">
        <f t="shared" si="274"/>
        <v>0</v>
      </c>
      <c r="CC97" s="1">
        <f t="shared" si="273"/>
        <v>3</v>
      </c>
      <c r="CD97" s="1">
        <f t="shared" si="273"/>
        <v>0</v>
      </c>
      <c r="CE97" s="1">
        <f t="shared" si="273"/>
        <v>0</v>
      </c>
      <c r="CF97" s="1">
        <f t="shared" si="273"/>
        <v>0</v>
      </c>
      <c r="CG97" s="1">
        <f t="shared" si="273"/>
        <v>0</v>
      </c>
      <c r="CH97" s="1">
        <f t="shared" si="273"/>
        <v>0</v>
      </c>
      <c r="CI97" s="1">
        <f t="shared" si="273"/>
        <v>0</v>
      </c>
      <c r="CJ97" s="1">
        <f t="shared" si="273"/>
        <v>0</v>
      </c>
      <c r="CK97" s="1">
        <f t="shared" si="273"/>
        <v>0</v>
      </c>
      <c r="CL97" s="1">
        <f t="shared" si="273"/>
        <v>0</v>
      </c>
      <c r="CM97" s="1">
        <f t="shared" si="273"/>
        <v>0</v>
      </c>
      <c r="CN97" s="1">
        <f t="shared" si="273"/>
        <v>0</v>
      </c>
      <c r="CO97" s="1">
        <f t="shared" si="273"/>
        <v>0</v>
      </c>
      <c r="CP97" s="1">
        <f t="shared" si="273"/>
        <v>0</v>
      </c>
      <c r="CQ97" s="1">
        <f t="shared" si="273"/>
        <v>0</v>
      </c>
      <c r="CR97" s="1">
        <f t="shared" si="273"/>
        <v>0</v>
      </c>
      <c r="CS97" s="1">
        <f t="shared" si="273"/>
        <v>0</v>
      </c>
      <c r="CT97" s="1">
        <f t="shared" si="273"/>
        <v>0</v>
      </c>
      <c r="CU97" s="1">
        <f t="shared" si="273"/>
        <v>0</v>
      </c>
      <c r="CV97" s="1">
        <f t="shared" si="273"/>
        <v>0</v>
      </c>
      <c r="CW97" s="1">
        <f t="shared" si="273"/>
        <v>0</v>
      </c>
      <c r="CX97" s="1">
        <f t="shared" si="273"/>
        <v>0</v>
      </c>
      <c r="CY97" s="1">
        <f t="shared" si="273"/>
        <v>0</v>
      </c>
      <c r="CZ97" s="1">
        <f t="shared" si="273"/>
        <v>0</v>
      </c>
      <c r="DA97" s="1">
        <f t="shared" si="273"/>
        <v>0</v>
      </c>
      <c r="DB97" s="1">
        <f t="shared" si="273"/>
        <v>0</v>
      </c>
      <c r="DC97" s="1">
        <f t="shared" si="273"/>
        <v>0</v>
      </c>
      <c r="DD97" s="1">
        <f t="shared" si="273"/>
        <v>0</v>
      </c>
      <c r="DE97" s="1">
        <f t="shared" si="273"/>
        <v>0</v>
      </c>
      <c r="DF97" s="1">
        <f t="shared" si="273"/>
        <v>0</v>
      </c>
      <c r="DG97" s="1">
        <f t="shared" si="273"/>
        <v>0</v>
      </c>
      <c r="DH97" s="1">
        <f t="shared" si="273"/>
        <v>0</v>
      </c>
      <c r="DI97" s="1">
        <f t="shared" si="273"/>
        <v>0</v>
      </c>
      <c r="DJ97" s="1">
        <f t="shared" si="273"/>
        <v>0</v>
      </c>
      <c r="DK97" s="1">
        <f t="shared" si="273"/>
        <v>0</v>
      </c>
      <c r="DL97" s="1">
        <f t="shared" si="273"/>
        <v>0</v>
      </c>
      <c r="DM97" s="1">
        <f t="shared" si="273"/>
        <v>0</v>
      </c>
      <c r="DN97" s="1">
        <f t="shared" si="273"/>
        <v>0</v>
      </c>
      <c r="DO97" s="1">
        <f t="shared" si="273"/>
        <v>0</v>
      </c>
      <c r="DP97" s="1">
        <f t="shared" si="273"/>
        <v>0</v>
      </c>
      <c r="DQ97" s="1">
        <f t="shared" si="273"/>
        <v>0</v>
      </c>
      <c r="DR97" s="1">
        <f t="shared" si="273"/>
        <v>0</v>
      </c>
      <c r="DS97" s="1">
        <f t="shared" si="273"/>
        <v>0</v>
      </c>
      <c r="DT97" s="1">
        <f t="shared" si="273"/>
        <v>0</v>
      </c>
      <c r="DU97" s="1">
        <f t="shared" si="273"/>
        <v>0</v>
      </c>
      <c r="DV97" s="1">
        <f t="shared" si="273"/>
        <v>0</v>
      </c>
      <c r="DW97" s="1">
        <f t="shared" si="273"/>
        <v>0</v>
      </c>
      <c r="DX97" s="1">
        <f t="shared" si="273"/>
        <v>0</v>
      </c>
      <c r="DY97" s="1">
        <f t="shared" si="273"/>
        <v>0</v>
      </c>
      <c r="DZ97" s="1">
        <f t="shared" si="273"/>
        <v>0</v>
      </c>
      <c r="EA97" s="1">
        <f t="shared" si="273"/>
        <v>0</v>
      </c>
      <c r="EB97" s="1">
        <f t="shared" si="273"/>
        <v>0</v>
      </c>
      <c r="EC97" s="1">
        <f t="shared" si="273"/>
        <v>0</v>
      </c>
      <c r="ED97" s="1">
        <f t="shared" si="273"/>
        <v>0</v>
      </c>
      <c r="EE97" s="1">
        <f t="shared" si="273"/>
        <v>0</v>
      </c>
      <c r="EF97" s="1">
        <f t="shared" si="273"/>
        <v>0</v>
      </c>
      <c r="EG97" s="1">
        <f t="shared" si="273"/>
        <v>0</v>
      </c>
      <c r="EH97" s="1">
        <f t="shared" si="273"/>
        <v>0</v>
      </c>
      <c r="EI97" s="1">
        <f t="shared" si="273"/>
        <v>0</v>
      </c>
      <c r="EJ97" s="1">
        <f t="shared" si="273"/>
        <v>0</v>
      </c>
      <c r="EK97" s="1">
        <f t="shared" si="273"/>
        <v>0</v>
      </c>
      <c r="EL97" s="1">
        <f t="shared" si="273"/>
        <v>0</v>
      </c>
      <c r="EM97" s="1">
        <f t="shared" si="273"/>
        <v>0</v>
      </c>
      <c r="EN97" s="1">
        <f t="shared" si="272"/>
        <v>0</v>
      </c>
      <c r="EO97" s="1">
        <f t="shared" si="271"/>
        <v>0</v>
      </c>
      <c r="EP97" s="1">
        <f t="shared" si="271"/>
        <v>0</v>
      </c>
      <c r="EQ97" s="1">
        <f t="shared" si="276"/>
        <v>0</v>
      </c>
      <c r="ER97" s="1">
        <f t="shared" si="276"/>
        <v>0</v>
      </c>
      <c r="ES97" s="1">
        <f t="shared" si="276"/>
        <v>0</v>
      </c>
      <c r="ET97" s="1">
        <f t="shared" si="276"/>
        <v>0</v>
      </c>
      <c r="EU97" s="1">
        <f t="shared" si="276"/>
        <v>0</v>
      </c>
      <c r="EV97" s="1">
        <f t="shared" si="276"/>
        <v>0</v>
      </c>
      <c r="EW97" s="1">
        <f t="shared" si="276"/>
        <v>0</v>
      </c>
      <c r="EX97" s="1">
        <f t="shared" si="276"/>
        <v>0</v>
      </c>
      <c r="EY97" s="1">
        <f t="shared" si="276"/>
        <v>0</v>
      </c>
      <c r="EZ97" s="1">
        <f t="shared" si="276"/>
        <v>0</v>
      </c>
      <c r="FA97" s="1">
        <f t="shared" si="276"/>
        <v>0</v>
      </c>
      <c r="FB97" s="1">
        <f t="shared" si="276"/>
        <v>0</v>
      </c>
      <c r="FC97" s="1">
        <f t="shared" si="276"/>
        <v>0</v>
      </c>
      <c r="FD97" s="1">
        <f t="shared" si="276"/>
        <v>0</v>
      </c>
      <c r="FE97" s="1">
        <f t="shared" si="276"/>
        <v>0</v>
      </c>
      <c r="FF97" s="1">
        <f t="shared" si="276"/>
        <v>0</v>
      </c>
      <c r="FG97" s="1">
        <f t="shared" si="276"/>
        <v>0</v>
      </c>
      <c r="FH97" s="1">
        <f t="shared" si="276"/>
        <v>0</v>
      </c>
      <c r="FI97" s="1">
        <f t="shared" si="276"/>
        <v>0</v>
      </c>
      <c r="FJ97" s="1">
        <f t="shared" si="276"/>
        <v>0</v>
      </c>
      <c r="FK97" s="1">
        <f t="shared" si="276"/>
        <v>0</v>
      </c>
      <c r="FL97" s="1">
        <f t="shared" si="276"/>
        <v>0</v>
      </c>
      <c r="FM97" s="1">
        <f t="shared" si="276"/>
        <v>0</v>
      </c>
      <c r="FN97" s="1">
        <f t="shared" si="276"/>
        <v>0</v>
      </c>
      <c r="FO97" s="1">
        <f t="shared" si="276"/>
        <v>0</v>
      </c>
      <c r="FP97" s="1">
        <f t="shared" si="276"/>
        <v>0</v>
      </c>
      <c r="FQ97" s="1">
        <f t="shared" si="276"/>
        <v>0</v>
      </c>
      <c r="FR97" s="1">
        <f t="shared" si="276"/>
        <v>0</v>
      </c>
      <c r="FS97" s="1">
        <f t="shared" si="276"/>
        <v>0</v>
      </c>
      <c r="FT97" s="1">
        <f t="shared" si="276"/>
        <v>0</v>
      </c>
      <c r="FU97" s="1">
        <f t="shared" si="276"/>
        <v>0</v>
      </c>
      <c r="FV97" s="1">
        <f t="shared" si="276"/>
        <v>0</v>
      </c>
      <c r="FW97" s="1">
        <f t="shared" si="276"/>
        <v>0</v>
      </c>
      <c r="FX97" s="1">
        <f t="shared" si="276"/>
        <v>0</v>
      </c>
      <c r="FY97" s="1">
        <f t="shared" si="276"/>
        <v>0</v>
      </c>
      <c r="FZ97" s="1">
        <f t="shared" si="276"/>
        <v>0</v>
      </c>
      <c r="GA97" s="1">
        <f t="shared" si="276"/>
        <v>0</v>
      </c>
      <c r="GB97" s="1">
        <f t="shared" si="276"/>
        <v>0</v>
      </c>
      <c r="GC97" s="1">
        <f t="shared" si="276"/>
        <v>0</v>
      </c>
      <c r="GD97" s="1">
        <f t="shared" si="276"/>
        <v>0</v>
      </c>
      <c r="GE97" s="1">
        <f t="shared" si="276"/>
        <v>0</v>
      </c>
      <c r="GF97" s="1">
        <f t="shared" si="276"/>
        <v>0</v>
      </c>
      <c r="GG97" s="1">
        <f t="shared" si="276"/>
        <v>0</v>
      </c>
    </row>
    <row r="98" spans="2:189" x14ac:dyDescent="0.25">
      <c r="D98" s="49"/>
      <c r="E98" s="3">
        <f>'Project Inputs'!E211*(D98&gt;0)</f>
        <v>0</v>
      </c>
      <c r="G98" s="8">
        <f>(G70+'Project Inputs'!$E$186)*(D98&gt;0)</f>
        <v>0</v>
      </c>
      <c r="J98" s="1">
        <f t="shared" si="268"/>
        <v>0</v>
      </c>
      <c r="K98" s="1">
        <f t="shared" si="268"/>
        <v>0</v>
      </c>
      <c r="L98" s="1">
        <f t="shared" si="268"/>
        <v>0</v>
      </c>
      <c r="M98" s="1">
        <f t="shared" si="268"/>
        <v>0</v>
      </c>
      <c r="N98" s="1">
        <f t="shared" si="268"/>
        <v>0</v>
      </c>
      <c r="O98" s="1">
        <f t="shared" si="268"/>
        <v>0</v>
      </c>
      <c r="P98" s="1">
        <f t="shared" si="268"/>
        <v>0</v>
      </c>
      <c r="Q98" s="1">
        <f t="shared" si="274"/>
        <v>0</v>
      </c>
      <c r="R98" s="1">
        <f t="shared" si="274"/>
        <v>0</v>
      </c>
      <c r="S98" s="1">
        <f t="shared" si="274"/>
        <v>0</v>
      </c>
      <c r="T98" s="1">
        <f t="shared" si="274"/>
        <v>0</v>
      </c>
      <c r="U98" s="1">
        <f t="shared" si="274"/>
        <v>0</v>
      </c>
      <c r="V98" s="1">
        <f t="shared" si="274"/>
        <v>0</v>
      </c>
      <c r="W98" s="1">
        <f t="shared" si="274"/>
        <v>0</v>
      </c>
      <c r="X98" s="1">
        <f t="shared" si="274"/>
        <v>0</v>
      </c>
      <c r="Y98" s="1">
        <f t="shared" si="274"/>
        <v>0</v>
      </c>
      <c r="Z98" s="1">
        <f t="shared" si="274"/>
        <v>0</v>
      </c>
      <c r="AA98" s="1">
        <f t="shared" si="274"/>
        <v>0</v>
      </c>
      <c r="AB98" s="1">
        <f t="shared" si="274"/>
        <v>0</v>
      </c>
      <c r="AC98" s="1">
        <f t="shared" si="274"/>
        <v>0</v>
      </c>
      <c r="AD98" s="1">
        <f t="shared" si="274"/>
        <v>0</v>
      </c>
      <c r="AE98" s="1">
        <f t="shared" si="274"/>
        <v>0</v>
      </c>
      <c r="AF98" s="1">
        <f t="shared" si="274"/>
        <v>0</v>
      </c>
      <c r="AG98" s="1">
        <f t="shared" si="274"/>
        <v>0</v>
      </c>
      <c r="AH98" s="1">
        <f t="shared" si="274"/>
        <v>0</v>
      </c>
      <c r="AI98" s="1">
        <f t="shared" si="274"/>
        <v>0</v>
      </c>
      <c r="AJ98" s="1">
        <f t="shared" si="274"/>
        <v>0</v>
      </c>
      <c r="AK98" s="1">
        <f t="shared" si="274"/>
        <v>0</v>
      </c>
      <c r="AL98" s="1">
        <f t="shared" si="274"/>
        <v>0</v>
      </c>
      <c r="AM98" s="1">
        <f t="shared" si="274"/>
        <v>0</v>
      </c>
      <c r="AN98" s="1">
        <f t="shared" si="274"/>
        <v>0</v>
      </c>
      <c r="AO98" s="1">
        <f t="shared" si="274"/>
        <v>0</v>
      </c>
      <c r="AP98" s="1">
        <f t="shared" si="274"/>
        <v>0</v>
      </c>
      <c r="AQ98" s="1">
        <f t="shared" si="274"/>
        <v>0</v>
      </c>
      <c r="AR98" s="1">
        <f t="shared" si="274"/>
        <v>0</v>
      </c>
      <c r="AS98" s="1">
        <f t="shared" si="274"/>
        <v>0</v>
      </c>
      <c r="AT98" s="1">
        <f t="shared" si="274"/>
        <v>0</v>
      </c>
      <c r="AU98" s="1">
        <f t="shared" si="274"/>
        <v>0</v>
      </c>
      <c r="AV98" s="1">
        <f t="shared" si="274"/>
        <v>0</v>
      </c>
      <c r="AW98" s="1">
        <f t="shared" si="274"/>
        <v>0</v>
      </c>
      <c r="AX98" s="1">
        <f t="shared" si="274"/>
        <v>0</v>
      </c>
      <c r="AY98" s="1">
        <f t="shared" si="274"/>
        <v>0</v>
      </c>
      <c r="AZ98" s="1">
        <f t="shared" si="274"/>
        <v>0</v>
      </c>
      <c r="BA98" s="1">
        <f t="shared" si="274"/>
        <v>0</v>
      </c>
      <c r="BB98" s="1">
        <f t="shared" si="274"/>
        <v>0</v>
      </c>
      <c r="BC98" s="1">
        <f t="shared" si="274"/>
        <v>0</v>
      </c>
      <c r="BD98" s="1">
        <f t="shared" si="274"/>
        <v>0</v>
      </c>
      <c r="BE98" s="1">
        <f t="shared" si="274"/>
        <v>0</v>
      </c>
      <c r="BF98" s="1">
        <f t="shared" si="274"/>
        <v>0</v>
      </c>
      <c r="BG98" s="1">
        <f t="shared" si="274"/>
        <v>0</v>
      </c>
      <c r="BH98" s="1">
        <f t="shared" si="274"/>
        <v>0</v>
      </c>
      <c r="BI98" s="1">
        <f t="shared" si="274"/>
        <v>0</v>
      </c>
      <c r="BJ98" s="1">
        <f t="shared" si="274"/>
        <v>0</v>
      </c>
      <c r="BK98" s="1">
        <f t="shared" si="274"/>
        <v>0</v>
      </c>
      <c r="BL98" s="1">
        <f t="shared" si="274"/>
        <v>0</v>
      </c>
      <c r="BM98" s="1">
        <f t="shared" si="274"/>
        <v>0</v>
      </c>
      <c r="BN98" s="1">
        <f t="shared" si="274"/>
        <v>0</v>
      </c>
      <c r="BO98" s="1">
        <f t="shared" si="274"/>
        <v>0</v>
      </c>
      <c r="BP98" s="1">
        <f t="shared" si="274"/>
        <v>0</v>
      </c>
      <c r="BQ98" s="1">
        <f t="shared" si="274"/>
        <v>0</v>
      </c>
      <c r="BR98" s="1">
        <f t="shared" si="274"/>
        <v>0</v>
      </c>
      <c r="BS98" s="1">
        <f t="shared" si="274"/>
        <v>0</v>
      </c>
      <c r="BT98" s="1">
        <f t="shared" si="274"/>
        <v>0</v>
      </c>
      <c r="BU98" s="1">
        <f t="shared" si="274"/>
        <v>0</v>
      </c>
      <c r="BV98" s="1">
        <f t="shared" si="274"/>
        <v>0</v>
      </c>
      <c r="BW98" s="1">
        <f t="shared" si="274"/>
        <v>0</v>
      </c>
      <c r="BX98" s="1">
        <f t="shared" si="274"/>
        <v>0</v>
      </c>
      <c r="BY98" s="1">
        <f t="shared" si="274"/>
        <v>0</v>
      </c>
      <c r="BZ98" s="1">
        <f t="shared" si="274"/>
        <v>0</v>
      </c>
      <c r="CA98" s="1">
        <f t="shared" si="274"/>
        <v>0</v>
      </c>
      <c r="CB98" s="1">
        <f t="shared" ref="CB98:EM101" si="277">(CB$1=$G98)*$E98</f>
        <v>0</v>
      </c>
      <c r="CC98" s="1">
        <f t="shared" si="277"/>
        <v>0</v>
      </c>
      <c r="CD98" s="1">
        <f t="shared" si="277"/>
        <v>0</v>
      </c>
      <c r="CE98" s="1">
        <f t="shared" si="277"/>
        <v>0</v>
      </c>
      <c r="CF98" s="1">
        <f t="shared" si="277"/>
        <v>0</v>
      </c>
      <c r="CG98" s="1">
        <f t="shared" si="277"/>
        <v>0</v>
      </c>
      <c r="CH98" s="1">
        <f t="shared" si="277"/>
        <v>0</v>
      </c>
      <c r="CI98" s="1">
        <f t="shared" si="277"/>
        <v>0</v>
      </c>
      <c r="CJ98" s="1">
        <f t="shared" si="277"/>
        <v>0</v>
      </c>
      <c r="CK98" s="1">
        <f t="shared" si="277"/>
        <v>0</v>
      </c>
      <c r="CL98" s="1">
        <f t="shared" si="277"/>
        <v>0</v>
      </c>
      <c r="CM98" s="1">
        <f t="shared" si="277"/>
        <v>0</v>
      </c>
      <c r="CN98" s="1">
        <f t="shared" si="277"/>
        <v>0</v>
      </c>
      <c r="CO98" s="1">
        <f t="shared" si="277"/>
        <v>0</v>
      </c>
      <c r="CP98" s="1">
        <f t="shared" si="277"/>
        <v>0</v>
      </c>
      <c r="CQ98" s="1">
        <f t="shared" si="277"/>
        <v>0</v>
      </c>
      <c r="CR98" s="1">
        <f t="shared" si="277"/>
        <v>0</v>
      </c>
      <c r="CS98" s="1">
        <f t="shared" si="277"/>
        <v>0</v>
      </c>
      <c r="CT98" s="1">
        <f t="shared" si="277"/>
        <v>0</v>
      </c>
      <c r="CU98" s="1">
        <f t="shared" si="277"/>
        <v>0</v>
      </c>
      <c r="CV98" s="1">
        <f t="shared" si="277"/>
        <v>0</v>
      </c>
      <c r="CW98" s="1">
        <f t="shared" si="277"/>
        <v>0</v>
      </c>
      <c r="CX98" s="1">
        <f t="shared" si="277"/>
        <v>0</v>
      </c>
      <c r="CY98" s="1">
        <f t="shared" si="277"/>
        <v>0</v>
      </c>
      <c r="CZ98" s="1">
        <f t="shared" si="277"/>
        <v>0</v>
      </c>
      <c r="DA98" s="1">
        <f t="shared" si="277"/>
        <v>0</v>
      </c>
      <c r="DB98" s="1">
        <f t="shared" si="277"/>
        <v>0</v>
      </c>
      <c r="DC98" s="1">
        <f t="shared" si="277"/>
        <v>0</v>
      </c>
      <c r="DD98" s="1">
        <f t="shared" si="277"/>
        <v>0</v>
      </c>
      <c r="DE98" s="1">
        <f t="shared" si="277"/>
        <v>0</v>
      </c>
      <c r="DF98" s="1">
        <f t="shared" si="277"/>
        <v>0</v>
      </c>
      <c r="DG98" s="1">
        <f t="shared" si="277"/>
        <v>0</v>
      </c>
      <c r="DH98" s="1">
        <f t="shared" si="277"/>
        <v>0</v>
      </c>
      <c r="DI98" s="1">
        <f t="shared" si="277"/>
        <v>0</v>
      </c>
      <c r="DJ98" s="1">
        <f t="shared" si="277"/>
        <v>0</v>
      </c>
      <c r="DK98" s="1">
        <f t="shared" si="277"/>
        <v>0</v>
      </c>
      <c r="DL98" s="1">
        <f t="shared" si="277"/>
        <v>0</v>
      </c>
      <c r="DM98" s="1">
        <f t="shared" si="277"/>
        <v>0</v>
      </c>
      <c r="DN98" s="1">
        <f t="shared" si="277"/>
        <v>0</v>
      </c>
      <c r="DO98" s="1">
        <f t="shared" si="277"/>
        <v>0</v>
      </c>
      <c r="DP98" s="1">
        <f t="shared" si="277"/>
        <v>0</v>
      </c>
      <c r="DQ98" s="1">
        <f t="shared" si="277"/>
        <v>0</v>
      </c>
      <c r="DR98" s="1">
        <f t="shared" si="277"/>
        <v>0</v>
      </c>
      <c r="DS98" s="1">
        <f t="shared" si="277"/>
        <v>0</v>
      </c>
      <c r="DT98" s="1">
        <f t="shared" si="277"/>
        <v>0</v>
      </c>
      <c r="DU98" s="1">
        <f t="shared" si="277"/>
        <v>0</v>
      </c>
      <c r="DV98" s="1">
        <f t="shared" si="277"/>
        <v>0</v>
      </c>
      <c r="DW98" s="1">
        <f t="shared" si="277"/>
        <v>0</v>
      </c>
      <c r="DX98" s="1">
        <f t="shared" si="277"/>
        <v>0</v>
      </c>
      <c r="DY98" s="1">
        <f t="shared" si="277"/>
        <v>0</v>
      </c>
      <c r="DZ98" s="1">
        <f t="shared" si="277"/>
        <v>0</v>
      </c>
      <c r="EA98" s="1">
        <f t="shared" si="277"/>
        <v>0</v>
      </c>
      <c r="EB98" s="1">
        <f t="shared" si="277"/>
        <v>0</v>
      </c>
      <c r="EC98" s="1">
        <f t="shared" si="277"/>
        <v>0</v>
      </c>
      <c r="ED98" s="1">
        <f t="shared" si="277"/>
        <v>0</v>
      </c>
      <c r="EE98" s="1">
        <f t="shared" si="277"/>
        <v>0</v>
      </c>
      <c r="EF98" s="1">
        <f t="shared" si="277"/>
        <v>0</v>
      </c>
      <c r="EG98" s="1">
        <f t="shared" si="277"/>
        <v>0</v>
      </c>
      <c r="EH98" s="1">
        <f t="shared" si="277"/>
        <v>0</v>
      </c>
      <c r="EI98" s="1">
        <f t="shared" si="277"/>
        <v>0</v>
      </c>
      <c r="EJ98" s="1">
        <f t="shared" si="277"/>
        <v>0</v>
      </c>
      <c r="EK98" s="1">
        <f t="shared" si="277"/>
        <v>0</v>
      </c>
      <c r="EL98" s="1">
        <f t="shared" si="277"/>
        <v>0</v>
      </c>
      <c r="EM98" s="1">
        <f t="shared" si="277"/>
        <v>0</v>
      </c>
      <c r="EN98" s="1">
        <f t="shared" si="272"/>
        <v>0</v>
      </c>
      <c r="EO98" s="1">
        <f t="shared" si="271"/>
        <v>0</v>
      </c>
      <c r="EP98" s="1">
        <f t="shared" si="271"/>
        <v>0</v>
      </c>
      <c r="EQ98" s="1">
        <f t="shared" si="276"/>
        <v>0</v>
      </c>
      <c r="ER98" s="1">
        <f t="shared" si="276"/>
        <v>0</v>
      </c>
      <c r="ES98" s="1">
        <f t="shared" si="276"/>
        <v>0</v>
      </c>
      <c r="ET98" s="1">
        <f t="shared" si="276"/>
        <v>0</v>
      </c>
      <c r="EU98" s="1">
        <f t="shared" si="276"/>
        <v>0</v>
      </c>
      <c r="EV98" s="1">
        <f t="shared" si="276"/>
        <v>0</v>
      </c>
      <c r="EW98" s="1">
        <f t="shared" si="276"/>
        <v>0</v>
      </c>
      <c r="EX98" s="1">
        <f t="shared" si="276"/>
        <v>0</v>
      </c>
      <c r="EY98" s="1">
        <f t="shared" si="276"/>
        <v>0</v>
      </c>
      <c r="EZ98" s="1">
        <f t="shared" si="276"/>
        <v>0</v>
      </c>
      <c r="FA98" s="1">
        <f t="shared" si="276"/>
        <v>0</v>
      </c>
      <c r="FB98" s="1">
        <f t="shared" si="276"/>
        <v>0</v>
      </c>
      <c r="FC98" s="1">
        <f t="shared" si="276"/>
        <v>0</v>
      </c>
      <c r="FD98" s="1">
        <f t="shared" si="276"/>
        <v>0</v>
      </c>
      <c r="FE98" s="1">
        <f t="shared" si="276"/>
        <v>0</v>
      </c>
      <c r="FF98" s="1">
        <f t="shared" si="276"/>
        <v>0</v>
      </c>
      <c r="FG98" s="1">
        <f t="shared" si="276"/>
        <v>0</v>
      </c>
      <c r="FH98" s="1">
        <f t="shared" si="276"/>
        <v>0</v>
      </c>
      <c r="FI98" s="1">
        <f t="shared" si="276"/>
        <v>0</v>
      </c>
      <c r="FJ98" s="1">
        <f t="shared" si="276"/>
        <v>0</v>
      </c>
      <c r="FK98" s="1">
        <f t="shared" si="276"/>
        <v>0</v>
      </c>
      <c r="FL98" s="1">
        <f t="shared" si="276"/>
        <v>0</v>
      </c>
      <c r="FM98" s="1">
        <f t="shared" si="276"/>
        <v>0</v>
      </c>
      <c r="FN98" s="1">
        <f t="shared" si="276"/>
        <v>0</v>
      </c>
      <c r="FO98" s="1">
        <f t="shared" si="276"/>
        <v>0</v>
      </c>
      <c r="FP98" s="1">
        <f t="shared" si="276"/>
        <v>0</v>
      </c>
      <c r="FQ98" s="1">
        <f t="shared" si="276"/>
        <v>0</v>
      </c>
      <c r="FR98" s="1">
        <f t="shared" si="276"/>
        <v>0</v>
      </c>
      <c r="FS98" s="1">
        <f t="shared" si="276"/>
        <v>0</v>
      </c>
      <c r="FT98" s="1">
        <f t="shared" si="276"/>
        <v>0</v>
      </c>
      <c r="FU98" s="1">
        <f t="shared" si="276"/>
        <v>0</v>
      </c>
      <c r="FV98" s="1">
        <f t="shared" si="276"/>
        <v>0</v>
      </c>
      <c r="FW98" s="1">
        <f t="shared" si="276"/>
        <v>0</v>
      </c>
      <c r="FX98" s="1">
        <f t="shared" si="276"/>
        <v>0</v>
      </c>
      <c r="FY98" s="1">
        <f t="shared" si="276"/>
        <v>0</v>
      </c>
      <c r="FZ98" s="1">
        <f t="shared" si="276"/>
        <v>0</v>
      </c>
      <c r="GA98" s="1">
        <f t="shared" si="276"/>
        <v>0</v>
      </c>
      <c r="GB98" s="1">
        <f t="shared" si="276"/>
        <v>0</v>
      </c>
      <c r="GC98" s="1">
        <f t="shared" si="276"/>
        <v>0</v>
      </c>
      <c r="GD98" s="1">
        <f t="shared" si="276"/>
        <v>0</v>
      </c>
      <c r="GE98" s="1">
        <f t="shared" si="276"/>
        <v>0</v>
      </c>
      <c r="GF98" s="1">
        <f t="shared" si="276"/>
        <v>0</v>
      </c>
      <c r="GG98" s="1">
        <f t="shared" si="276"/>
        <v>0</v>
      </c>
    </row>
    <row r="99" spans="2:189" x14ac:dyDescent="0.25">
      <c r="D99" s="49"/>
      <c r="E99" s="3">
        <f>'Project Inputs'!E212*(D99&gt;0)</f>
        <v>0</v>
      </c>
      <c r="G99" s="40">
        <f>(G71+'Project Inputs'!$E$186)*(D99&gt;0)</f>
        <v>0</v>
      </c>
      <c r="J99" s="1">
        <f t="shared" si="268"/>
        <v>0</v>
      </c>
      <c r="K99" s="1">
        <f t="shared" si="268"/>
        <v>0</v>
      </c>
      <c r="L99" s="1">
        <f t="shared" si="268"/>
        <v>0</v>
      </c>
      <c r="M99" s="1">
        <f t="shared" si="268"/>
        <v>0</v>
      </c>
      <c r="N99" s="1">
        <f t="shared" si="268"/>
        <v>0</v>
      </c>
      <c r="O99" s="1">
        <f t="shared" si="268"/>
        <v>0</v>
      </c>
      <c r="P99" s="1">
        <f t="shared" si="268"/>
        <v>0</v>
      </c>
      <c r="Q99" s="1">
        <f t="shared" ref="Q99:CB102" si="278">(Q$1=$G99)*$E99</f>
        <v>0</v>
      </c>
      <c r="R99" s="1">
        <f t="shared" si="278"/>
        <v>0</v>
      </c>
      <c r="S99" s="1">
        <f t="shared" si="278"/>
        <v>0</v>
      </c>
      <c r="T99" s="1">
        <f t="shared" si="278"/>
        <v>0</v>
      </c>
      <c r="U99" s="1">
        <f t="shared" si="278"/>
        <v>0</v>
      </c>
      <c r="V99" s="1">
        <f t="shared" si="278"/>
        <v>0</v>
      </c>
      <c r="W99" s="1">
        <f t="shared" si="278"/>
        <v>0</v>
      </c>
      <c r="X99" s="1">
        <f t="shared" si="278"/>
        <v>0</v>
      </c>
      <c r="Y99" s="1">
        <f t="shared" si="278"/>
        <v>0</v>
      </c>
      <c r="Z99" s="1">
        <f t="shared" si="278"/>
        <v>0</v>
      </c>
      <c r="AA99" s="1">
        <f t="shared" si="278"/>
        <v>0</v>
      </c>
      <c r="AB99" s="1">
        <f t="shared" si="278"/>
        <v>0</v>
      </c>
      <c r="AC99" s="1">
        <f t="shared" si="278"/>
        <v>0</v>
      </c>
      <c r="AD99" s="1">
        <f t="shared" si="278"/>
        <v>0</v>
      </c>
      <c r="AE99" s="1">
        <f t="shared" si="278"/>
        <v>0</v>
      </c>
      <c r="AF99" s="1">
        <f t="shared" si="278"/>
        <v>0</v>
      </c>
      <c r="AG99" s="1">
        <f t="shared" si="278"/>
        <v>0</v>
      </c>
      <c r="AH99" s="1">
        <f t="shared" si="278"/>
        <v>0</v>
      </c>
      <c r="AI99" s="1">
        <f t="shared" si="278"/>
        <v>0</v>
      </c>
      <c r="AJ99" s="1">
        <f t="shared" si="278"/>
        <v>0</v>
      </c>
      <c r="AK99" s="1">
        <f t="shared" si="278"/>
        <v>0</v>
      </c>
      <c r="AL99" s="1">
        <f t="shared" si="278"/>
        <v>0</v>
      </c>
      <c r="AM99" s="1">
        <f t="shared" si="278"/>
        <v>0</v>
      </c>
      <c r="AN99" s="1">
        <f t="shared" si="278"/>
        <v>0</v>
      </c>
      <c r="AO99" s="1">
        <f t="shared" si="278"/>
        <v>0</v>
      </c>
      <c r="AP99" s="1">
        <f t="shared" si="278"/>
        <v>0</v>
      </c>
      <c r="AQ99" s="1">
        <f t="shared" si="278"/>
        <v>0</v>
      </c>
      <c r="AR99" s="1">
        <f t="shared" si="278"/>
        <v>0</v>
      </c>
      <c r="AS99" s="1">
        <f t="shared" si="278"/>
        <v>0</v>
      </c>
      <c r="AT99" s="1">
        <f t="shared" si="278"/>
        <v>0</v>
      </c>
      <c r="AU99" s="1">
        <f t="shared" si="278"/>
        <v>0</v>
      </c>
      <c r="AV99" s="1">
        <f t="shared" si="278"/>
        <v>0</v>
      </c>
      <c r="AW99" s="1">
        <f t="shared" si="278"/>
        <v>0</v>
      </c>
      <c r="AX99" s="1">
        <f t="shared" si="278"/>
        <v>0</v>
      </c>
      <c r="AY99" s="1">
        <f t="shared" si="278"/>
        <v>0</v>
      </c>
      <c r="AZ99" s="1">
        <f t="shared" si="278"/>
        <v>0</v>
      </c>
      <c r="BA99" s="1">
        <f t="shared" si="278"/>
        <v>0</v>
      </c>
      <c r="BB99" s="1">
        <f t="shared" si="278"/>
        <v>0</v>
      </c>
      <c r="BC99" s="1">
        <f t="shared" si="278"/>
        <v>0</v>
      </c>
      <c r="BD99" s="1">
        <f t="shared" si="278"/>
        <v>0</v>
      </c>
      <c r="BE99" s="1">
        <f t="shared" si="278"/>
        <v>0</v>
      </c>
      <c r="BF99" s="1">
        <f t="shared" si="278"/>
        <v>0</v>
      </c>
      <c r="BG99" s="1">
        <f t="shared" si="278"/>
        <v>0</v>
      </c>
      <c r="BH99" s="1">
        <f t="shared" si="278"/>
        <v>0</v>
      </c>
      <c r="BI99" s="1">
        <f t="shared" si="278"/>
        <v>0</v>
      </c>
      <c r="BJ99" s="1">
        <f t="shared" si="278"/>
        <v>0</v>
      </c>
      <c r="BK99" s="1">
        <f t="shared" si="278"/>
        <v>0</v>
      </c>
      <c r="BL99" s="1">
        <f t="shared" si="278"/>
        <v>0</v>
      </c>
      <c r="BM99" s="1">
        <f t="shared" si="278"/>
        <v>0</v>
      </c>
      <c r="BN99" s="1">
        <f t="shared" si="278"/>
        <v>0</v>
      </c>
      <c r="BO99" s="1">
        <f t="shared" si="278"/>
        <v>0</v>
      </c>
      <c r="BP99" s="1">
        <f t="shared" si="278"/>
        <v>0</v>
      </c>
      <c r="BQ99" s="1">
        <f t="shared" si="278"/>
        <v>0</v>
      </c>
      <c r="BR99" s="1">
        <f t="shared" si="278"/>
        <v>0</v>
      </c>
      <c r="BS99" s="1">
        <f t="shared" si="278"/>
        <v>0</v>
      </c>
      <c r="BT99" s="1">
        <f t="shared" si="278"/>
        <v>0</v>
      </c>
      <c r="BU99" s="1">
        <f t="shared" si="278"/>
        <v>0</v>
      </c>
      <c r="BV99" s="1">
        <f t="shared" si="278"/>
        <v>0</v>
      </c>
      <c r="BW99" s="1">
        <f t="shared" si="278"/>
        <v>0</v>
      </c>
      <c r="BX99" s="1">
        <f t="shared" si="278"/>
        <v>0</v>
      </c>
      <c r="BY99" s="1">
        <f t="shared" si="278"/>
        <v>0</v>
      </c>
      <c r="BZ99" s="1">
        <f t="shared" si="278"/>
        <v>0</v>
      </c>
      <c r="CA99" s="1">
        <f t="shared" si="278"/>
        <v>0</v>
      </c>
      <c r="CB99" s="1">
        <f t="shared" si="278"/>
        <v>0</v>
      </c>
      <c r="CC99" s="1">
        <f t="shared" si="277"/>
        <v>0</v>
      </c>
      <c r="CD99" s="1">
        <f t="shared" si="277"/>
        <v>0</v>
      </c>
      <c r="CE99" s="1">
        <f t="shared" si="277"/>
        <v>0</v>
      </c>
      <c r="CF99" s="1">
        <f t="shared" si="277"/>
        <v>0</v>
      </c>
      <c r="CG99" s="1">
        <f t="shared" si="277"/>
        <v>0</v>
      </c>
      <c r="CH99" s="1">
        <f t="shared" si="277"/>
        <v>0</v>
      </c>
      <c r="CI99" s="1">
        <f t="shared" si="277"/>
        <v>0</v>
      </c>
      <c r="CJ99" s="1">
        <f t="shared" si="277"/>
        <v>0</v>
      </c>
      <c r="CK99" s="1">
        <f t="shared" si="277"/>
        <v>0</v>
      </c>
      <c r="CL99" s="1">
        <f t="shared" si="277"/>
        <v>0</v>
      </c>
      <c r="CM99" s="1">
        <f t="shared" si="277"/>
        <v>0</v>
      </c>
      <c r="CN99" s="1">
        <f t="shared" si="277"/>
        <v>0</v>
      </c>
      <c r="CO99" s="1">
        <f t="shared" si="277"/>
        <v>0</v>
      </c>
      <c r="CP99" s="1">
        <f t="shared" si="277"/>
        <v>0</v>
      </c>
      <c r="CQ99" s="1">
        <f t="shared" si="277"/>
        <v>0</v>
      </c>
      <c r="CR99" s="1">
        <f t="shared" si="277"/>
        <v>0</v>
      </c>
      <c r="CS99" s="1">
        <f t="shared" si="277"/>
        <v>0</v>
      </c>
      <c r="CT99" s="1">
        <f t="shared" si="277"/>
        <v>0</v>
      </c>
      <c r="CU99" s="1">
        <f t="shared" si="277"/>
        <v>0</v>
      </c>
      <c r="CV99" s="1">
        <f t="shared" si="277"/>
        <v>0</v>
      </c>
      <c r="CW99" s="1">
        <f t="shared" si="277"/>
        <v>0</v>
      </c>
      <c r="CX99" s="1">
        <f t="shared" si="277"/>
        <v>0</v>
      </c>
      <c r="CY99" s="1">
        <f t="shared" si="277"/>
        <v>0</v>
      </c>
      <c r="CZ99" s="1">
        <f t="shared" si="277"/>
        <v>0</v>
      </c>
      <c r="DA99" s="1">
        <f t="shared" si="277"/>
        <v>0</v>
      </c>
      <c r="DB99" s="1">
        <f t="shared" si="277"/>
        <v>0</v>
      </c>
      <c r="DC99" s="1">
        <f t="shared" si="277"/>
        <v>0</v>
      </c>
      <c r="DD99" s="1">
        <f t="shared" si="277"/>
        <v>0</v>
      </c>
      <c r="DE99" s="1">
        <f t="shared" si="277"/>
        <v>0</v>
      </c>
      <c r="DF99" s="1">
        <f t="shared" si="277"/>
        <v>0</v>
      </c>
      <c r="DG99" s="1">
        <f t="shared" si="277"/>
        <v>0</v>
      </c>
      <c r="DH99" s="1">
        <f t="shared" si="277"/>
        <v>0</v>
      </c>
      <c r="DI99" s="1">
        <f t="shared" si="277"/>
        <v>0</v>
      </c>
      <c r="DJ99" s="1">
        <f t="shared" si="277"/>
        <v>0</v>
      </c>
      <c r="DK99" s="1">
        <f t="shared" si="277"/>
        <v>0</v>
      </c>
      <c r="DL99" s="1">
        <f t="shared" si="277"/>
        <v>0</v>
      </c>
      <c r="DM99" s="1">
        <f t="shared" si="277"/>
        <v>0</v>
      </c>
      <c r="DN99" s="1">
        <f t="shared" si="277"/>
        <v>0</v>
      </c>
      <c r="DO99" s="1">
        <f t="shared" si="277"/>
        <v>0</v>
      </c>
      <c r="DP99" s="1">
        <f t="shared" si="277"/>
        <v>0</v>
      </c>
      <c r="DQ99" s="1">
        <f t="shared" si="277"/>
        <v>0</v>
      </c>
      <c r="DR99" s="1">
        <f t="shared" si="277"/>
        <v>0</v>
      </c>
      <c r="DS99" s="1">
        <f t="shared" si="277"/>
        <v>0</v>
      </c>
      <c r="DT99" s="1">
        <f t="shared" si="277"/>
        <v>0</v>
      </c>
      <c r="DU99" s="1">
        <f t="shared" si="277"/>
        <v>0</v>
      </c>
      <c r="DV99" s="1">
        <f t="shared" si="277"/>
        <v>0</v>
      </c>
      <c r="DW99" s="1">
        <f t="shared" si="277"/>
        <v>0</v>
      </c>
      <c r="DX99" s="1">
        <f t="shared" si="277"/>
        <v>0</v>
      </c>
      <c r="DY99" s="1">
        <f t="shared" si="277"/>
        <v>0</v>
      </c>
      <c r="DZ99" s="1">
        <f t="shared" si="277"/>
        <v>0</v>
      </c>
      <c r="EA99" s="1">
        <f t="shared" si="277"/>
        <v>0</v>
      </c>
      <c r="EB99" s="1">
        <f t="shared" si="277"/>
        <v>0</v>
      </c>
      <c r="EC99" s="1">
        <f t="shared" si="277"/>
        <v>0</v>
      </c>
      <c r="ED99" s="1">
        <f t="shared" si="277"/>
        <v>0</v>
      </c>
      <c r="EE99" s="1">
        <f t="shared" si="277"/>
        <v>0</v>
      </c>
      <c r="EF99" s="1">
        <f t="shared" si="277"/>
        <v>0</v>
      </c>
      <c r="EG99" s="1">
        <f t="shared" si="277"/>
        <v>0</v>
      </c>
      <c r="EH99" s="1">
        <f t="shared" si="277"/>
        <v>0</v>
      </c>
      <c r="EI99" s="1">
        <f t="shared" si="277"/>
        <v>0</v>
      </c>
      <c r="EJ99" s="1">
        <f t="shared" si="277"/>
        <v>0</v>
      </c>
      <c r="EK99" s="1">
        <f t="shared" si="277"/>
        <v>0</v>
      </c>
      <c r="EL99" s="1">
        <f t="shared" si="277"/>
        <v>0</v>
      </c>
      <c r="EM99" s="1">
        <f t="shared" si="277"/>
        <v>0</v>
      </c>
      <c r="EN99" s="1">
        <f t="shared" si="272"/>
        <v>0</v>
      </c>
      <c r="EO99" s="1">
        <f t="shared" si="271"/>
        <v>0</v>
      </c>
      <c r="EP99" s="1">
        <f t="shared" si="271"/>
        <v>0</v>
      </c>
      <c r="EQ99" s="1">
        <f t="shared" si="276"/>
        <v>0</v>
      </c>
      <c r="ER99" s="1">
        <f t="shared" si="276"/>
        <v>0</v>
      </c>
      <c r="ES99" s="1">
        <f t="shared" si="276"/>
        <v>0</v>
      </c>
      <c r="ET99" s="1">
        <f t="shared" si="276"/>
        <v>0</v>
      </c>
      <c r="EU99" s="1">
        <f t="shared" si="276"/>
        <v>0</v>
      </c>
      <c r="EV99" s="1">
        <f t="shared" si="276"/>
        <v>0</v>
      </c>
      <c r="EW99" s="1">
        <f t="shared" si="276"/>
        <v>0</v>
      </c>
      <c r="EX99" s="1">
        <f t="shared" si="276"/>
        <v>0</v>
      </c>
      <c r="EY99" s="1">
        <f t="shared" si="276"/>
        <v>0</v>
      </c>
      <c r="EZ99" s="1">
        <f t="shared" si="276"/>
        <v>0</v>
      </c>
      <c r="FA99" s="1">
        <f t="shared" si="276"/>
        <v>0</v>
      </c>
      <c r="FB99" s="1">
        <f t="shared" si="276"/>
        <v>0</v>
      </c>
      <c r="FC99" s="1">
        <f t="shared" si="276"/>
        <v>0</v>
      </c>
      <c r="FD99" s="1">
        <f t="shared" si="276"/>
        <v>0</v>
      </c>
      <c r="FE99" s="1">
        <f t="shared" si="276"/>
        <v>0</v>
      </c>
      <c r="FF99" s="1">
        <f t="shared" si="276"/>
        <v>0</v>
      </c>
      <c r="FG99" s="1">
        <f t="shared" si="276"/>
        <v>0</v>
      </c>
      <c r="FH99" s="1">
        <f t="shared" si="276"/>
        <v>0</v>
      </c>
      <c r="FI99" s="1">
        <f t="shared" si="276"/>
        <v>0</v>
      </c>
      <c r="FJ99" s="1">
        <f t="shared" si="276"/>
        <v>0</v>
      </c>
      <c r="FK99" s="1">
        <f t="shared" si="276"/>
        <v>0</v>
      </c>
      <c r="FL99" s="1">
        <f t="shared" si="276"/>
        <v>0</v>
      </c>
      <c r="FM99" s="1">
        <f t="shared" si="276"/>
        <v>0</v>
      </c>
      <c r="FN99" s="1">
        <f t="shared" si="276"/>
        <v>0</v>
      </c>
      <c r="FO99" s="1">
        <f t="shared" si="276"/>
        <v>0</v>
      </c>
      <c r="FP99" s="1">
        <f t="shared" si="276"/>
        <v>0</v>
      </c>
      <c r="FQ99" s="1">
        <f t="shared" si="276"/>
        <v>0</v>
      </c>
      <c r="FR99" s="1">
        <f t="shared" si="276"/>
        <v>0</v>
      </c>
      <c r="FS99" s="1">
        <f t="shared" si="276"/>
        <v>0</v>
      </c>
      <c r="FT99" s="1">
        <f t="shared" si="276"/>
        <v>0</v>
      </c>
      <c r="FU99" s="1">
        <f t="shared" si="276"/>
        <v>0</v>
      </c>
      <c r="FV99" s="1">
        <f t="shared" si="276"/>
        <v>0</v>
      </c>
      <c r="FW99" s="1">
        <f t="shared" si="276"/>
        <v>0</v>
      </c>
      <c r="FX99" s="1">
        <f t="shared" si="276"/>
        <v>0</v>
      </c>
      <c r="FY99" s="1">
        <f t="shared" si="276"/>
        <v>0</v>
      </c>
      <c r="FZ99" s="1">
        <f t="shared" si="276"/>
        <v>0</v>
      </c>
      <c r="GA99" s="1">
        <f t="shared" si="276"/>
        <v>0</v>
      </c>
      <c r="GB99" s="1">
        <f t="shared" si="276"/>
        <v>0</v>
      </c>
      <c r="GC99" s="1">
        <f t="shared" si="276"/>
        <v>0</v>
      </c>
      <c r="GD99" s="1">
        <f t="shared" si="276"/>
        <v>0</v>
      </c>
      <c r="GE99" s="1">
        <f t="shared" si="276"/>
        <v>0</v>
      </c>
      <c r="GF99" s="1">
        <f t="shared" si="276"/>
        <v>0</v>
      </c>
      <c r="GG99" s="1">
        <f t="shared" si="276"/>
        <v>0</v>
      </c>
    </row>
    <row r="100" spans="2:189" x14ac:dyDescent="0.25">
      <c r="D100" s="49"/>
      <c r="E100" s="3">
        <f>'Project Inputs'!E213*(D100&gt;0)</f>
        <v>0</v>
      </c>
      <c r="G100" s="8">
        <f>(G72+'Project Inputs'!$E$186)*(D100&gt;0)</f>
        <v>0</v>
      </c>
      <c r="J100" s="1">
        <f t="shared" si="268"/>
        <v>0</v>
      </c>
      <c r="K100" s="1">
        <f t="shared" si="268"/>
        <v>0</v>
      </c>
      <c r="L100" s="1">
        <f t="shared" si="268"/>
        <v>0</v>
      </c>
      <c r="M100" s="1">
        <f t="shared" si="268"/>
        <v>0</v>
      </c>
      <c r="N100" s="1">
        <f t="shared" si="268"/>
        <v>0</v>
      </c>
      <c r="O100" s="1">
        <f t="shared" si="268"/>
        <v>0</v>
      </c>
      <c r="P100" s="1">
        <f t="shared" si="268"/>
        <v>0</v>
      </c>
      <c r="Q100" s="1">
        <f t="shared" si="278"/>
        <v>0</v>
      </c>
      <c r="R100" s="1">
        <f t="shared" si="278"/>
        <v>0</v>
      </c>
      <c r="S100" s="1">
        <f t="shared" si="278"/>
        <v>0</v>
      </c>
      <c r="T100" s="1">
        <f t="shared" si="278"/>
        <v>0</v>
      </c>
      <c r="U100" s="1">
        <f t="shared" si="278"/>
        <v>0</v>
      </c>
      <c r="V100" s="1">
        <f t="shared" si="278"/>
        <v>0</v>
      </c>
      <c r="W100" s="1">
        <f t="shared" si="278"/>
        <v>0</v>
      </c>
      <c r="X100" s="1">
        <f t="shared" si="278"/>
        <v>0</v>
      </c>
      <c r="Y100" s="1">
        <f t="shared" si="278"/>
        <v>0</v>
      </c>
      <c r="Z100" s="1">
        <f t="shared" si="278"/>
        <v>0</v>
      </c>
      <c r="AA100" s="1">
        <f t="shared" si="278"/>
        <v>0</v>
      </c>
      <c r="AB100" s="1">
        <f t="shared" si="278"/>
        <v>0</v>
      </c>
      <c r="AC100" s="1">
        <f t="shared" si="278"/>
        <v>0</v>
      </c>
      <c r="AD100" s="1">
        <f t="shared" si="278"/>
        <v>0</v>
      </c>
      <c r="AE100" s="1">
        <f t="shared" si="278"/>
        <v>0</v>
      </c>
      <c r="AF100" s="1">
        <f t="shared" si="278"/>
        <v>0</v>
      </c>
      <c r="AG100" s="1">
        <f t="shared" si="278"/>
        <v>0</v>
      </c>
      <c r="AH100" s="1">
        <f t="shared" si="278"/>
        <v>0</v>
      </c>
      <c r="AI100" s="1">
        <f t="shared" si="278"/>
        <v>0</v>
      </c>
      <c r="AJ100" s="1">
        <f t="shared" si="278"/>
        <v>0</v>
      </c>
      <c r="AK100" s="1">
        <f t="shared" si="278"/>
        <v>0</v>
      </c>
      <c r="AL100" s="1">
        <f t="shared" si="278"/>
        <v>0</v>
      </c>
      <c r="AM100" s="1">
        <f t="shared" si="278"/>
        <v>0</v>
      </c>
      <c r="AN100" s="1">
        <f t="shared" si="278"/>
        <v>0</v>
      </c>
      <c r="AO100" s="1">
        <f t="shared" si="278"/>
        <v>0</v>
      </c>
      <c r="AP100" s="1">
        <f t="shared" si="278"/>
        <v>0</v>
      </c>
      <c r="AQ100" s="1">
        <f t="shared" si="278"/>
        <v>0</v>
      </c>
      <c r="AR100" s="1">
        <f t="shared" si="278"/>
        <v>0</v>
      </c>
      <c r="AS100" s="1">
        <f t="shared" si="278"/>
        <v>0</v>
      </c>
      <c r="AT100" s="1">
        <f t="shared" si="278"/>
        <v>0</v>
      </c>
      <c r="AU100" s="1">
        <f t="shared" si="278"/>
        <v>0</v>
      </c>
      <c r="AV100" s="1">
        <f t="shared" si="278"/>
        <v>0</v>
      </c>
      <c r="AW100" s="1">
        <f t="shared" si="278"/>
        <v>0</v>
      </c>
      <c r="AX100" s="1">
        <f t="shared" si="278"/>
        <v>0</v>
      </c>
      <c r="AY100" s="1">
        <f t="shared" si="278"/>
        <v>0</v>
      </c>
      <c r="AZ100" s="1">
        <f t="shared" si="278"/>
        <v>0</v>
      </c>
      <c r="BA100" s="1">
        <f t="shared" si="278"/>
        <v>0</v>
      </c>
      <c r="BB100" s="1">
        <f t="shared" si="278"/>
        <v>0</v>
      </c>
      <c r="BC100" s="1">
        <f t="shared" si="278"/>
        <v>0</v>
      </c>
      <c r="BD100" s="1">
        <f t="shared" si="278"/>
        <v>0</v>
      </c>
      <c r="BE100" s="1">
        <f t="shared" si="278"/>
        <v>0</v>
      </c>
      <c r="BF100" s="1">
        <f t="shared" si="278"/>
        <v>0</v>
      </c>
      <c r="BG100" s="1">
        <f t="shared" si="278"/>
        <v>0</v>
      </c>
      <c r="BH100" s="1">
        <f t="shared" si="278"/>
        <v>0</v>
      </c>
      <c r="BI100" s="1">
        <f t="shared" si="278"/>
        <v>0</v>
      </c>
      <c r="BJ100" s="1">
        <f t="shared" si="278"/>
        <v>0</v>
      </c>
      <c r="BK100" s="1">
        <f t="shared" si="278"/>
        <v>0</v>
      </c>
      <c r="BL100" s="1">
        <f t="shared" si="278"/>
        <v>0</v>
      </c>
      <c r="BM100" s="1">
        <f t="shared" si="278"/>
        <v>0</v>
      </c>
      <c r="BN100" s="1">
        <f t="shared" si="278"/>
        <v>0</v>
      </c>
      <c r="BO100" s="1">
        <f t="shared" si="278"/>
        <v>0</v>
      </c>
      <c r="BP100" s="1">
        <f t="shared" si="278"/>
        <v>0</v>
      </c>
      <c r="BQ100" s="1">
        <f t="shared" si="278"/>
        <v>0</v>
      </c>
      <c r="BR100" s="1">
        <f t="shared" si="278"/>
        <v>0</v>
      </c>
      <c r="BS100" s="1">
        <f t="shared" si="278"/>
        <v>0</v>
      </c>
      <c r="BT100" s="1">
        <f t="shared" si="278"/>
        <v>0</v>
      </c>
      <c r="BU100" s="1">
        <f t="shared" si="278"/>
        <v>0</v>
      </c>
      <c r="BV100" s="1">
        <f t="shared" si="278"/>
        <v>0</v>
      </c>
      <c r="BW100" s="1">
        <f t="shared" si="278"/>
        <v>0</v>
      </c>
      <c r="BX100" s="1">
        <f t="shared" si="278"/>
        <v>0</v>
      </c>
      <c r="BY100" s="1">
        <f t="shared" si="278"/>
        <v>0</v>
      </c>
      <c r="BZ100" s="1">
        <f t="shared" si="278"/>
        <v>0</v>
      </c>
      <c r="CA100" s="1">
        <f t="shared" si="278"/>
        <v>0</v>
      </c>
      <c r="CB100" s="1">
        <f t="shared" si="278"/>
        <v>0</v>
      </c>
      <c r="CC100" s="1">
        <f t="shared" si="277"/>
        <v>0</v>
      </c>
      <c r="CD100" s="1">
        <f t="shared" si="277"/>
        <v>0</v>
      </c>
      <c r="CE100" s="1">
        <f t="shared" si="277"/>
        <v>0</v>
      </c>
      <c r="CF100" s="1">
        <f t="shared" si="277"/>
        <v>0</v>
      </c>
      <c r="CG100" s="1">
        <f t="shared" si="277"/>
        <v>0</v>
      </c>
      <c r="CH100" s="1">
        <f t="shared" si="277"/>
        <v>0</v>
      </c>
      <c r="CI100" s="1">
        <f t="shared" si="277"/>
        <v>0</v>
      </c>
      <c r="CJ100" s="1">
        <f t="shared" si="277"/>
        <v>0</v>
      </c>
      <c r="CK100" s="1">
        <f t="shared" si="277"/>
        <v>0</v>
      </c>
      <c r="CL100" s="1">
        <f t="shared" si="277"/>
        <v>0</v>
      </c>
      <c r="CM100" s="1">
        <f t="shared" si="277"/>
        <v>0</v>
      </c>
      <c r="CN100" s="1">
        <f t="shared" si="277"/>
        <v>0</v>
      </c>
      <c r="CO100" s="1">
        <f t="shared" si="277"/>
        <v>0</v>
      </c>
      <c r="CP100" s="1">
        <f t="shared" si="277"/>
        <v>0</v>
      </c>
      <c r="CQ100" s="1">
        <f t="shared" si="277"/>
        <v>0</v>
      </c>
      <c r="CR100" s="1">
        <f t="shared" si="277"/>
        <v>0</v>
      </c>
      <c r="CS100" s="1">
        <f t="shared" si="277"/>
        <v>0</v>
      </c>
      <c r="CT100" s="1">
        <f t="shared" si="277"/>
        <v>0</v>
      </c>
      <c r="CU100" s="1">
        <f t="shared" si="277"/>
        <v>0</v>
      </c>
      <c r="CV100" s="1">
        <f t="shared" si="277"/>
        <v>0</v>
      </c>
      <c r="CW100" s="1">
        <f t="shared" si="277"/>
        <v>0</v>
      </c>
      <c r="CX100" s="1">
        <f t="shared" si="277"/>
        <v>0</v>
      </c>
      <c r="CY100" s="1">
        <f t="shared" si="277"/>
        <v>0</v>
      </c>
      <c r="CZ100" s="1">
        <f t="shared" si="277"/>
        <v>0</v>
      </c>
      <c r="DA100" s="1">
        <f t="shared" si="277"/>
        <v>0</v>
      </c>
      <c r="DB100" s="1">
        <f t="shared" si="277"/>
        <v>0</v>
      </c>
      <c r="DC100" s="1">
        <f t="shared" si="277"/>
        <v>0</v>
      </c>
      <c r="DD100" s="1">
        <f t="shared" si="277"/>
        <v>0</v>
      </c>
      <c r="DE100" s="1">
        <f t="shared" si="277"/>
        <v>0</v>
      </c>
      <c r="DF100" s="1">
        <f t="shared" si="277"/>
        <v>0</v>
      </c>
      <c r="DG100" s="1">
        <f t="shared" si="277"/>
        <v>0</v>
      </c>
      <c r="DH100" s="1">
        <f t="shared" si="277"/>
        <v>0</v>
      </c>
      <c r="DI100" s="1">
        <f t="shared" si="277"/>
        <v>0</v>
      </c>
      <c r="DJ100" s="1">
        <f t="shared" si="277"/>
        <v>0</v>
      </c>
      <c r="DK100" s="1">
        <f t="shared" si="277"/>
        <v>0</v>
      </c>
      <c r="DL100" s="1">
        <f t="shared" si="277"/>
        <v>0</v>
      </c>
      <c r="DM100" s="1">
        <f t="shared" si="277"/>
        <v>0</v>
      </c>
      <c r="DN100" s="1">
        <f t="shared" si="277"/>
        <v>0</v>
      </c>
      <c r="DO100" s="1">
        <f t="shared" si="277"/>
        <v>0</v>
      </c>
      <c r="DP100" s="1">
        <f t="shared" si="277"/>
        <v>0</v>
      </c>
      <c r="DQ100" s="1">
        <f t="shared" si="277"/>
        <v>0</v>
      </c>
      <c r="DR100" s="1">
        <f t="shared" si="277"/>
        <v>0</v>
      </c>
      <c r="DS100" s="1">
        <f t="shared" si="277"/>
        <v>0</v>
      </c>
      <c r="DT100" s="1">
        <f t="shared" si="277"/>
        <v>0</v>
      </c>
      <c r="DU100" s="1">
        <f t="shared" si="277"/>
        <v>0</v>
      </c>
      <c r="DV100" s="1">
        <f t="shared" si="277"/>
        <v>0</v>
      </c>
      <c r="DW100" s="1">
        <f t="shared" si="277"/>
        <v>0</v>
      </c>
      <c r="DX100" s="1">
        <f t="shared" si="277"/>
        <v>0</v>
      </c>
      <c r="DY100" s="1">
        <f t="shared" si="277"/>
        <v>0</v>
      </c>
      <c r="DZ100" s="1">
        <f t="shared" si="277"/>
        <v>0</v>
      </c>
      <c r="EA100" s="1">
        <f t="shared" si="277"/>
        <v>0</v>
      </c>
      <c r="EB100" s="1">
        <f t="shared" si="277"/>
        <v>0</v>
      </c>
      <c r="EC100" s="1">
        <f t="shared" si="277"/>
        <v>0</v>
      </c>
      <c r="ED100" s="1">
        <f t="shared" si="277"/>
        <v>0</v>
      </c>
      <c r="EE100" s="1">
        <f t="shared" si="277"/>
        <v>0</v>
      </c>
      <c r="EF100" s="1">
        <f t="shared" si="277"/>
        <v>0</v>
      </c>
      <c r="EG100" s="1">
        <f t="shared" si="277"/>
        <v>0</v>
      </c>
      <c r="EH100" s="1">
        <f t="shared" si="277"/>
        <v>0</v>
      </c>
      <c r="EI100" s="1">
        <f t="shared" si="277"/>
        <v>0</v>
      </c>
      <c r="EJ100" s="1">
        <f t="shared" si="277"/>
        <v>0</v>
      </c>
      <c r="EK100" s="1">
        <f t="shared" si="277"/>
        <v>0</v>
      </c>
      <c r="EL100" s="1">
        <f t="shared" si="277"/>
        <v>0</v>
      </c>
      <c r="EM100" s="1">
        <f t="shared" si="277"/>
        <v>0</v>
      </c>
      <c r="EN100" s="1">
        <f t="shared" si="272"/>
        <v>0</v>
      </c>
      <c r="EO100" s="1">
        <f t="shared" si="271"/>
        <v>0</v>
      </c>
      <c r="EP100" s="1">
        <f t="shared" si="271"/>
        <v>0</v>
      </c>
      <c r="EQ100" s="1">
        <f t="shared" si="276"/>
        <v>0</v>
      </c>
      <c r="ER100" s="1">
        <f t="shared" si="276"/>
        <v>0</v>
      </c>
      <c r="ES100" s="1">
        <f t="shared" si="276"/>
        <v>0</v>
      </c>
      <c r="ET100" s="1">
        <f t="shared" si="276"/>
        <v>0</v>
      </c>
      <c r="EU100" s="1">
        <f t="shared" si="276"/>
        <v>0</v>
      </c>
      <c r="EV100" s="1">
        <f t="shared" si="276"/>
        <v>0</v>
      </c>
      <c r="EW100" s="1">
        <f t="shared" si="276"/>
        <v>0</v>
      </c>
      <c r="EX100" s="1">
        <f t="shared" si="276"/>
        <v>0</v>
      </c>
      <c r="EY100" s="1">
        <f t="shared" si="276"/>
        <v>0</v>
      </c>
      <c r="EZ100" s="1">
        <f t="shared" si="276"/>
        <v>0</v>
      </c>
      <c r="FA100" s="1">
        <f t="shared" si="276"/>
        <v>0</v>
      </c>
      <c r="FB100" s="1">
        <f t="shared" si="276"/>
        <v>0</v>
      </c>
      <c r="FC100" s="1">
        <f t="shared" si="276"/>
        <v>0</v>
      </c>
      <c r="FD100" s="1">
        <f t="shared" si="276"/>
        <v>0</v>
      </c>
      <c r="FE100" s="1">
        <f t="shared" si="276"/>
        <v>0</v>
      </c>
      <c r="FF100" s="1">
        <f t="shared" si="276"/>
        <v>0</v>
      </c>
      <c r="FG100" s="1">
        <f t="shared" si="276"/>
        <v>0</v>
      </c>
      <c r="FH100" s="1">
        <f t="shared" si="276"/>
        <v>0</v>
      </c>
      <c r="FI100" s="1">
        <f t="shared" si="276"/>
        <v>0</v>
      </c>
      <c r="FJ100" s="1">
        <f t="shared" si="276"/>
        <v>0</v>
      </c>
      <c r="FK100" s="1">
        <f t="shared" si="276"/>
        <v>0</v>
      </c>
      <c r="FL100" s="1">
        <f t="shared" si="276"/>
        <v>0</v>
      </c>
      <c r="FM100" s="1">
        <f t="shared" si="276"/>
        <v>0</v>
      </c>
      <c r="FN100" s="1">
        <f t="shared" si="276"/>
        <v>0</v>
      </c>
      <c r="FO100" s="1">
        <f t="shared" si="276"/>
        <v>0</v>
      </c>
      <c r="FP100" s="1">
        <f t="shared" si="276"/>
        <v>0</v>
      </c>
      <c r="FQ100" s="1">
        <f t="shared" si="276"/>
        <v>0</v>
      </c>
      <c r="FR100" s="1">
        <f t="shared" si="276"/>
        <v>0</v>
      </c>
      <c r="FS100" s="1">
        <f t="shared" si="276"/>
        <v>0</v>
      </c>
      <c r="FT100" s="1">
        <f t="shared" si="276"/>
        <v>0</v>
      </c>
      <c r="FU100" s="1">
        <f t="shared" si="276"/>
        <v>0</v>
      </c>
      <c r="FV100" s="1">
        <f t="shared" si="276"/>
        <v>0</v>
      </c>
      <c r="FW100" s="1">
        <f t="shared" si="276"/>
        <v>0</v>
      </c>
      <c r="FX100" s="1">
        <f t="shared" si="276"/>
        <v>0</v>
      </c>
      <c r="FY100" s="1">
        <f t="shared" si="276"/>
        <v>0</v>
      </c>
      <c r="FZ100" s="1">
        <f t="shared" si="276"/>
        <v>0</v>
      </c>
      <c r="GA100" s="1">
        <f t="shared" si="276"/>
        <v>0</v>
      </c>
      <c r="GB100" s="1">
        <f t="shared" si="276"/>
        <v>0</v>
      </c>
      <c r="GC100" s="1">
        <f t="shared" si="276"/>
        <v>0</v>
      </c>
      <c r="GD100" s="1">
        <f t="shared" si="276"/>
        <v>0</v>
      </c>
      <c r="GE100" s="1">
        <f t="shared" si="276"/>
        <v>0</v>
      </c>
      <c r="GF100" s="1">
        <f t="shared" si="276"/>
        <v>0</v>
      </c>
      <c r="GG100" s="1">
        <f t="shared" si="276"/>
        <v>0</v>
      </c>
    </row>
    <row r="101" spans="2:189" x14ac:dyDescent="0.25">
      <c r="D101" s="49"/>
      <c r="E101" s="3">
        <f>'Project Inputs'!E214*(D101&gt;0)</f>
        <v>0</v>
      </c>
      <c r="G101" s="8">
        <f>(G73+'Project Inputs'!$E$186)*(D101&gt;0)</f>
        <v>0</v>
      </c>
      <c r="J101" s="1">
        <f t="shared" si="268"/>
        <v>0</v>
      </c>
      <c r="K101" s="1">
        <f t="shared" si="268"/>
        <v>0</v>
      </c>
      <c r="L101" s="1">
        <f t="shared" si="268"/>
        <v>0</v>
      </c>
      <c r="M101" s="1">
        <f t="shared" si="268"/>
        <v>0</v>
      </c>
      <c r="N101" s="1">
        <f t="shared" si="268"/>
        <v>0</v>
      </c>
      <c r="O101" s="1">
        <f t="shared" si="268"/>
        <v>0</v>
      </c>
      <c r="P101" s="1">
        <f t="shared" si="268"/>
        <v>0</v>
      </c>
      <c r="Q101" s="1">
        <f t="shared" si="278"/>
        <v>0</v>
      </c>
      <c r="R101" s="1">
        <f t="shared" si="278"/>
        <v>0</v>
      </c>
      <c r="S101" s="1">
        <f t="shared" si="278"/>
        <v>0</v>
      </c>
      <c r="T101" s="1">
        <f t="shared" si="278"/>
        <v>0</v>
      </c>
      <c r="U101" s="1">
        <f t="shared" si="278"/>
        <v>0</v>
      </c>
      <c r="V101" s="1">
        <f t="shared" si="278"/>
        <v>0</v>
      </c>
      <c r="W101" s="1">
        <f t="shared" si="278"/>
        <v>0</v>
      </c>
      <c r="X101" s="1">
        <f t="shared" si="278"/>
        <v>0</v>
      </c>
      <c r="Y101" s="1">
        <f t="shared" si="278"/>
        <v>0</v>
      </c>
      <c r="Z101" s="1">
        <f t="shared" si="278"/>
        <v>0</v>
      </c>
      <c r="AA101" s="1">
        <f t="shared" si="278"/>
        <v>0</v>
      </c>
      <c r="AB101" s="1">
        <f t="shared" si="278"/>
        <v>0</v>
      </c>
      <c r="AC101" s="1">
        <f t="shared" si="278"/>
        <v>0</v>
      </c>
      <c r="AD101" s="1">
        <f t="shared" si="278"/>
        <v>0</v>
      </c>
      <c r="AE101" s="1">
        <f t="shared" si="278"/>
        <v>0</v>
      </c>
      <c r="AF101" s="1">
        <f t="shared" si="278"/>
        <v>0</v>
      </c>
      <c r="AG101" s="1">
        <f t="shared" si="278"/>
        <v>0</v>
      </c>
      <c r="AH101" s="1">
        <f t="shared" si="278"/>
        <v>0</v>
      </c>
      <c r="AI101" s="1">
        <f t="shared" si="278"/>
        <v>0</v>
      </c>
      <c r="AJ101" s="1">
        <f t="shared" si="278"/>
        <v>0</v>
      </c>
      <c r="AK101" s="1">
        <f t="shared" si="278"/>
        <v>0</v>
      </c>
      <c r="AL101" s="1">
        <f t="shared" si="278"/>
        <v>0</v>
      </c>
      <c r="AM101" s="1">
        <f t="shared" si="278"/>
        <v>0</v>
      </c>
      <c r="AN101" s="1">
        <f t="shared" si="278"/>
        <v>0</v>
      </c>
      <c r="AO101" s="1">
        <f t="shared" si="278"/>
        <v>0</v>
      </c>
      <c r="AP101" s="1">
        <f t="shared" si="278"/>
        <v>0</v>
      </c>
      <c r="AQ101" s="1">
        <f t="shared" si="278"/>
        <v>0</v>
      </c>
      <c r="AR101" s="1">
        <f t="shared" si="278"/>
        <v>0</v>
      </c>
      <c r="AS101" s="1">
        <f t="shared" si="278"/>
        <v>0</v>
      </c>
      <c r="AT101" s="1">
        <f t="shared" si="278"/>
        <v>0</v>
      </c>
      <c r="AU101" s="1">
        <f t="shared" si="278"/>
        <v>0</v>
      </c>
      <c r="AV101" s="1">
        <f t="shared" si="278"/>
        <v>0</v>
      </c>
      <c r="AW101" s="1">
        <f t="shared" si="278"/>
        <v>0</v>
      </c>
      <c r="AX101" s="1">
        <f t="shared" si="278"/>
        <v>0</v>
      </c>
      <c r="AY101" s="1">
        <f t="shared" si="278"/>
        <v>0</v>
      </c>
      <c r="AZ101" s="1">
        <f t="shared" si="278"/>
        <v>0</v>
      </c>
      <c r="BA101" s="1">
        <f t="shared" si="278"/>
        <v>0</v>
      </c>
      <c r="BB101" s="1">
        <f t="shared" si="278"/>
        <v>0</v>
      </c>
      <c r="BC101" s="1">
        <f t="shared" si="278"/>
        <v>0</v>
      </c>
      <c r="BD101" s="1">
        <f t="shared" si="278"/>
        <v>0</v>
      </c>
      <c r="BE101" s="1">
        <f t="shared" si="278"/>
        <v>0</v>
      </c>
      <c r="BF101" s="1">
        <f t="shared" si="278"/>
        <v>0</v>
      </c>
      <c r="BG101" s="1">
        <f t="shared" si="278"/>
        <v>0</v>
      </c>
      <c r="BH101" s="1">
        <f t="shared" si="278"/>
        <v>0</v>
      </c>
      <c r="BI101" s="1">
        <f t="shared" si="278"/>
        <v>0</v>
      </c>
      <c r="BJ101" s="1">
        <f t="shared" si="278"/>
        <v>0</v>
      </c>
      <c r="BK101" s="1">
        <f t="shared" si="278"/>
        <v>0</v>
      </c>
      <c r="BL101" s="1">
        <f t="shared" si="278"/>
        <v>0</v>
      </c>
      <c r="BM101" s="1">
        <f t="shared" si="278"/>
        <v>0</v>
      </c>
      <c r="BN101" s="1">
        <f t="shared" si="278"/>
        <v>0</v>
      </c>
      <c r="BO101" s="1">
        <f t="shared" si="278"/>
        <v>0</v>
      </c>
      <c r="BP101" s="1">
        <f t="shared" si="278"/>
        <v>0</v>
      </c>
      <c r="BQ101" s="1">
        <f t="shared" si="278"/>
        <v>0</v>
      </c>
      <c r="BR101" s="1">
        <f t="shared" si="278"/>
        <v>0</v>
      </c>
      <c r="BS101" s="1">
        <f t="shared" si="278"/>
        <v>0</v>
      </c>
      <c r="BT101" s="1">
        <f t="shared" si="278"/>
        <v>0</v>
      </c>
      <c r="BU101" s="1">
        <f t="shared" si="278"/>
        <v>0</v>
      </c>
      <c r="BV101" s="1">
        <f t="shared" si="278"/>
        <v>0</v>
      </c>
      <c r="BW101" s="1">
        <f t="shared" si="278"/>
        <v>0</v>
      </c>
      <c r="BX101" s="1">
        <f t="shared" si="278"/>
        <v>0</v>
      </c>
      <c r="BY101" s="1">
        <f t="shared" si="278"/>
        <v>0</v>
      </c>
      <c r="BZ101" s="1">
        <f t="shared" si="278"/>
        <v>0</v>
      </c>
      <c r="CA101" s="1">
        <f t="shared" si="278"/>
        <v>0</v>
      </c>
      <c r="CB101" s="1">
        <f t="shared" si="278"/>
        <v>0</v>
      </c>
      <c r="CC101" s="1">
        <f t="shared" si="277"/>
        <v>0</v>
      </c>
      <c r="CD101" s="1">
        <f t="shared" si="277"/>
        <v>0</v>
      </c>
      <c r="CE101" s="1">
        <f t="shared" si="277"/>
        <v>0</v>
      </c>
      <c r="CF101" s="1">
        <f t="shared" si="277"/>
        <v>0</v>
      </c>
      <c r="CG101" s="1">
        <f t="shared" si="277"/>
        <v>0</v>
      </c>
      <c r="CH101" s="1">
        <f t="shared" si="277"/>
        <v>0</v>
      </c>
      <c r="CI101" s="1">
        <f t="shared" si="277"/>
        <v>0</v>
      </c>
      <c r="CJ101" s="1">
        <f t="shared" si="277"/>
        <v>0</v>
      </c>
      <c r="CK101" s="1">
        <f t="shared" si="277"/>
        <v>0</v>
      </c>
      <c r="CL101" s="1">
        <f t="shared" si="277"/>
        <v>0</v>
      </c>
      <c r="CM101" s="1">
        <f t="shared" si="277"/>
        <v>0</v>
      </c>
      <c r="CN101" s="1">
        <f t="shared" si="277"/>
        <v>0</v>
      </c>
      <c r="CO101" s="1">
        <f t="shared" si="277"/>
        <v>0</v>
      </c>
      <c r="CP101" s="1">
        <f t="shared" si="277"/>
        <v>0</v>
      </c>
      <c r="CQ101" s="1">
        <f t="shared" si="277"/>
        <v>0</v>
      </c>
      <c r="CR101" s="1">
        <f t="shared" si="277"/>
        <v>0</v>
      </c>
      <c r="CS101" s="1">
        <f t="shared" si="277"/>
        <v>0</v>
      </c>
      <c r="CT101" s="1">
        <f t="shared" si="277"/>
        <v>0</v>
      </c>
      <c r="CU101" s="1">
        <f t="shared" si="277"/>
        <v>0</v>
      </c>
      <c r="CV101" s="1">
        <f t="shared" si="277"/>
        <v>0</v>
      </c>
      <c r="CW101" s="1">
        <f t="shared" si="277"/>
        <v>0</v>
      </c>
      <c r="CX101" s="1">
        <f t="shared" si="277"/>
        <v>0</v>
      </c>
      <c r="CY101" s="1">
        <f t="shared" si="277"/>
        <v>0</v>
      </c>
      <c r="CZ101" s="1">
        <f t="shared" si="277"/>
        <v>0</v>
      </c>
      <c r="DA101" s="1">
        <f t="shared" si="277"/>
        <v>0</v>
      </c>
      <c r="DB101" s="1">
        <f t="shared" si="277"/>
        <v>0</v>
      </c>
      <c r="DC101" s="1">
        <f t="shared" si="277"/>
        <v>0</v>
      </c>
      <c r="DD101" s="1">
        <f t="shared" si="277"/>
        <v>0</v>
      </c>
      <c r="DE101" s="1">
        <f t="shared" si="277"/>
        <v>0</v>
      </c>
      <c r="DF101" s="1">
        <f t="shared" si="277"/>
        <v>0</v>
      </c>
      <c r="DG101" s="1">
        <f t="shared" si="277"/>
        <v>0</v>
      </c>
      <c r="DH101" s="1">
        <f t="shared" si="277"/>
        <v>0</v>
      </c>
      <c r="DI101" s="1">
        <f t="shared" si="277"/>
        <v>0</v>
      </c>
      <c r="DJ101" s="1">
        <f t="shared" si="277"/>
        <v>0</v>
      </c>
      <c r="DK101" s="1">
        <f t="shared" si="277"/>
        <v>0</v>
      </c>
      <c r="DL101" s="1">
        <f t="shared" si="277"/>
        <v>0</v>
      </c>
      <c r="DM101" s="1">
        <f t="shared" si="277"/>
        <v>0</v>
      </c>
      <c r="DN101" s="1">
        <f t="shared" si="277"/>
        <v>0</v>
      </c>
      <c r="DO101" s="1">
        <f t="shared" si="277"/>
        <v>0</v>
      </c>
      <c r="DP101" s="1">
        <f t="shared" si="277"/>
        <v>0</v>
      </c>
      <c r="DQ101" s="1">
        <f t="shared" si="277"/>
        <v>0</v>
      </c>
      <c r="DR101" s="1">
        <f t="shared" si="277"/>
        <v>0</v>
      </c>
      <c r="DS101" s="1">
        <f t="shared" si="277"/>
        <v>0</v>
      </c>
      <c r="DT101" s="1">
        <f t="shared" si="277"/>
        <v>0</v>
      </c>
      <c r="DU101" s="1">
        <f t="shared" si="277"/>
        <v>0</v>
      </c>
      <c r="DV101" s="1">
        <f t="shared" si="277"/>
        <v>0</v>
      </c>
      <c r="DW101" s="1">
        <f t="shared" si="277"/>
        <v>0</v>
      </c>
      <c r="DX101" s="1">
        <f t="shared" si="277"/>
        <v>0</v>
      </c>
      <c r="DY101" s="1">
        <f t="shared" si="277"/>
        <v>0</v>
      </c>
      <c r="DZ101" s="1">
        <f t="shared" si="277"/>
        <v>0</v>
      </c>
      <c r="EA101" s="1">
        <f t="shared" si="277"/>
        <v>0</v>
      </c>
      <c r="EB101" s="1">
        <f t="shared" si="277"/>
        <v>0</v>
      </c>
      <c r="EC101" s="1">
        <f t="shared" si="277"/>
        <v>0</v>
      </c>
      <c r="ED101" s="1">
        <f t="shared" si="277"/>
        <v>0</v>
      </c>
      <c r="EE101" s="1">
        <f t="shared" si="277"/>
        <v>0</v>
      </c>
      <c r="EF101" s="1">
        <f t="shared" si="277"/>
        <v>0</v>
      </c>
      <c r="EG101" s="1">
        <f t="shared" si="277"/>
        <v>0</v>
      </c>
      <c r="EH101" s="1">
        <f t="shared" si="277"/>
        <v>0</v>
      </c>
      <c r="EI101" s="1">
        <f t="shared" si="277"/>
        <v>0</v>
      </c>
      <c r="EJ101" s="1">
        <f t="shared" si="277"/>
        <v>0</v>
      </c>
      <c r="EK101" s="1">
        <f t="shared" si="277"/>
        <v>0</v>
      </c>
      <c r="EL101" s="1">
        <f t="shared" si="277"/>
        <v>0</v>
      </c>
      <c r="EM101" s="1">
        <f t="shared" si="277"/>
        <v>0</v>
      </c>
      <c r="EN101" s="1">
        <f t="shared" si="272"/>
        <v>0</v>
      </c>
      <c r="EO101" s="1">
        <f t="shared" si="271"/>
        <v>0</v>
      </c>
      <c r="EP101" s="1">
        <f t="shared" si="271"/>
        <v>0</v>
      </c>
      <c r="EQ101" s="1">
        <f t="shared" si="276"/>
        <v>0</v>
      </c>
      <c r="ER101" s="1">
        <f t="shared" si="276"/>
        <v>0</v>
      </c>
      <c r="ES101" s="1">
        <f t="shared" si="276"/>
        <v>0</v>
      </c>
      <c r="ET101" s="1">
        <f t="shared" si="276"/>
        <v>0</v>
      </c>
      <c r="EU101" s="1">
        <f t="shared" si="276"/>
        <v>0</v>
      </c>
      <c r="EV101" s="1">
        <f t="shared" si="276"/>
        <v>0</v>
      </c>
      <c r="EW101" s="1">
        <f t="shared" si="276"/>
        <v>0</v>
      </c>
      <c r="EX101" s="1">
        <f t="shared" si="276"/>
        <v>0</v>
      </c>
      <c r="EY101" s="1">
        <f t="shared" si="276"/>
        <v>0</v>
      </c>
      <c r="EZ101" s="1">
        <f t="shared" si="276"/>
        <v>0</v>
      </c>
      <c r="FA101" s="1">
        <f t="shared" si="276"/>
        <v>0</v>
      </c>
      <c r="FB101" s="1">
        <f t="shared" si="276"/>
        <v>0</v>
      </c>
      <c r="FC101" s="1">
        <f t="shared" si="276"/>
        <v>0</v>
      </c>
      <c r="FD101" s="1">
        <f t="shared" si="276"/>
        <v>0</v>
      </c>
      <c r="FE101" s="1">
        <f t="shared" si="276"/>
        <v>0</v>
      </c>
      <c r="FF101" s="1">
        <f t="shared" si="276"/>
        <v>0</v>
      </c>
      <c r="FG101" s="1">
        <f t="shared" si="276"/>
        <v>0</v>
      </c>
      <c r="FH101" s="1">
        <f t="shared" si="276"/>
        <v>0</v>
      </c>
      <c r="FI101" s="1">
        <f t="shared" si="276"/>
        <v>0</v>
      </c>
      <c r="FJ101" s="1">
        <f t="shared" si="276"/>
        <v>0</v>
      </c>
      <c r="FK101" s="1">
        <f t="shared" si="276"/>
        <v>0</v>
      </c>
      <c r="FL101" s="1">
        <f t="shared" si="276"/>
        <v>0</v>
      </c>
      <c r="FM101" s="1">
        <f t="shared" si="276"/>
        <v>0</v>
      </c>
      <c r="FN101" s="1">
        <f t="shared" si="276"/>
        <v>0</v>
      </c>
      <c r="FO101" s="1">
        <f t="shared" si="276"/>
        <v>0</v>
      </c>
      <c r="FP101" s="1">
        <f t="shared" si="276"/>
        <v>0</v>
      </c>
      <c r="FQ101" s="1">
        <f t="shared" si="276"/>
        <v>0</v>
      </c>
      <c r="FR101" s="1">
        <f t="shared" si="276"/>
        <v>0</v>
      </c>
      <c r="FS101" s="1">
        <f t="shared" si="276"/>
        <v>0</v>
      </c>
      <c r="FT101" s="1">
        <f t="shared" si="276"/>
        <v>0</v>
      </c>
      <c r="FU101" s="1">
        <f t="shared" si="276"/>
        <v>0</v>
      </c>
      <c r="FV101" s="1">
        <f t="shared" si="276"/>
        <v>0</v>
      </c>
      <c r="FW101" s="1">
        <f t="shared" si="276"/>
        <v>0</v>
      </c>
      <c r="FX101" s="1">
        <f t="shared" si="276"/>
        <v>0</v>
      </c>
      <c r="FY101" s="1">
        <f t="shared" si="276"/>
        <v>0</v>
      </c>
      <c r="FZ101" s="1">
        <f t="shared" si="276"/>
        <v>0</v>
      </c>
      <c r="GA101" s="1">
        <f t="shared" si="276"/>
        <v>0</v>
      </c>
      <c r="GB101" s="1">
        <f t="shared" si="276"/>
        <v>0</v>
      </c>
      <c r="GC101" s="1">
        <f t="shared" si="276"/>
        <v>0</v>
      </c>
      <c r="GD101" s="1">
        <f t="shared" si="276"/>
        <v>0</v>
      </c>
      <c r="GE101" s="1">
        <f t="shared" ref="GE101:GG101" si="279">(GE$1=$G101)*$E101</f>
        <v>0</v>
      </c>
      <c r="GF101" s="1">
        <f t="shared" si="279"/>
        <v>0</v>
      </c>
      <c r="GG101" s="1">
        <f t="shared" si="279"/>
        <v>0</v>
      </c>
    </row>
    <row r="102" spans="2:189" x14ac:dyDescent="0.25">
      <c r="D102" s="49"/>
      <c r="E102" s="3">
        <f>'Project Inputs'!E215*(D102&gt;0)</f>
        <v>0</v>
      </c>
      <c r="G102" s="8">
        <f>(G74+'Project Inputs'!$E$186)*(D102&gt;0)</f>
        <v>0</v>
      </c>
      <c r="J102" s="1">
        <f t="shared" si="268"/>
        <v>0</v>
      </c>
      <c r="K102" s="1">
        <f t="shared" si="268"/>
        <v>0</v>
      </c>
      <c r="L102" s="1">
        <f t="shared" si="268"/>
        <v>0</v>
      </c>
      <c r="M102" s="1">
        <f t="shared" si="268"/>
        <v>0</v>
      </c>
      <c r="N102" s="1">
        <f t="shared" si="268"/>
        <v>0</v>
      </c>
      <c r="O102" s="1">
        <f t="shared" si="268"/>
        <v>0</v>
      </c>
      <c r="P102" s="1">
        <f t="shared" si="268"/>
        <v>0</v>
      </c>
      <c r="Q102" s="1">
        <f t="shared" si="278"/>
        <v>0</v>
      </c>
      <c r="R102" s="1">
        <f t="shared" si="278"/>
        <v>0</v>
      </c>
      <c r="S102" s="1">
        <f t="shared" si="278"/>
        <v>0</v>
      </c>
      <c r="T102" s="1">
        <f t="shared" si="278"/>
        <v>0</v>
      </c>
      <c r="U102" s="1">
        <f t="shared" si="278"/>
        <v>0</v>
      </c>
      <c r="V102" s="1">
        <f t="shared" si="278"/>
        <v>0</v>
      </c>
      <c r="W102" s="1">
        <f t="shared" si="278"/>
        <v>0</v>
      </c>
      <c r="X102" s="1">
        <f t="shared" si="278"/>
        <v>0</v>
      </c>
      <c r="Y102" s="1">
        <f t="shared" si="278"/>
        <v>0</v>
      </c>
      <c r="Z102" s="1">
        <f t="shared" si="278"/>
        <v>0</v>
      </c>
      <c r="AA102" s="1">
        <f t="shared" si="278"/>
        <v>0</v>
      </c>
      <c r="AB102" s="1">
        <f t="shared" si="278"/>
        <v>0</v>
      </c>
      <c r="AC102" s="1">
        <f t="shared" si="278"/>
        <v>0</v>
      </c>
      <c r="AD102" s="1">
        <f t="shared" si="278"/>
        <v>0</v>
      </c>
      <c r="AE102" s="1">
        <f t="shared" si="278"/>
        <v>0</v>
      </c>
      <c r="AF102" s="1">
        <f t="shared" si="278"/>
        <v>0</v>
      </c>
      <c r="AG102" s="1">
        <f t="shared" si="278"/>
        <v>0</v>
      </c>
      <c r="AH102" s="1">
        <f t="shared" si="278"/>
        <v>0</v>
      </c>
      <c r="AI102" s="1">
        <f t="shared" si="278"/>
        <v>0</v>
      </c>
      <c r="AJ102" s="1">
        <f t="shared" si="278"/>
        <v>0</v>
      </c>
      <c r="AK102" s="1">
        <f t="shared" si="278"/>
        <v>0</v>
      </c>
      <c r="AL102" s="1">
        <f t="shared" si="278"/>
        <v>0</v>
      </c>
      <c r="AM102" s="1">
        <f t="shared" si="278"/>
        <v>0</v>
      </c>
      <c r="AN102" s="1">
        <f t="shared" si="278"/>
        <v>0</v>
      </c>
      <c r="AO102" s="1">
        <f t="shared" si="278"/>
        <v>0</v>
      </c>
      <c r="AP102" s="1">
        <f t="shared" si="278"/>
        <v>0</v>
      </c>
      <c r="AQ102" s="1">
        <f t="shared" si="278"/>
        <v>0</v>
      </c>
      <c r="AR102" s="1">
        <f t="shared" si="278"/>
        <v>0</v>
      </c>
      <c r="AS102" s="1">
        <f t="shared" si="278"/>
        <v>0</v>
      </c>
      <c r="AT102" s="1">
        <f t="shared" si="278"/>
        <v>0</v>
      </c>
      <c r="AU102" s="1">
        <f t="shared" si="278"/>
        <v>0</v>
      </c>
      <c r="AV102" s="1">
        <f t="shared" si="278"/>
        <v>0</v>
      </c>
      <c r="AW102" s="1">
        <f t="shared" si="278"/>
        <v>0</v>
      </c>
      <c r="AX102" s="1">
        <f t="shared" si="278"/>
        <v>0</v>
      </c>
      <c r="AY102" s="1">
        <f t="shared" si="278"/>
        <v>0</v>
      </c>
      <c r="AZ102" s="1">
        <f t="shared" si="278"/>
        <v>0</v>
      </c>
      <c r="BA102" s="1">
        <f t="shared" si="278"/>
        <v>0</v>
      </c>
      <c r="BB102" s="1">
        <f t="shared" si="278"/>
        <v>0</v>
      </c>
      <c r="BC102" s="1">
        <f t="shared" si="278"/>
        <v>0</v>
      </c>
      <c r="BD102" s="1">
        <f t="shared" si="278"/>
        <v>0</v>
      </c>
      <c r="BE102" s="1">
        <f t="shared" si="278"/>
        <v>0</v>
      </c>
      <c r="BF102" s="1">
        <f t="shared" si="278"/>
        <v>0</v>
      </c>
      <c r="BG102" s="1">
        <f t="shared" si="278"/>
        <v>0</v>
      </c>
      <c r="BH102" s="1">
        <f t="shared" si="278"/>
        <v>0</v>
      </c>
      <c r="BI102" s="1">
        <f t="shared" si="278"/>
        <v>0</v>
      </c>
      <c r="BJ102" s="1">
        <f t="shared" si="278"/>
        <v>0</v>
      </c>
      <c r="BK102" s="1">
        <f t="shared" si="278"/>
        <v>0</v>
      </c>
      <c r="BL102" s="1">
        <f t="shared" si="278"/>
        <v>0</v>
      </c>
      <c r="BM102" s="1">
        <f t="shared" si="278"/>
        <v>0</v>
      </c>
      <c r="BN102" s="1">
        <f t="shared" si="278"/>
        <v>0</v>
      </c>
      <c r="BO102" s="1">
        <f t="shared" si="278"/>
        <v>0</v>
      </c>
      <c r="BP102" s="1">
        <f t="shared" si="278"/>
        <v>0</v>
      </c>
      <c r="BQ102" s="1">
        <f t="shared" si="278"/>
        <v>0</v>
      </c>
      <c r="BR102" s="1">
        <f t="shared" si="278"/>
        <v>0</v>
      </c>
      <c r="BS102" s="1">
        <f t="shared" si="278"/>
        <v>0</v>
      </c>
      <c r="BT102" s="1">
        <f t="shared" si="278"/>
        <v>0</v>
      </c>
      <c r="BU102" s="1">
        <f t="shared" si="278"/>
        <v>0</v>
      </c>
      <c r="BV102" s="1">
        <f t="shared" si="278"/>
        <v>0</v>
      </c>
      <c r="BW102" s="1">
        <f t="shared" si="278"/>
        <v>0</v>
      </c>
      <c r="BX102" s="1">
        <f t="shared" si="278"/>
        <v>0</v>
      </c>
      <c r="BY102" s="1">
        <f t="shared" si="278"/>
        <v>0</v>
      </c>
      <c r="BZ102" s="1">
        <f t="shared" si="278"/>
        <v>0</v>
      </c>
      <c r="CA102" s="1">
        <f t="shared" si="278"/>
        <v>0</v>
      </c>
      <c r="CB102" s="1">
        <f t="shared" ref="CB102:EM104" si="280">(CB$1=$G102)*$E102</f>
        <v>0</v>
      </c>
      <c r="CC102" s="1">
        <f t="shared" si="280"/>
        <v>0</v>
      </c>
      <c r="CD102" s="1">
        <f t="shared" si="280"/>
        <v>0</v>
      </c>
      <c r="CE102" s="1">
        <f t="shared" si="280"/>
        <v>0</v>
      </c>
      <c r="CF102" s="1">
        <f t="shared" si="280"/>
        <v>0</v>
      </c>
      <c r="CG102" s="1">
        <f t="shared" si="280"/>
        <v>0</v>
      </c>
      <c r="CH102" s="1">
        <f t="shared" si="280"/>
        <v>0</v>
      </c>
      <c r="CI102" s="1">
        <f t="shared" si="280"/>
        <v>0</v>
      </c>
      <c r="CJ102" s="1">
        <f t="shared" si="280"/>
        <v>0</v>
      </c>
      <c r="CK102" s="1">
        <f t="shared" si="280"/>
        <v>0</v>
      </c>
      <c r="CL102" s="1">
        <f t="shared" si="280"/>
        <v>0</v>
      </c>
      <c r="CM102" s="1">
        <f t="shared" si="280"/>
        <v>0</v>
      </c>
      <c r="CN102" s="1">
        <f t="shared" si="280"/>
        <v>0</v>
      </c>
      <c r="CO102" s="1">
        <f t="shared" si="280"/>
        <v>0</v>
      </c>
      <c r="CP102" s="1">
        <f t="shared" si="280"/>
        <v>0</v>
      </c>
      <c r="CQ102" s="1">
        <f t="shared" si="280"/>
        <v>0</v>
      </c>
      <c r="CR102" s="1">
        <f t="shared" si="280"/>
        <v>0</v>
      </c>
      <c r="CS102" s="1">
        <f t="shared" si="280"/>
        <v>0</v>
      </c>
      <c r="CT102" s="1">
        <f t="shared" si="280"/>
        <v>0</v>
      </c>
      <c r="CU102" s="1">
        <f t="shared" si="280"/>
        <v>0</v>
      </c>
      <c r="CV102" s="1">
        <f t="shared" si="280"/>
        <v>0</v>
      </c>
      <c r="CW102" s="1">
        <f t="shared" si="280"/>
        <v>0</v>
      </c>
      <c r="CX102" s="1">
        <f t="shared" si="280"/>
        <v>0</v>
      </c>
      <c r="CY102" s="1">
        <f t="shared" si="280"/>
        <v>0</v>
      </c>
      <c r="CZ102" s="1">
        <f t="shared" si="280"/>
        <v>0</v>
      </c>
      <c r="DA102" s="1">
        <f t="shared" si="280"/>
        <v>0</v>
      </c>
      <c r="DB102" s="1">
        <f t="shared" si="280"/>
        <v>0</v>
      </c>
      <c r="DC102" s="1">
        <f t="shared" si="280"/>
        <v>0</v>
      </c>
      <c r="DD102" s="1">
        <f t="shared" si="280"/>
        <v>0</v>
      </c>
      <c r="DE102" s="1">
        <f t="shared" si="280"/>
        <v>0</v>
      </c>
      <c r="DF102" s="1">
        <f t="shared" si="280"/>
        <v>0</v>
      </c>
      <c r="DG102" s="1">
        <f t="shared" si="280"/>
        <v>0</v>
      </c>
      <c r="DH102" s="1">
        <f t="shared" si="280"/>
        <v>0</v>
      </c>
      <c r="DI102" s="1">
        <f t="shared" si="280"/>
        <v>0</v>
      </c>
      <c r="DJ102" s="1">
        <f t="shared" si="280"/>
        <v>0</v>
      </c>
      <c r="DK102" s="1">
        <f t="shared" si="280"/>
        <v>0</v>
      </c>
      <c r="DL102" s="1">
        <f t="shared" si="280"/>
        <v>0</v>
      </c>
      <c r="DM102" s="1">
        <f t="shared" si="280"/>
        <v>0</v>
      </c>
      <c r="DN102" s="1">
        <f t="shared" si="280"/>
        <v>0</v>
      </c>
      <c r="DO102" s="1">
        <f t="shared" si="280"/>
        <v>0</v>
      </c>
      <c r="DP102" s="1">
        <f t="shared" si="280"/>
        <v>0</v>
      </c>
      <c r="DQ102" s="1">
        <f t="shared" si="280"/>
        <v>0</v>
      </c>
      <c r="DR102" s="1">
        <f t="shared" si="280"/>
        <v>0</v>
      </c>
      <c r="DS102" s="1">
        <f t="shared" si="280"/>
        <v>0</v>
      </c>
      <c r="DT102" s="1">
        <f t="shared" si="280"/>
        <v>0</v>
      </c>
      <c r="DU102" s="1">
        <f t="shared" si="280"/>
        <v>0</v>
      </c>
      <c r="DV102" s="1">
        <f t="shared" si="280"/>
        <v>0</v>
      </c>
      <c r="DW102" s="1">
        <f t="shared" si="280"/>
        <v>0</v>
      </c>
      <c r="DX102" s="1">
        <f t="shared" si="280"/>
        <v>0</v>
      </c>
      <c r="DY102" s="1">
        <f t="shared" si="280"/>
        <v>0</v>
      </c>
      <c r="DZ102" s="1">
        <f t="shared" si="280"/>
        <v>0</v>
      </c>
      <c r="EA102" s="1">
        <f t="shared" si="280"/>
        <v>0</v>
      </c>
      <c r="EB102" s="1">
        <f t="shared" si="280"/>
        <v>0</v>
      </c>
      <c r="EC102" s="1">
        <f t="shared" si="280"/>
        <v>0</v>
      </c>
      <c r="ED102" s="1">
        <f t="shared" si="280"/>
        <v>0</v>
      </c>
      <c r="EE102" s="1">
        <f t="shared" si="280"/>
        <v>0</v>
      </c>
      <c r="EF102" s="1">
        <f t="shared" si="280"/>
        <v>0</v>
      </c>
      <c r="EG102" s="1">
        <f t="shared" si="280"/>
        <v>0</v>
      </c>
      <c r="EH102" s="1">
        <f t="shared" si="280"/>
        <v>0</v>
      </c>
      <c r="EI102" s="1">
        <f t="shared" si="280"/>
        <v>0</v>
      </c>
      <c r="EJ102" s="1">
        <f t="shared" si="280"/>
        <v>0</v>
      </c>
      <c r="EK102" s="1">
        <f t="shared" si="280"/>
        <v>0</v>
      </c>
      <c r="EL102" s="1">
        <f t="shared" si="280"/>
        <v>0</v>
      </c>
      <c r="EM102" s="1">
        <f t="shared" si="280"/>
        <v>0</v>
      </c>
      <c r="EN102" s="1">
        <f t="shared" si="272"/>
        <v>0</v>
      </c>
      <c r="EO102" s="1">
        <f t="shared" si="271"/>
        <v>0</v>
      </c>
      <c r="EP102" s="1">
        <f t="shared" si="271"/>
        <v>0</v>
      </c>
      <c r="EQ102" s="1">
        <f t="shared" ref="EQ102:GG104" si="281">(EQ$1=$G102)*$E102</f>
        <v>0</v>
      </c>
      <c r="ER102" s="1">
        <f t="shared" si="281"/>
        <v>0</v>
      </c>
      <c r="ES102" s="1">
        <f t="shared" si="281"/>
        <v>0</v>
      </c>
      <c r="ET102" s="1">
        <f t="shared" si="281"/>
        <v>0</v>
      </c>
      <c r="EU102" s="1">
        <f t="shared" si="281"/>
        <v>0</v>
      </c>
      <c r="EV102" s="1">
        <f t="shared" si="281"/>
        <v>0</v>
      </c>
      <c r="EW102" s="1">
        <f t="shared" si="281"/>
        <v>0</v>
      </c>
      <c r="EX102" s="1">
        <f t="shared" si="281"/>
        <v>0</v>
      </c>
      <c r="EY102" s="1">
        <f t="shared" si="281"/>
        <v>0</v>
      </c>
      <c r="EZ102" s="1">
        <f t="shared" si="281"/>
        <v>0</v>
      </c>
      <c r="FA102" s="1">
        <f t="shared" si="281"/>
        <v>0</v>
      </c>
      <c r="FB102" s="1">
        <f t="shared" si="281"/>
        <v>0</v>
      </c>
      <c r="FC102" s="1">
        <f t="shared" si="281"/>
        <v>0</v>
      </c>
      <c r="FD102" s="1">
        <f t="shared" si="281"/>
        <v>0</v>
      </c>
      <c r="FE102" s="1">
        <f t="shared" si="281"/>
        <v>0</v>
      </c>
      <c r="FF102" s="1">
        <f t="shared" si="281"/>
        <v>0</v>
      </c>
      <c r="FG102" s="1">
        <f t="shared" si="281"/>
        <v>0</v>
      </c>
      <c r="FH102" s="1">
        <f t="shared" si="281"/>
        <v>0</v>
      </c>
      <c r="FI102" s="1">
        <f t="shared" si="281"/>
        <v>0</v>
      </c>
      <c r="FJ102" s="1">
        <f t="shared" si="281"/>
        <v>0</v>
      </c>
      <c r="FK102" s="1">
        <f t="shared" si="281"/>
        <v>0</v>
      </c>
      <c r="FL102" s="1">
        <f t="shared" si="281"/>
        <v>0</v>
      </c>
      <c r="FM102" s="1">
        <f t="shared" si="281"/>
        <v>0</v>
      </c>
      <c r="FN102" s="1">
        <f t="shared" si="281"/>
        <v>0</v>
      </c>
      <c r="FO102" s="1">
        <f t="shared" si="281"/>
        <v>0</v>
      </c>
      <c r="FP102" s="1">
        <f t="shared" si="281"/>
        <v>0</v>
      </c>
      <c r="FQ102" s="1">
        <f t="shared" si="281"/>
        <v>0</v>
      </c>
      <c r="FR102" s="1">
        <f t="shared" si="281"/>
        <v>0</v>
      </c>
      <c r="FS102" s="1">
        <f t="shared" si="281"/>
        <v>0</v>
      </c>
      <c r="FT102" s="1">
        <f t="shared" si="281"/>
        <v>0</v>
      </c>
      <c r="FU102" s="1">
        <f t="shared" si="281"/>
        <v>0</v>
      </c>
      <c r="FV102" s="1">
        <f t="shared" si="281"/>
        <v>0</v>
      </c>
      <c r="FW102" s="1">
        <f t="shared" si="281"/>
        <v>0</v>
      </c>
      <c r="FX102" s="1">
        <f t="shared" si="281"/>
        <v>0</v>
      </c>
      <c r="FY102" s="1">
        <f t="shared" si="281"/>
        <v>0</v>
      </c>
      <c r="FZ102" s="1">
        <f t="shared" si="281"/>
        <v>0</v>
      </c>
      <c r="GA102" s="1">
        <f t="shared" si="281"/>
        <v>0</v>
      </c>
      <c r="GB102" s="1">
        <f t="shared" si="281"/>
        <v>0</v>
      </c>
      <c r="GC102" s="1">
        <f t="shared" si="281"/>
        <v>0</v>
      </c>
      <c r="GD102" s="1">
        <f t="shared" si="281"/>
        <v>0</v>
      </c>
      <c r="GE102" s="1">
        <f t="shared" si="281"/>
        <v>0</v>
      </c>
      <c r="GF102" s="1">
        <f t="shared" si="281"/>
        <v>0</v>
      </c>
      <c r="GG102" s="1">
        <f t="shared" si="281"/>
        <v>0</v>
      </c>
    </row>
    <row r="103" spans="2:189" x14ac:dyDescent="0.25">
      <c r="D103" s="49"/>
      <c r="E103" s="3">
        <f>'Project Inputs'!E216*(D103&gt;0)</f>
        <v>0</v>
      </c>
      <c r="G103" s="8">
        <f>(G75+'Project Inputs'!$E$186)*(D103&gt;0)</f>
        <v>0</v>
      </c>
      <c r="J103" s="1">
        <f t="shared" si="268"/>
        <v>0</v>
      </c>
      <c r="K103" s="1">
        <f t="shared" si="268"/>
        <v>0</v>
      </c>
      <c r="L103" s="1">
        <f t="shared" si="268"/>
        <v>0</v>
      </c>
      <c r="M103" s="1">
        <f t="shared" si="268"/>
        <v>0</v>
      </c>
      <c r="N103" s="1">
        <f t="shared" si="268"/>
        <v>0</v>
      </c>
      <c r="O103" s="1">
        <f t="shared" si="268"/>
        <v>0</v>
      </c>
      <c r="P103" s="1">
        <f t="shared" si="268"/>
        <v>0</v>
      </c>
      <c r="Q103" s="1">
        <f t="shared" ref="Q103:CB104" si="282">(Q$1=$G103)*$E103</f>
        <v>0</v>
      </c>
      <c r="R103" s="1">
        <f t="shared" si="282"/>
        <v>0</v>
      </c>
      <c r="S103" s="1">
        <f t="shared" si="282"/>
        <v>0</v>
      </c>
      <c r="T103" s="1">
        <f t="shared" si="282"/>
        <v>0</v>
      </c>
      <c r="U103" s="1">
        <f t="shared" si="282"/>
        <v>0</v>
      </c>
      <c r="V103" s="1">
        <f t="shared" si="282"/>
        <v>0</v>
      </c>
      <c r="W103" s="1">
        <f t="shared" si="282"/>
        <v>0</v>
      </c>
      <c r="X103" s="1">
        <f t="shared" si="282"/>
        <v>0</v>
      </c>
      <c r="Y103" s="1">
        <f t="shared" si="282"/>
        <v>0</v>
      </c>
      <c r="Z103" s="1">
        <f t="shared" si="282"/>
        <v>0</v>
      </c>
      <c r="AA103" s="1">
        <f t="shared" si="282"/>
        <v>0</v>
      </c>
      <c r="AB103" s="1">
        <f t="shared" si="282"/>
        <v>0</v>
      </c>
      <c r="AC103" s="1">
        <f t="shared" si="282"/>
        <v>0</v>
      </c>
      <c r="AD103" s="1">
        <f t="shared" si="282"/>
        <v>0</v>
      </c>
      <c r="AE103" s="1">
        <f t="shared" si="282"/>
        <v>0</v>
      </c>
      <c r="AF103" s="1">
        <f t="shared" si="282"/>
        <v>0</v>
      </c>
      <c r="AG103" s="1">
        <f t="shared" si="282"/>
        <v>0</v>
      </c>
      <c r="AH103" s="1">
        <f t="shared" si="282"/>
        <v>0</v>
      </c>
      <c r="AI103" s="1">
        <f t="shared" si="282"/>
        <v>0</v>
      </c>
      <c r="AJ103" s="1">
        <f t="shared" si="282"/>
        <v>0</v>
      </c>
      <c r="AK103" s="1">
        <f t="shared" si="282"/>
        <v>0</v>
      </c>
      <c r="AL103" s="1">
        <f t="shared" si="282"/>
        <v>0</v>
      </c>
      <c r="AM103" s="1">
        <f t="shared" si="282"/>
        <v>0</v>
      </c>
      <c r="AN103" s="1">
        <f t="shared" si="282"/>
        <v>0</v>
      </c>
      <c r="AO103" s="1">
        <f t="shared" si="282"/>
        <v>0</v>
      </c>
      <c r="AP103" s="1">
        <f t="shared" si="282"/>
        <v>0</v>
      </c>
      <c r="AQ103" s="1">
        <f t="shared" si="282"/>
        <v>0</v>
      </c>
      <c r="AR103" s="1">
        <f t="shared" si="282"/>
        <v>0</v>
      </c>
      <c r="AS103" s="1">
        <f t="shared" si="282"/>
        <v>0</v>
      </c>
      <c r="AT103" s="1">
        <f t="shared" si="282"/>
        <v>0</v>
      </c>
      <c r="AU103" s="1">
        <f t="shared" si="282"/>
        <v>0</v>
      </c>
      <c r="AV103" s="1">
        <f t="shared" si="282"/>
        <v>0</v>
      </c>
      <c r="AW103" s="1">
        <f t="shared" si="282"/>
        <v>0</v>
      </c>
      <c r="AX103" s="1">
        <f t="shared" si="282"/>
        <v>0</v>
      </c>
      <c r="AY103" s="1">
        <f t="shared" si="282"/>
        <v>0</v>
      </c>
      <c r="AZ103" s="1">
        <f t="shared" si="282"/>
        <v>0</v>
      </c>
      <c r="BA103" s="1">
        <f t="shared" si="282"/>
        <v>0</v>
      </c>
      <c r="BB103" s="1">
        <f t="shared" si="282"/>
        <v>0</v>
      </c>
      <c r="BC103" s="1">
        <f t="shared" si="282"/>
        <v>0</v>
      </c>
      <c r="BD103" s="1">
        <f t="shared" si="282"/>
        <v>0</v>
      </c>
      <c r="BE103" s="1">
        <f t="shared" si="282"/>
        <v>0</v>
      </c>
      <c r="BF103" s="1">
        <f t="shared" si="282"/>
        <v>0</v>
      </c>
      <c r="BG103" s="1">
        <f t="shared" si="282"/>
        <v>0</v>
      </c>
      <c r="BH103" s="1">
        <f t="shared" si="282"/>
        <v>0</v>
      </c>
      <c r="BI103" s="1">
        <f t="shared" si="282"/>
        <v>0</v>
      </c>
      <c r="BJ103" s="1">
        <f t="shared" si="282"/>
        <v>0</v>
      </c>
      <c r="BK103" s="1">
        <f t="shared" si="282"/>
        <v>0</v>
      </c>
      <c r="BL103" s="1">
        <f t="shared" si="282"/>
        <v>0</v>
      </c>
      <c r="BM103" s="1">
        <f t="shared" si="282"/>
        <v>0</v>
      </c>
      <c r="BN103" s="1">
        <f t="shared" si="282"/>
        <v>0</v>
      </c>
      <c r="BO103" s="1">
        <f t="shared" si="282"/>
        <v>0</v>
      </c>
      <c r="BP103" s="1">
        <f t="shared" si="282"/>
        <v>0</v>
      </c>
      <c r="BQ103" s="1">
        <f t="shared" si="282"/>
        <v>0</v>
      </c>
      <c r="BR103" s="1">
        <f t="shared" si="282"/>
        <v>0</v>
      </c>
      <c r="BS103" s="1">
        <f t="shared" si="282"/>
        <v>0</v>
      </c>
      <c r="BT103" s="1">
        <f t="shared" si="282"/>
        <v>0</v>
      </c>
      <c r="BU103" s="1">
        <f t="shared" si="282"/>
        <v>0</v>
      </c>
      <c r="BV103" s="1">
        <f t="shared" si="282"/>
        <v>0</v>
      </c>
      <c r="BW103" s="1">
        <f t="shared" si="282"/>
        <v>0</v>
      </c>
      <c r="BX103" s="1">
        <f t="shared" si="282"/>
        <v>0</v>
      </c>
      <c r="BY103" s="1">
        <f t="shared" si="282"/>
        <v>0</v>
      </c>
      <c r="BZ103" s="1">
        <f t="shared" si="282"/>
        <v>0</v>
      </c>
      <c r="CA103" s="1">
        <f t="shared" si="282"/>
        <v>0</v>
      </c>
      <c r="CB103" s="1">
        <f t="shared" si="282"/>
        <v>0</v>
      </c>
      <c r="CC103" s="1">
        <f t="shared" si="280"/>
        <v>0</v>
      </c>
      <c r="CD103" s="1">
        <f t="shared" si="280"/>
        <v>0</v>
      </c>
      <c r="CE103" s="1">
        <f t="shared" si="280"/>
        <v>0</v>
      </c>
      <c r="CF103" s="1">
        <f t="shared" si="280"/>
        <v>0</v>
      </c>
      <c r="CG103" s="1">
        <f t="shared" si="280"/>
        <v>0</v>
      </c>
      <c r="CH103" s="1">
        <f t="shared" si="280"/>
        <v>0</v>
      </c>
      <c r="CI103" s="1">
        <f t="shared" si="280"/>
        <v>0</v>
      </c>
      <c r="CJ103" s="1">
        <f t="shared" si="280"/>
        <v>0</v>
      </c>
      <c r="CK103" s="1">
        <f t="shared" si="280"/>
        <v>0</v>
      </c>
      <c r="CL103" s="1">
        <f t="shared" si="280"/>
        <v>0</v>
      </c>
      <c r="CM103" s="1">
        <f t="shared" si="280"/>
        <v>0</v>
      </c>
      <c r="CN103" s="1">
        <f t="shared" si="280"/>
        <v>0</v>
      </c>
      <c r="CO103" s="1">
        <f t="shared" si="280"/>
        <v>0</v>
      </c>
      <c r="CP103" s="1">
        <f t="shared" si="280"/>
        <v>0</v>
      </c>
      <c r="CQ103" s="1">
        <f t="shared" si="280"/>
        <v>0</v>
      </c>
      <c r="CR103" s="1">
        <f t="shared" si="280"/>
        <v>0</v>
      </c>
      <c r="CS103" s="1">
        <f t="shared" si="280"/>
        <v>0</v>
      </c>
      <c r="CT103" s="1">
        <f t="shared" si="280"/>
        <v>0</v>
      </c>
      <c r="CU103" s="1">
        <f t="shared" si="280"/>
        <v>0</v>
      </c>
      <c r="CV103" s="1">
        <f t="shared" si="280"/>
        <v>0</v>
      </c>
      <c r="CW103" s="1">
        <f t="shared" si="280"/>
        <v>0</v>
      </c>
      <c r="CX103" s="1">
        <f t="shared" si="280"/>
        <v>0</v>
      </c>
      <c r="CY103" s="1">
        <f t="shared" si="280"/>
        <v>0</v>
      </c>
      <c r="CZ103" s="1">
        <f t="shared" si="280"/>
        <v>0</v>
      </c>
      <c r="DA103" s="1">
        <f t="shared" si="280"/>
        <v>0</v>
      </c>
      <c r="DB103" s="1">
        <f t="shared" si="280"/>
        <v>0</v>
      </c>
      <c r="DC103" s="1">
        <f t="shared" si="280"/>
        <v>0</v>
      </c>
      <c r="DD103" s="1">
        <f t="shared" si="280"/>
        <v>0</v>
      </c>
      <c r="DE103" s="1">
        <f t="shared" si="280"/>
        <v>0</v>
      </c>
      <c r="DF103" s="1">
        <f t="shared" si="280"/>
        <v>0</v>
      </c>
      <c r="DG103" s="1">
        <f t="shared" si="280"/>
        <v>0</v>
      </c>
      <c r="DH103" s="1">
        <f t="shared" si="280"/>
        <v>0</v>
      </c>
      <c r="DI103" s="1">
        <f t="shared" si="280"/>
        <v>0</v>
      </c>
      <c r="DJ103" s="1">
        <f t="shared" si="280"/>
        <v>0</v>
      </c>
      <c r="DK103" s="1">
        <f t="shared" si="280"/>
        <v>0</v>
      </c>
      <c r="DL103" s="1">
        <f t="shared" si="280"/>
        <v>0</v>
      </c>
      <c r="DM103" s="1">
        <f t="shared" si="280"/>
        <v>0</v>
      </c>
      <c r="DN103" s="1">
        <f t="shared" si="280"/>
        <v>0</v>
      </c>
      <c r="DO103" s="1">
        <f t="shared" si="280"/>
        <v>0</v>
      </c>
      <c r="DP103" s="1">
        <f t="shared" si="280"/>
        <v>0</v>
      </c>
      <c r="DQ103" s="1">
        <f t="shared" si="280"/>
        <v>0</v>
      </c>
      <c r="DR103" s="1">
        <f t="shared" si="280"/>
        <v>0</v>
      </c>
      <c r="DS103" s="1">
        <f t="shared" si="280"/>
        <v>0</v>
      </c>
      <c r="DT103" s="1">
        <f t="shared" si="280"/>
        <v>0</v>
      </c>
      <c r="DU103" s="1">
        <f t="shared" si="280"/>
        <v>0</v>
      </c>
      <c r="DV103" s="1">
        <f t="shared" si="280"/>
        <v>0</v>
      </c>
      <c r="DW103" s="1">
        <f t="shared" si="280"/>
        <v>0</v>
      </c>
      <c r="DX103" s="1">
        <f t="shared" si="280"/>
        <v>0</v>
      </c>
      <c r="DY103" s="1">
        <f t="shared" si="280"/>
        <v>0</v>
      </c>
      <c r="DZ103" s="1">
        <f t="shared" si="280"/>
        <v>0</v>
      </c>
      <c r="EA103" s="1">
        <f t="shared" si="280"/>
        <v>0</v>
      </c>
      <c r="EB103" s="1">
        <f t="shared" si="280"/>
        <v>0</v>
      </c>
      <c r="EC103" s="1">
        <f t="shared" si="280"/>
        <v>0</v>
      </c>
      <c r="ED103" s="1">
        <f t="shared" si="280"/>
        <v>0</v>
      </c>
      <c r="EE103" s="1">
        <f t="shared" si="280"/>
        <v>0</v>
      </c>
      <c r="EF103" s="1">
        <f t="shared" si="280"/>
        <v>0</v>
      </c>
      <c r="EG103" s="1">
        <f t="shared" si="280"/>
        <v>0</v>
      </c>
      <c r="EH103" s="1">
        <f t="shared" si="280"/>
        <v>0</v>
      </c>
      <c r="EI103" s="1">
        <f t="shared" si="280"/>
        <v>0</v>
      </c>
      <c r="EJ103" s="1">
        <f t="shared" si="280"/>
        <v>0</v>
      </c>
      <c r="EK103" s="1">
        <f t="shared" si="280"/>
        <v>0</v>
      </c>
      <c r="EL103" s="1">
        <f t="shared" si="280"/>
        <v>0</v>
      </c>
      <c r="EM103" s="1">
        <f t="shared" si="280"/>
        <v>0</v>
      </c>
      <c r="EN103" s="1">
        <f t="shared" si="272"/>
        <v>0</v>
      </c>
      <c r="EO103" s="1">
        <f t="shared" si="271"/>
        <v>0</v>
      </c>
      <c r="EP103" s="1">
        <f t="shared" si="271"/>
        <v>0</v>
      </c>
      <c r="EQ103" s="1">
        <f t="shared" si="281"/>
        <v>0</v>
      </c>
      <c r="ER103" s="1">
        <f t="shared" si="281"/>
        <v>0</v>
      </c>
      <c r="ES103" s="1">
        <f t="shared" si="281"/>
        <v>0</v>
      </c>
      <c r="ET103" s="1">
        <f t="shared" si="281"/>
        <v>0</v>
      </c>
      <c r="EU103" s="1">
        <f t="shared" si="281"/>
        <v>0</v>
      </c>
      <c r="EV103" s="1">
        <f t="shared" si="281"/>
        <v>0</v>
      </c>
      <c r="EW103" s="1">
        <f t="shared" si="281"/>
        <v>0</v>
      </c>
      <c r="EX103" s="1">
        <f t="shared" si="281"/>
        <v>0</v>
      </c>
      <c r="EY103" s="1">
        <f t="shared" si="281"/>
        <v>0</v>
      </c>
      <c r="EZ103" s="1">
        <f t="shared" si="281"/>
        <v>0</v>
      </c>
      <c r="FA103" s="1">
        <f t="shared" si="281"/>
        <v>0</v>
      </c>
      <c r="FB103" s="1">
        <f t="shared" si="281"/>
        <v>0</v>
      </c>
      <c r="FC103" s="1">
        <f t="shared" si="281"/>
        <v>0</v>
      </c>
      <c r="FD103" s="1">
        <f t="shared" si="281"/>
        <v>0</v>
      </c>
      <c r="FE103" s="1">
        <f t="shared" si="281"/>
        <v>0</v>
      </c>
      <c r="FF103" s="1">
        <f t="shared" si="281"/>
        <v>0</v>
      </c>
      <c r="FG103" s="1">
        <f t="shared" si="281"/>
        <v>0</v>
      </c>
      <c r="FH103" s="1">
        <f t="shared" si="281"/>
        <v>0</v>
      </c>
      <c r="FI103" s="1">
        <f t="shared" si="281"/>
        <v>0</v>
      </c>
      <c r="FJ103" s="1">
        <f t="shared" si="281"/>
        <v>0</v>
      </c>
      <c r="FK103" s="1">
        <f t="shared" si="281"/>
        <v>0</v>
      </c>
      <c r="FL103" s="1">
        <f t="shared" si="281"/>
        <v>0</v>
      </c>
      <c r="FM103" s="1">
        <f t="shared" si="281"/>
        <v>0</v>
      </c>
      <c r="FN103" s="1">
        <f t="shared" si="281"/>
        <v>0</v>
      </c>
      <c r="FO103" s="1">
        <f t="shared" si="281"/>
        <v>0</v>
      </c>
      <c r="FP103" s="1">
        <f t="shared" si="281"/>
        <v>0</v>
      </c>
      <c r="FQ103" s="1">
        <f t="shared" si="281"/>
        <v>0</v>
      </c>
      <c r="FR103" s="1">
        <f t="shared" si="281"/>
        <v>0</v>
      </c>
      <c r="FS103" s="1">
        <f t="shared" si="281"/>
        <v>0</v>
      </c>
      <c r="FT103" s="1">
        <f t="shared" si="281"/>
        <v>0</v>
      </c>
      <c r="FU103" s="1">
        <f t="shared" si="281"/>
        <v>0</v>
      </c>
      <c r="FV103" s="1">
        <f t="shared" si="281"/>
        <v>0</v>
      </c>
      <c r="FW103" s="1">
        <f t="shared" si="281"/>
        <v>0</v>
      </c>
      <c r="FX103" s="1">
        <f t="shared" si="281"/>
        <v>0</v>
      </c>
      <c r="FY103" s="1">
        <f t="shared" si="281"/>
        <v>0</v>
      </c>
      <c r="FZ103" s="1">
        <f t="shared" si="281"/>
        <v>0</v>
      </c>
      <c r="GA103" s="1">
        <f t="shared" si="281"/>
        <v>0</v>
      </c>
      <c r="GB103" s="1">
        <f t="shared" si="281"/>
        <v>0</v>
      </c>
      <c r="GC103" s="1">
        <f t="shared" si="281"/>
        <v>0</v>
      </c>
      <c r="GD103" s="1">
        <f t="shared" si="281"/>
        <v>0</v>
      </c>
      <c r="GE103" s="1">
        <f t="shared" si="281"/>
        <v>0</v>
      </c>
      <c r="GF103" s="1">
        <f t="shared" si="281"/>
        <v>0</v>
      </c>
      <c r="GG103" s="1">
        <f t="shared" si="281"/>
        <v>0</v>
      </c>
    </row>
    <row r="104" spans="2:189" x14ac:dyDescent="0.25">
      <c r="D104" s="49"/>
      <c r="E104" s="3">
        <f>'Project Inputs'!E217*(D104&gt;0)</f>
        <v>0</v>
      </c>
      <c r="G104" s="8">
        <f>(G76+'Project Inputs'!$E$186)*(D104&gt;0)</f>
        <v>0</v>
      </c>
      <c r="J104" s="1">
        <f t="shared" si="268"/>
        <v>0</v>
      </c>
      <c r="K104" s="1">
        <f t="shared" si="268"/>
        <v>0</v>
      </c>
      <c r="L104" s="1">
        <f t="shared" si="268"/>
        <v>0</v>
      </c>
      <c r="M104" s="1">
        <f t="shared" si="268"/>
        <v>0</v>
      </c>
      <c r="N104" s="1">
        <f t="shared" si="268"/>
        <v>0</v>
      </c>
      <c r="O104" s="1">
        <f t="shared" si="268"/>
        <v>0</v>
      </c>
      <c r="P104" s="1">
        <f t="shared" si="268"/>
        <v>0</v>
      </c>
      <c r="Q104" s="1">
        <f t="shared" si="282"/>
        <v>0</v>
      </c>
      <c r="R104" s="1">
        <f t="shared" si="282"/>
        <v>0</v>
      </c>
      <c r="S104" s="1">
        <f t="shared" si="282"/>
        <v>0</v>
      </c>
      <c r="T104" s="1">
        <f t="shared" si="282"/>
        <v>0</v>
      </c>
      <c r="U104" s="1">
        <f t="shared" si="282"/>
        <v>0</v>
      </c>
      <c r="V104" s="1">
        <f t="shared" si="282"/>
        <v>0</v>
      </c>
      <c r="W104" s="1">
        <f t="shared" si="282"/>
        <v>0</v>
      </c>
      <c r="X104" s="1">
        <f t="shared" si="282"/>
        <v>0</v>
      </c>
      <c r="Y104" s="1">
        <f t="shared" si="282"/>
        <v>0</v>
      </c>
      <c r="Z104" s="1">
        <f t="shared" si="282"/>
        <v>0</v>
      </c>
      <c r="AA104" s="1">
        <f t="shared" si="282"/>
        <v>0</v>
      </c>
      <c r="AB104" s="1">
        <f t="shared" si="282"/>
        <v>0</v>
      </c>
      <c r="AC104" s="1">
        <f t="shared" si="282"/>
        <v>0</v>
      </c>
      <c r="AD104" s="1">
        <f t="shared" si="282"/>
        <v>0</v>
      </c>
      <c r="AE104" s="1">
        <f t="shared" si="282"/>
        <v>0</v>
      </c>
      <c r="AF104" s="1">
        <f t="shared" si="282"/>
        <v>0</v>
      </c>
      <c r="AG104" s="1">
        <f t="shared" si="282"/>
        <v>0</v>
      </c>
      <c r="AH104" s="1">
        <f t="shared" si="282"/>
        <v>0</v>
      </c>
      <c r="AI104" s="1">
        <f t="shared" si="282"/>
        <v>0</v>
      </c>
      <c r="AJ104" s="1">
        <f t="shared" si="282"/>
        <v>0</v>
      </c>
      <c r="AK104" s="1">
        <f t="shared" si="282"/>
        <v>0</v>
      </c>
      <c r="AL104" s="1">
        <f t="shared" si="282"/>
        <v>0</v>
      </c>
      <c r="AM104" s="1">
        <f t="shared" si="282"/>
        <v>0</v>
      </c>
      <c r="AN104" s="1">
        <f t="shared" si="282"/>
        <v>0</v>
      </c>
      <c r="AO104" s="1">
        <f t="shared" si="282"/>
        <v>0</v>
      </c>
      <c r="AP104" s="1">
        <f t="shared" si="282"/>
        <v>0</v>
      </c>
      <c r="AQ104" s="1">
        <f t="shared" si="282"/>
        <v>0</v>
      </c>
      <c r="AR104" s="1">
        <f t="shared" si="282"/>
        <v>0</v>
      </c>
      <c r="AS104" s="1">
        <f t="shared" si="282"/>
        <v>0</v>
      </c>
      <c r="AT104" s="1">
        <f t="shared" si="282"/>
        <v>0</v>
      </c>
      <c r="AU104" s="1">
        <f t="shared" si="282"/>
        <v>0</v>
      </c>
      <c r="AV104" s="1">
        <f t="shared" si="282"/>
        <v>0</v>
      </c>
      <c r="AW104" s="1">
        <f t="shared" si="282"/>
        <v>0</v>
      </c>
      <c r="AX104" s="1">
        <f t="shared" si="282"/>
        <v>0</v>
      </c>
      <c r="AY104" s="1">
        <f t="shared" si="282"/>
        <v>0</v>
      </c>
      <c r="AZ104" s="1">
        <f t="shared" si="282"/>
        <v>0</v>
      </c>
      <c r="BA104" s="1">
        <f t="shared" si="282"/>
        <v>0</v>
      </c>
      <c r="BB104" s="1">
        <f t="shared" si="282"/>
        <v>0</v>
      </c>
      <c r="BC104" s="1">
        <f t="shared" si="282"/>
        <v>0</v>
      </c>
      <c r="BD104" s="1">
        <f t="shared" si="282"/>
        <v>0</v>
      </c>
      <c r="BE104" s="1">
        <f t="shared" si="282"/>
        <v>0</v>
      </c>
      <c r="BF104" s="1">
        <f t="shared" si="282"/>
        <v>0</v>
      </c>
      <c r="BG104" s="1">
        <f t="shared" si="282"/>
        <v>0</v>
      </c>
      <c r="BH104" s="1">
        <f t="shared" si="282"/>
        <v>0</v>
      </c>
      <c r="BI104" s="1">
        <f t="shared" si="282"/>
        <v>0</v>
      </c>
      <c r="BJ104" s="1">
        <f t="shared" si="282"/>
        <v>0</v>
      </c>
      <c r="BK104" s="1">
        <f t="shared" si="282"/>
        <v>0</v>
      </c>
      <c r="BL104" s="1">
        <f t="shared" si="282"/>
        <v>0</v>
      </c>
      <c r="BM104" s="1">
        <f t="shared" si="282"/>
        <v>0</v>
      </c>
      <c r="BN104" s="1">
        <f t="shared" si="282"/>
        <v>0</v>
      </c>
      <c r="BO104" s="1">
        <f t="shared" si="282"/>
        <v>0</v>
      </c>
      <c r="BP104" s="1">
        <f t="shared" si="282"/>
        <v>0</v>
      </c>
      <c r="BQ104" s="1">
        <f t="shared" si="282"/>
        <v>0</v>
      </c>
      <c r="BR104" s="1">
        <f t="shared" si="282"/>
        <v>0</v>
      </c>
      <c r="BS104" s="1">
        <f t="shared" si="282"/>
        <v>0</v>
      </c>
      <c r="BT104" s="1">
        <f t="shared" si="282"/>
        <v>0</v>
      </c>
      <c r="BU104" s="1">
        <f t="shared" si="282"/>
        <v>0</v>
      </c>
      <c r="BV104" s="1">
        <f t="shared" si="282"/>
        <v>0</v>
      </c>
      <c r="BW104" s="1">
        <f t="shared" si="282"/>
        <v>0</v>
      </c>
      <c r="BX104" s="1">
        <f t="shared" si="282"/>
        <v>0</v>
      </c>
      <c r="BY104" s="1">
        <f t="shared" si="282"/>
        <v>0</v>
      </c>
      <c r="BZ104" s="1">
        <f t="shared" si="282"/>
        <v>0</v>
      </c>
      <c r="CA104" s="1">
        <f t="shared" si="282"/>
        <v>0</v>
      </c>
      <c r="CB104" s="1">
        <f t="shared" si="282"/>
        <v>0</v>
      </c>
      <c r="CC104" s="1">
        <f t="shared" si="280"/>
        <v>0</v>
      </c>
      <c r="CD104" s="1">
        <f t="shared" si="280"/>
        <v>0</v>
      </c>
      <c r="CE104" s="1">
        <f t="shared" si="280"/>
        <v>0</v>
      </c>
      <c r="CF104" s="1">
        <f t="shared" si="280"/>
        <v>0</v>
      </c>
      <c r="CG104" s="1">
        <f t="shared" si="280"/>
        <v>0</v>
      </c>
      <c r="CH104" s="1">
        <f t="shared" si="280"/>
        <v>0</v>
      </c>
      <c r="CI104" s="1">
        <f t="shared" si="280"/>
        <v>0</v>
      </c>
      <c r="CJ104" s="1">
        <f t="shared" si="280"/>
        <v>0</v>
      </c>
      <c r="CK104" s="1">
        <f t="shared" si="280"/>
        <v>0</v>
      </c>
      <c r="CL104" s="1">
        <f t="shared" si="280"/>
        <v>0</v>
      </c>
      <c r="CM104" s="1">
        <f t="shared" si="280"/>
        <v>0</v>
      </c>
      <c r="CN104" s="1">
        <f t="shared" si="280"/>
        <v>0</v>
      </c>
      <c r="CO104" s="1">
        <f t="shared" si="280"/>
        <v>0</v>
      </c>
      <c r="CP104" s="1">
        <f t="shared" si="280"/>
        <v>0</v>
      </c>
      <c r="CQ104" s="1">
        <f t="shared" si="280"/>
        <v>0</v>
      </c>
      <c r="CR104" s="1">
        <f t="shared" si="280"/>
        <v>0</v>
      </c>
      <c r="CS104" s="1">
        <f t="shared" si="280"/>
        <v>0</v>
      </c>
      <c r="CT104" s="1">
        <f t="shared" si="280"/>
        <v>0</v>
      </c>
      <c r="CU104" s="1">
        <f t="shared" si="280"/>
        <v>0</v>
      </c>
      <c r="CV104" s="1">
        <f t="shared" si="280"/>
        <v>0</v>
      </c>
      <c r="CW104" s="1">
        <f t="shared" si="280"/>
        <v>0</v>
      </c>
      <c r="CX104" s="1">
        <f t="shared" si="280"/>
        <v>0</v>
      </c>
      <c r="CY104" s="1">
        <f t="shared" si="280"/>
        <v>0</v>
      </c>
      <c r="CZ104" s="1">
        <f t="shared" si="280"/>
        <v>0</v>
      </c>
      <c r="DA104" s="1">
        <f t="shared" si="280"/>
        <v>0</v>
      </c>
      <c r="DB104" s="1">
        <f t="shared" si="280"/>
        <v>0</v>
      </c>
      <c r="DC104" s="1">
        <f t="shared" si="280"/>
        <v>0</v>
      </c>
      <c r="DD104" s="1">
        <f t="shared" si="280"/>
        <v>0</v>
      </c>
      <c r="DE104" s="1">
        <f t="shared" si="280"/>
        <v>0</v>
      </c>
      <c r="DF104" s="1">
        <f t="shared" si="280"/>
        <v>0</v>
      </c>
      <c r="DG104" s="1">
        <f t="shared" si="280"/>
        <v>0</v>
      </c>
      <c r="DH104" s="1">
        <f t="shared" si="280"/>
        <v>0</v>
      </c>
      <c r="DI104" s="1">
        <f t="shared" si="280"/>
        <v>0</v>
      </c>
      <c r="DJ104" s="1">
        <f t="shared" si="280"/>
        <v>0</v>
      </c>
      <c r="DK104" s="1">
        <f t="shared" si="280"/>
        <v>0</v>
      </c>
      <c r="DL104" s="1">
        <f t="shared" si="280"/>
        <v>0</v>
      </c>
      <c r="DM104" s="1">
        <f t="shared" si="280"/>
        <v>0</v>
      </c>
      <c r="DN104" s="1">
        <f t="shared" si="280"/>
        <v>0</v>
      </c>
      <c r="DO104" s="1">
        <f t="shared" si="280"/>
        <v>0</v>
      </c>
      <c r="DP104" s="1">
        <f t="shared" si="280"/>
        <v>0</v>
      </c>
      <c r="DQ104" s="1">
        <f t="shared" si="280"/>
        <v>0</v>
      </c>
      <c r="DR104" s="1">
        <f t="shared" si="280"/>
        <v>0</v>
      </c>
      <c r="DS104" s="1">
        <f t="shared" si="280"/>
        <v>0</v>
      </c>
      <c r="DT104" s="1">
        <f t="shared" si="280"/>
        <v>0</v>
      </c>
      <c r="DU104" s="1">
        <f t="shared" si="280"/>
        <v>0</v>
      </c>
      <c r="DV104" s="1">
        <f t="shared" si="280"/>
        <v>0</v>
      </c>
      <c r="DW104" s="1">
        <f t="shared" si="280"/>
        <v>0</v>
      </c>
      <c r="DX104" s="1">
        <f t="shared" si="280"/>
        <v>0</v>
      </c>
      <c r="DY104" s="1">
        <f t="shared" si="280"/>
        <v>0</v>
      </c>
      <c r="DZ104" s="1">
        <f t="shared" si="280"/>
        <v>0</v>
      </c>
      <c r="EA104" s="1">
        <f t="shared" si="280"/>
        <v>0</v>
      </c>
      <c r="EB104" s="1">
        <f t="shared" si="280"/>
        <v>0</v>
      </c>
      <c r="EC104" s="1">
        <f t="shared" si="280"/>
        <v>0</v>
      </c>
      <c r="ED104" s="1">
        <f t="shared" si="280"/>
        <v>0</v>
      </c>
      <c r="EE104" s="1">
        <f t="shared" si="280"/>
        <v>0</v>
      </c>
      <c r="EF104" s="1">
        <f t="shared" si="280"/>
        <v>0</v>
      </c>
      <c r="EG104" s="1">
        <f t="shared" si="280"/>
        <v>0</v>
      </c>
      <c r="EH104" s="1">
        <f t="shared" si="280"/>
        <v>0</v>
      </c>
      <c r="EI104" s="1">
        <f t="shared" si="280"/>
        <v>0</v>
      </c>
      <c r="EJ104" s="1">
        <f t="shared" si="280"/>
        <v>0</v>
      </c>
      <c r="EK104" s="1">
        <f t="shared" si="280"/>
        <v>0</v>
      </c>
      <c r="EL104" s="1">
        <f t="shared" si="280"/>
        <v>0</v>
      </c>
      <c r="EM104" s="1">
        <f t="shared" si="280"/>
        <v>0</v>
      </c>
      <c r="EN104" s="1">
        <f t="shared" si="272"/>
        <v>0</v>
      </c>
      <c r="EO104" s="1">
        <f t="shared" si="271"/>
        <v>0</v>
      </c>
      <c r="EP104" s="1">
        <f t="shared" si="271"/>
        <v>0</v>
      </c>
      <c r="EQ104" s="1">
        <f t="shared" si="281"/>
        <v>0</v>
      </c>
      <c r="ER104" s="1">
        <f t="shared" si="281"/>
        <v>0</v>
      </c>
      <c r="ES104" s="1">
        <f t="shared" si="281"/>
        <v>0</v>
      </c>
      <c r="ET104" s="1">
        <f t="shared" si="281"/>
        <v>0</v>
      </c>
      <c r="EU104" s="1">
        <f t="shared" si="281"/>
        <v>0</v>
      </c>
      <c r="EV104" s="1">
        <f t="shared" si="281"/>
        <v>0</v>
      </c>
      <c r="EW104" s="1">
        <f t="shared" si="281"/>
        <v>0</v>
      </c>
      <c r="EX104" s="1">
        <f t="shared" si="281"/>
        <v>0</v>
      </c>
      <c r="EY104" s="1">
        <f t="shared" si="281"/>
        <v>0</v>
      </c>
      <c r="EZ104" s="1">
        <f t="shared" si="281"/>
        <v>0</v>
      </c>
      <c r="FA104" s="1">
        <f t="shared" si="281"/>
        <v>0</v>
      </c>
      <c r="FB104" s="1">
        <f t="shared" si="281"/>
        <v>0</v>
      </c>
      <c r="FC104" s="1">
        <f t="shared" si="281"/>
        <v>0</v>
      </c>
      <c r="FD104" s="1">
        <f t="shared" si="281"/>
        <v>0</v>
      </c>
      <c r="FE104" s="1">
        <f t="shared" si="281"/>
        <v>0</v>
      </c>
      <c r="FF104" s="1">
        <f t="shared" si="281"/>
        <v>0</v>
      </c>
      <c r="FG104" s="1">
        <f t="shared" si="281"/>
        <v>0</v>
      </c>
      <c r="FH104" s="1">
        <f t="shared" si="281"/>
        <v>0</v>
      </c>
      <c r="FI104" s="1">
        <f t="shared" si="281"/>
        <v>0</v>
      </c>
      <c r="FJ104" s="1">
        <f t="shared" si="281"/>
        <v>0</v>
      </c>
      <c r="FK104" s="1">
        <f t="shared" si="281"/>
        <v>0</v>
      </c>
      <c r="FL104" s="1">
        <f t="shared" si="281"/>
        <v>0</v>
      </c>
      <c r="FM104" s="1">
        <f t="shared" si="281"/>
        <v>0</v>
      </c>
      <c r="FN104" s="1">
        <f t="shared" si="281"/>
        <v>0</v>
      </c>
      <c r="FO104" s="1">
        <f t="shared" si="281"/>
        <v>0</v>
      </c>
      <c r="FP104" s="1">
        <f t="shared" si="281"/>
        <v>0</v>
      </c>
      <c r="FQ104" s="1">
        <f t="shared" si="281"/>
        <v>0</v>
      </c>
      <c r="FR104" s="1">
        <f t="shared" si="281"/>
        <v>0</v>
      </c>
      <c r="FS104" s="1">
        <f t="shared" si="281"/>
        <v>0</v>
      </c>
      <c r="FT104" s="1">
        <f t="shared" si="281"/>
        <v>0</v>
      </c>
      <c r="FU104" s="1">
        <f t="shared" si="281"/>
        <v>0</v>
      </c>
      <c r="FV104" s="1">
        <f t="shared" si="281"/>
        <v>0</v>
      </c>
      <c r="FW104" s="1">
        <f t="shared" si="281"/>
        <v>0</v>
      </c>
      <c r="FX104" s="1">
        <f t="shared" si="281"/>
        <v>0</v>
      </c>
      <c r="FY104" s="1">
        <f t="shared" si="281"/>
        <v>0</v>
      </c>
      <c r="FZ104" s="1">
        <f t="shared" si="281"/>
        <v>0</v>
      </c>
      <c r="GA104" s="1">
        <f t="shared" si="281"/>
        <v>0</v>
      </c>
      <c r="GB104" s="1">
        <f t="shared" si="281"/>
        <v>0</v>
      </c>
      <c r="GC104" s="1">
        <f t="shared" si="281"/>
        <v>0</v>
      </c>
      <c r="GD104" s="1">
        <f t="shared" si="281"/>
        <v>0</v>
      </c>
      <c r="GE104" s="1">
        <f t="shared" si="281"/>
        <v>0</v>
      </c>
      <c r="GF104" s="1">
        <f t="shared" si="281"/>
        <v>0</v>
      </c>
      <c r="GG104" s="1">
        <f t="shared" si="281"/>
        <v>0</v>
      </c>
    </row>
    <row r="105" spans="2:189" x14ac:dyDescent="0.25">
      <c r="D105" s="31"/>
      <c r="E105" s="31"/>
      <c r="F105" s="31"/>
      <c r="G105" s="31"/>
      <c r="H105" s="31"/>
      <c r="I105" s="31"/>
      <c r="J105" s="68">
        <f>SUM(J80:J104)</f>
        <v>0</v>
      </c>
      <c r="K105" s="68">
        <f t="shared" ref="K105" si="283">SUM(K80:K104)</f>
        <v>0</v>
      </c>
      <c r="L105" s="68">
        <f t="shared" ref="L105" si="284">SUM(L80:L104)</f>
        <v>0</v>
      </c>
      <c r="M105" s="68">
        <f t="shared" ref="M105" si="285">SUM(M80:M104)</f>
        <v>0</v>
      </c>
      <c r="N105" s="68">
        <f t="shared" ref="N105" si="286">SUM(N80:N104)</f>
        <v>0</v>
      </c>
      <c r="O105" s="68">
        <f t="shared" ref="O105" si="287">SUM(O80:O104)</f>
        <v>0</v>
      </c>
      <c r="P105" s="68">
        <f t="shared" ref="P105:CA105" si="288">SUM(P80:P104)</f>
        <v>0</v>
      </c>
      <c r="Q105" s="68">
        <f t="shared" si="288"/>
        <v>0</v>
      </c>
      <c r="R105" s="68">
        <f t="shared" si="288"/>
        <v>0</v>
      </c>
      <c r="S105" s="68">
        <f t="shared" si="288"/>
        <v>0</v>
      </c>
      <c r="T105" s="68">
        <f t="shared" si="288"/>
        <v>0</v>
      </c>
      <c r="U105" s="68">
        <f t="shared" si="288"/>
        <v>0</v>
      </c>
      <c r="V105" s="68">
        <f t="shared" si="288"/>
        <v>0</v>
      </c>
      <c r="W105" s="68">
        <f t="shared" si="288"/>
        <v>0</v>
      </c>
      <c r="X105" s="68">
        <f t="shared" si="288"/>
        <v>0</v>
      </c>
      <c r="Y105" s="68">
        <f t="shared" si="288"/>
        <v>0</v>
      </c>
      <c r="Z105" s="68">
        <f t="shared" si="288"/>
        <v>0</v>
      </c>
      <c r="AA105" s="68">
        <f t="shared" si="288"/>
        <v>0</v>
      </c>
      <c r="AB105" s="68">
        <f t="shared" si="288"/>
        <v>0</v>
      </c>
      <c r="AC105" s="68">
        <f t="shared" si="288"/>
        <v>0</v>
      </c>
      <c r="AD105" s="68">
        <f t="shared" si="288"/>
        <v>6</v>
      </c>
      <c r="AE105" s="68">
        <f t="shared" si="288"/>
        <v>0</v>
      </c>
      <c r="AF105" s="68">
        <f t="shared" si="288"/>
        <v>0</v>
      </c>
      <c r="AG105" s="68">
        <f t="shared" si="288"/>
        <v>6</v>
      </c>
      <c r="AH105" s="68">
        <f t="shared" si="288"/>
        <v>0</v>
      </c>
      <c r="AI105" s="68">
        <f t="shared" si="288"/>
        <v>0</v>
      </c>
      <c r="AJ105" s="68">
        <f t="shared" si="288"/>
        <v>6</v>
      </c>
      <c r="AK105" s="68">
        <f t="shared" si="288"/>
        <v>0</v>
      </c>
      <c r="AL105" s="68">
        <f t="shared" si="288"/>
        <v>0</v>
      </c>
      <c r="AM105" s="68">
        <f t="shared" si="288"/>
        <v>6</v>
      </c>
      <c r="AN105" s="68">
        <f t="shared" si="288"/>
        <v>0</v>
      </c>
      <c r="AO105" s="68">
        <f t="shared" si="288"/>
        <v>0</v>
      </c>
      <c r="AP105" s="68">
        <f t="shared" si="288"/>
        <v>6</v>
      </c>
      <c r="AQ105" s="68">
        <f t="shared" si="288"/>
        <v>0</v>
      </c>
      <c r="AR105" s="68">
        <f t="shared" si="288"/>
        <v>0</v>
      </c>
      <c r="AS105" s="68">
        <f t="shared" si="288"/>
        <v>6</v>
      </c>
      <c r="AT105" s="68">
        <f t="shared" si="288"/>
        <v>0</v>
      </c>
      <c r="AU105" s="68">
        <f t="shared" si="288"/>
        <v>0</v>
      </c>
      <c r="AV105" s="68">
        <f t="shared" si="288"/>
        <v>6</v>
      </c>
      <c r="AW105" s="68">
        <f t="shared" si="288"/>
        <v>0</v>
      </c>
      <c r="AX105" s="68">
        <f t="shared" si="288"/>
        <v>0</v>
      </c>
      <c r="AY105" s="68">
        <f t="shared" si="288"/>
        <v>6</v>
      </c>
      <c r="AZ105" s="68">
        <f t="shared" si="288"/>
        <v>0</v>
      </c>
      <c r="BA105" s="68">
        <f t="shared" si="288"/>
        <v>0</v>
      </c>
      <c r="BB105" s="68">
        <f t="shared" si="288"/>
        <v>6</v>
      </c>
      <c r="BC105" s="68">
        <f t="shared" si="288"/>
        <v>0</v>
      </c>
      <c r="BD105" s="68">
        <f t="shared" si="288"/>
        <v>0</v>
      </c>
      <c r="BE105" s="68">
        <f t="shared" si="288"/>
        <v>6</v>
      </c>
      <c r="BF105" s="68">
        <f t="shared" si="288"/>
        <v>0</v>
      </c>
      <c r="BG105" s="68">
        <f t="shared" si="288"/>
        <v>0</v>
      </c>
      <c r="BH105" s="68">
        <f t="shared" si="288"/>
        <v>6</v>
      </c>
      <c r="BI105" s="68">
        <f t="shared" si="288"/>
        <v>0</v>
      </c>
      <c r="BJ105" s="68">
        <f t="shared" si="288"/>
        <v>0</v>
      </c>
      <c r="BK105" s="68">
        <f t="shared" si="288"/>
        <v>6</v>
      </c>
      <c r="BL105" s="68">
        <f t="shared" si="288"/>
        <v>0</v>
      </c>
      <c r="BM105" s="68">
        <f t="shared" si="288"/>
        <v>0</v>
      </c>
      <c r="BN105" s="68">
        <f t="shared" si="288"/>
        <v>6</v>
      </c>
      <c r="BO105" s="68">
        <f t="shared" si="288"/>
        <v>0</v>
      </c>
      <c r="BP105" s="68">
        <f t="shared" si="288"/>
        <v>0</v>
      </c>
      <c r="BQ105" s="68">
        <f t="shared" si="288"/>
        <v>6</v>
      </c>
      <c r="BR105" s="68">
        <f t="shared" si="288"/>
        <v>0</v>
      </c>
      <c r="BS105" s="68">
        <f t="shared" si="288"/>
        <v>0</v>
      </c>
      <c r="BT105" s="68">
        <f t="shared" si="288"/>
        <v>6</v>
      </c>
      <c r="BU105" s="68">
        <f t="shared" si="288"/>
        <v>0</v>
      </c>
      <c r="BV105" s="68">
        <f t="shared" si="288"/>
        <v>0</v>
      </c>
      <c r="BW105" s="68">
        <f t="shared" si="288"/>
        <v>6</v>
      </c>
      <c r="BX105" s="68">
        <f t="shared" si="288"/>
        <v>0</v>
      </c>
      <c r="BY105" s="68">
        <f t="shared" si="288"/>
        <v>0</v>
      </c>
      <c r="BZ105" s="68">
        <f t="shared" si="288"/>
        <v>6</v>
      </c>
      <c r="CA105" s="68">
        <f t="shared" si="288"/>
        <v>0</v>
      </c>
      <c r="CB105" s="68">
        <f t="shared" ref="CB105:EM105" si="289">SUM(CB80:CB104)</f>
        <v>0</v>
      </c>
      <c r="CC105" s="68">
        <f t="shared" si="289"/>
        <v>3</v>
      </c>
      <c r="CD105" s="68">
        <f t="shared" si="289"/>
        <v>0</v>
      </c>
      <c r="CE105" s="68">
        <f t="shared" si="289"/>
        <v>0</v>
      </c>
      <c r="CF105" s="68">
        <f t="shared" si="289"/>
        <v>0</v>
      </c>
      <c r="CG105" s="68">
        <f t="shared" si="289"/>
        <v>0</v>
      </c>
      <c r="CH105" s="68">
        <f t="shared" si="289"/>
        <v>0</v>
      </c>
      <c r="CI105" s="68">
        <f t="shared" si="289"/>
        <v>0</v>
      </c>
      <c r="CJ105" s="68">
        <f t="shared" si="289"/>
        <v>0</v>
      </c>
      <c r="CK105" s="68">
        <f t="shared" si="289"/>
        <v>0</v>
      </c>
      <c r="CL105" s="68">
        <f t="shared" si="289"/>
        <v>0</v>
      </c>
      <c r="CM105" s="68">
        <f t="shared" si="289"/>
        <v>0</v>
      </c>
      <c r="CN105" s="68">
        <f t="shared" si="289"/>
        <v>0</v>
      </c>
      <c r="CO105" s="68">
        <f t="shared" si="289"/>
        <v>0</v>
      </c>
      <c r="CP105" s="68">
        <f t="shared" si="289"/>
        <v>0</v>
      </c>
      <c r="CQ105" s="68">
        <f t="shared" si="289"/>
        <v>0</v>
      </c>
      <c r="CR105" s="68">
        <f t="shared" si="289"/>
        <v>0</v>
      </c>
      <c r="CS105" s="68">
        <f t="shared" si="289"/>
        <v>0</v>
      </c>
      <c r="CT105" s="68">
        <f t="shared" si="289"/>
        <v>0</v>
      </c>
      <c r="CU105" s="68">
        <f t="shared" si="289"/>
        <v>0</v>
      </c>
      <c r="CV105" s="68">
        <f t="shared" si="289"/>
        <v>0</v>
      </c>
      <c r="CW105" s="68">
        <f t="shared" si="289"/>
        <v>0</v>
      </c>
      <c r="CX105" s="68">
        <f t="shared" si="289"/>
        <v>0</v>
      </c>
      <c r="CY105" s="68">
        <f t="shared" si="289"/>
        <v>0</v>
      </c>
      <c r="CZ105" s="68">
        <f t="shared" si="289"/>
        <v>0</v>
      </c>
      <c r="DA105" s="68">
        <f t="shared" si="289"/>
        <v>0</v>
      </c>
      <c r="DB105" s="68">
        <f t="shared" si="289"/>
        <v>0</v>
      </c>
      <c r="DC105" s="68">
        <f t="shared" si="289"/>
        <v>0</v>
      </c>
      <c r="DD105" s="68">
        <f t="shared" si="289"/>
        <v>0</v>
      </c>
      <c r="DE105" s="68">
        <f t="shared" si="289"/>
        <v>0</v>
      </c>
      <c r="DF105" s="68">
        <f t="shared" si="289"/>
        <v>0</v>
      </c>
      <c r="DG105" s="68">
        <f t="shared" si="289"/>
        <v>0</v>
      </c>
      <c r="DH105" s="68">
        <f t="shared" si="289"/>
        <v>0</v>
      </c>
      <c r="DI105" s="68">
        <f t="shared" si="289"/>
        <v>0</v>
      </c>
      <c r="DJ105" s="68">
        <f t="shared" si="289"/>
        <v>0</v>
      </c>
      <c r="DK105" s="68">
        <f t="shared" si="289"/>
        <v>0</v>
      </c>
      <c r="DL105" s="68">
        <f t="shared" si="289"/>
        <v>0</v>
      </c>
      <c r="DM105" s="68">
        <f t="shared" si="289"/>
        <v>0</v>
      </c>
      <c r="DN105" s="68">
        <f t="shared" si="289"/>
        <v>0</v>
      </c>
      <c r="DO105" s="68">
        <f t="shared" si="289"/>
        <v>0</v>
      </c>
      <c r="DP105" s="68">
        <f t="shared" si="289"/>
        <v>0</v>
      </c>
      <c r="DQ105" s="68">
        <f t="shared" si="289"/>
        <v>0</v>
      </c>
      <c r="DR105" s="68">
        <f t="shared" si="289"/>
        <v>0</v>
      </c>
      <c r="DS105" s="68">
        <f t="shared" si="289"/>
        <v>0</v>
      </c>
      <c r="DT105" s="68">
        <f t="shared" si="289"/>
        <v>0</v>
      </c>
      <c r="DU105" s="68">
        <f t="shared" si="289"/>
        <v>0</v>
      </c>
      <c r="DV105" s="68">
        <f t="shared" si="289"/>
        <v>0</v>
      </c>
      <c r="DW105" s="68">
        <f t="shared" si="289"/>
        <v>0</v>
      </c>
      <c r="DX105" s="68">
        <f t="shared" si="289"/>
        <v>0</v>
      </c>
      <c r="DY105" s="68">
        <f t="shared" si="289"/>
        <v>0</v>
      </c>
      <c r="DZ105" s="68">
        <f t="shared" si="289"/>
        <v>0</v>
      </c>
      <c r="EA105" s="68">
        <f t="shared" si="289"/>
        <v>0</v>
      </c>
      <c r="EB105" s="68">
        <f t="shared" si="289"/>
        <v>0</v>
      </c>
      <c r="EC105" s="68">
        <f t="shared" si="289"/>
        <v>0</v>
      </c>
      <c r="ED105" s="68">
        <f t="shared" si="289"/>
        <v>0</v>
      </c>
      <c r="EE105" s="68">
        <f t="shared" si="289"/>
        <v>0</v>
      </c>
      <c r="EF105" s="68">
        <f t="shared" si="289"/>
        <v>0</v>
      </c>
      <c r="EG105" s="68">
        <f t="shared" si="289"/>
        <v>0</v>
      </c>
      <c r="EH105" s="68">
        <f t="shared" si="289"/>
        <v>0</v>
      </c>
      <c r="EI105" s="68">
        <f t="shared" si="289"/>
        <v>0</v>
      </c>
      <c r="EJ105" s="68">
        <f t="shared" si="289"/>
        <v>0</v>
      </c>
      <c r="EK105" s="68">
        <f t="shared" si="289"/>
        <v>0</v>
      </c>
      <c r="EL105" s="68">
        <f t="shared" si="289"/>
        <v>0</v>
      </c>
      <c r="EM105" s="68">
        <f t="shared" si="289"/>
        <v>0</v>
      </c>
      <c r="EN105" s="68">
        <f t="shared" ref="EN105:GG105" si="290">SUM(EN80:EN104)</f>
        <v>0</v>
      </c>
      <c r="EO105" s="68">
        <f t="shared" si="290"/>
        <v>0</v>
      </c>
      <c r="EP105" s="68">
        <f t="shared" si="290"/>
        <v>0</v>
      </c>
      <c r="EQ105" s="68">
        <f t="shared" si="290"/>
        <v>0</v>
      </c>
      <c r="ER105" s="68">
        <f t="shared" si="290"/>
        <v>0</v>
      </c>
      <c r="ES105" s="68">
        <f t="shared" si="290"/>
        <v>0</v>
      </c>
      <c r="ET105" s="68">
        <f t="shared" si="290"/>
        <v>0</v>
      </c>
      <c r="EU105" s="68">
        <f t="shared" si="290"/>
        <v>0</v>
      </c>
      <c r="EV105" s="68">
        <f t="shared" si="290"/>
        <v>0</v>
      </c>
      <c r="EW105" s="68">
        <f t="shared" si="290"/>
        <v>0</v>
      </c>
      <c r="EX105" s="68">
        <f t="shared" si="290"/>
        <v>0</v>
      </c>
      <c r="EY105" s="68">
        <f t="shared" si="290"/>
        <v>0</v>
      </c>
      <c r="EZ105" s="68">
        <f t="shared" si="290"/>
        <v>0</v>
      </c>
      <c r="FA105" s="68">
        <f t="shared" si="290"/>
        <v>0</v>
      </c>
      <c r="FB105" s="68">
        <f t="shared" si="290"/>
        <v>0</v>
      </c>
      <c r="FC105" s="68">
        <f t="shared" si="290"/>
        <v>0</v>
      </c>
      <c r="FD105" s="68">
        <f t="shared" si="290"/>
        <v>0</v>
      </c>
      <c r="FE105" s="68">
        <f t="shared" si="290"/>
        <v>0</v>
      </c>
      <c r="FF105" s="68">
        <f t="shared" si="290"/>
        <v>0</v>
      </c>
      <c r="FG105" s="68">
        <f t="shared" si="290"/>
        <v>0</v>
      </c>
      <c r="FH105" s="68">
        <f t="shared" si="290"/>
        <v>0</v>
      </c>
      <c r="FI105" s="68">
        <f t="shared" si="290"/>
        <v>0</v>
      </c>
      <c r="FJ105" s="68">
        <f t="shared" si="290"/>
        <v>0</v>
      </c>
      <c r="FK105" s="68">
        <f t="shared" si="290"/>
        <v>0</v>
      </c>
      <c r="FL105" s="68">
        <f t="shared" si="290"/>
        <v>0</v>
      </c>
      <c r="FM105" s="68">
        <f t="shared" si="290"/>
        <v>0</v>
      </c>
      <c r="FN105" s="68">
        <f t="shared" si="290"/>
        <v>0</v>
      </c>
      <c r="FO105" s="68">
        <f t="shared" si="290"/>
        <v>0</v>
      </c>
      <c r="FP105" s="68">
        <f t="shared" si="290"/>
        <v>0</v>
      </c>
      <c r="FQ105" s="68">
        <f t="shared" si="290"/>
        <v>0</v>
      </c>
      <c r="FR105" s="68">
        <f t="shared" si="290"/>
        <v>0</v>
      </c>
      <c r="FS105" s="68">
        <f t="shared" si="290"/>
        <v>0</v>
      </c>
      <c r="FT105" s="68">
        <f t="shared" si="290"/>
        <v>0</v>
      </c>
      <c r="FU105" s="68">
        <f t="shared" si="290"/>
        <v>0</v>
      </c>
      <c r="FV105" s="68">
        <f t="shared" si="290"/>
        <v>0</v>
      </c>
      <c r="FW105" s="68">
        <f t="shared" si="290"/>
        <v>0</v>
      </c>
      <c r="FX105" s="68">
        <f t="shared" si="290"/>
        <v>0</v>
      </c>
      <c r="FY105" s="68">
        <f t="shared" si="290"/>
        <v>0</v>
      </c>
      <c r="FZ105" s="68">
        <f t="shared" si="290"/>
        <v>0</v>
      </c>
      <c r="GA105" s="68">
        <f t="shared" si="290"/>
        <v>0</v>
      </c>
      <c r="GB105" s="68">
        <f t="shared" si="290"/>
        <v>0</v>
      </c>
      <c r="GC105" s="68">
        <f t="shared" si="290"/>
        <v>0</v>
      </c>
      <c r="GD105" s="68">
        <f t="shared" si="290"/>
        <v>0</v>
      </c>
      <c r="GE105" s="68">
        <f t="shared" si="290"/>
        <v>0</v>
      </c>
      <c r="GF105" s="68">
        <f t="shared" si="290"/>
        <v>0</v>
      </c>
      <c r="GG105" s="68">
        <f t="shared" si="290"/>
        <v>0</v>
      </c>
    </row>
    <row r="106" spans="2:189" x14ac:dyDescent="0.25">
      <c r="J106" s="44"/>
      <c r="K106" s="44"/>
      <c r="L106" s="44"/>
      <c r="M106" s="44"/>
      <c r="N106" s="44"/>
      <c r="O106" s="44"/>
      <c r="P106" s="44"/>
      <c r="Q106" s="44"/>
      <c r="R106" s="44"/>
      <c r="S106" s="44"/>
      <c r="T106" s="44"/>
      <c r="U106" s="44"/>
      <c r="V106" s="44"/>
      <c r="W106" s="44"/>
      <c r="X106" s="44"/>
      <c r="Y106" s="44"/>
      <c r="Z106" s="44"/>
      <c r="AA106" s="44"/>
      <c r="AB106" s="44"/>
      <c r="AC106" s="44"/>
      <c r="AD106" s="44"/>
      <c r="AE106" s="44"/>
      <c r="AF106" s="44"/>
      <c r="AG106" s="44"/>
      <c r="AH106" s="44"/>
      <c r="AI106" s="44"/>
      <c r="AJ106" s="44"/>
      <c r="AK106" s="44"/>
      <c r="AL106" s="44"/>
      <c r="AM106" s="44"/>
      <c r="AN106" s="44"/>
      <c r="AO106" s="44"/>
      <c r="AP106" s="44"/>
      <c r="AQ106" s="44"/>
      <c r="AR106" s="44"/>
      <c r="AS106" s="44"/>
      <c r="AT106" s="44"/>
      <c r="AU106" s="44"/>
      <c r="AV106" s="44"/>
      <c r="AW106" s="44"/>
      <c r="AX106" s="44"/>
      <c r="AY106" s="44"/>
      <c r="AZ106" s="44"/>
      <c r="BA106" s="44"/>
      <c r="BB106" s="44"/>
      <c r="BC106" s="44"/>
      <c r="BD106" s="44"/>
      <c r="BE106" s="44"/>
      <c r="BF106" s="44"/>
      <c r="BG106" s="44"/>
      <c r="BH106" s="44"/>
      <c r="BI106" s="44"/>
      <c r="BJ106" s="44"/>
      <c r="BK106" s="44"/>
      <c r="BL106" s="44"/>
      <c r="BM106" s="44"/>
      <c r="BN106" s="44"/>
      <c r="BO106" s="44"/>
      <c r="BP106" s="44"/>
      <c r="BQ106" s="44"/>
      <c r="BR106" s="44"/>
      <c r="BS106" s="44"/>
      <c r="BT106" s="44"/>
      <c r="BU106" s="44"/>
      <c r="BV106" s="44"/>
      <c r="BW106" s="44"/>
      <c r="BX106" s="44"/>
      <c r="BY106" s="44"/>
      <c r="BZ106" s="44"/>
      <c r="CA106" s="44"/>
      <c r="CB106" s="44"/>
      <c r="CC106" s="44"/>
      <c r="CD106" s="44"/>
      <c r="CE106" s="44"/>
      <c r="CF106" s="44"/>
      <c r="CG106" s="44"/>
      <c r="CH106" s="44"/>
      <c r="CI106" s="44"/>
      <c r="CJ106" s="44"/>
      <c r="CK106" s="44"/>
      <c r="CL106" s="44"/>
      <c r="CM106" s="44"/>
      <c r="CN106" s="44"/>
      <c r="CO106" s="44"/>
      <c r="CP106" s="44"/>
      <c r="CQ106" s="44"/>
      <c r="CR106" s="44"/>
      <c r="CS106" s="44"/>
      <c r="CT106" s="44"/>
      <c r="CU106" s="44"/>
      <c r="CV106" s="44"/>
      <c r="CW106" s="44"/>
      <c r="CX106" s="44"/>
      <c r="CY106" s="44"/>
      <c r="CZ106" s="44"/>
      <c r="DA106" s="44"/>
      <c r="DB106" s="44"/>
      <c r="DC106" s="44"/>
      <c r="DD106" s="44"/>
      <c r="DE106" s="44"/>
      <c r="DF106" s="44"/>
      <c r="DG106" s="44"/>
      <c r="DH106" s="44"/>
      <c r="DI106" s="44"/>
      <c r="DJ106" s="44"/>
      <c r="DK106" s="44"/>
      <c r="DL106" s="44"/>
      <c r="DM106" s="44"/>
      <c r="DN106" s="44"/>
      <c r="DO106" s="44"/>
      <c r="DP106" s="44"/>
      <c r="DQ106" s="44"/>
      <c r="DR106" s="44"/>
      <c r="DS106" s="44"/>
      <c r="DT106" s="44"/>
      <c r="DU106" s="44"/>
      <c r="DV106" s="44"/>
      <c r="DW106" s="44"/>
      <c r="DX106" s="44"/>
      <c r="DY106" s="44"/>
      <c r="DZ106" s="44"/>
      <c r="EA106" s="44"/>
      <c r="EB106" s="44"/>
      <c r="EC106" s="44"/>
      <c r="ED106" s="44"/>
      <c r="EE106" s="44"/>
      <c r="EF106" s="44"/>
      <c r="EG106" s="44"/>
      <c r="EH106" s="44"/>
      <c r="EI106" s="44"/>
      <c r="EJ106" s="44"/>
      <c r="EK106" s="44"/>
      <c r="EL106" s="44"/>
      <c r="EM106" s="44"/>
      <c r="EN106" s="44"/>
      <c r="EO106" s="44"/>
      <c r="EP106" s="44"/>
      <c r="EQ106" s="44"/>
      <c r="ER106" s="44"/>
      <c r="ES106" s="44"/>
      <c r="ET106" s="44"/>
      <c r="EU106" s="44"/>
      <c r="EV106" s="44"/>
      <c r="EW106" s="44"/>
      <c r="EX106" s="44"/>
      <c r="EY106" s="44"/>
      <c r="EZ106" s="44"/>
      <c r="FA106" s="44"/>
      <c r="FB106" s="44"/>
      <c r="FC106" s="44"/>
      <c r="FD106" s="44"/>
      <c r="FE106" s="44"/>
      <c r="FF106" s="44"/>
      <c r="FG106" s="44"/>
      <c r="FH106" s="44"/>
      <c r="FI106" s="44"/>
      <c r="FJ106" s="44"/>
      <c r="FK106" s="44"/>
      <c r="FL106" s="44"/>
      <c r="FM106" s="44"/>
      <c r="FN106" s="44"/>
      <c r="FO106" s="44"/>
      <c r="FP106" s="44"/>
      <c r="FQ106" s="44"/>
      <c r="FR106" s="44"/>
      <c r="FS106" s="44"/>
      <c r="FT106" s="44"/>
      <c r="FU106" s="44"/>
      <c r="FV106" s="44"/>
      <c r="FW106" s="44"/>
      <c r="FX106" s="44"/>
      <c r="FY106" s="44"/>
      <c r="FZ106" s="44"/>
      <c r="GA106" s="44"/>
      <c r="GB106" s="44"/>
      <c r="GC106" s="44"/>
      <c r="GD106" s="44"/>
      <c r="GE106" s="44"/>
      <c r="GF106" s="44"/>
      <c r="GG106" s="44"/>
    </row>
    <row r="108" spans="2:189" ht="15.75" x14ac:dyDescent="0.25">
      <c r="B108" s="20" t="s">
        <v>261</v>
      </c>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c r="AA108" s="20"/>
      <c r="AB108" s="20"/>
      <c r="AC108" s="20"/>
      <c r="AD108" s="20"/>
      <c r="AE108" s="20"/>
      <c r="AF108" s="20"/>
      <c r="AG108" s="20"/>
      <c r="AH108" s="20"/>
      <c r="AI108" s="20"/>
      <c r="AJ108" s="20"/>
      <c r="AK108" s="20"/>
      <c r="AL108" s="20"/>
      <c r="AM108" s="20"/>
      <c r="AN108" s="20"/>
      <c r="AO108" s="20"/>
      <c r="AP108" s="20"/>
      <c r="AQ108" s="20"/>
      <c r="AR108" s="20"/>
      <c r="AS108" s="20"/>
      <c r="AT108" s="20"/>
      <c r="AU108" s="20"/>
      <c r="AV108" s="20"/>
      <c r="AW108" s="20"/>
      <c r="AX108" s="20"/>
      <c r="AY108" s="20"/>
      <c r="AZ108" s="20"/>
      <c r="BA108" s="20"/>
      <c r="BB108" s="20"/>
      <c r="BC108" s="20"/>
      <c r="BD108" s="20"/>
      <c r="BE108" s="20"/>
      <c r="BF108" s="20"/>
      <c r="BG108" s="20"/>
      <c r="BH108" s="20"/>
      <c r="BI108" s="20"/>
      <c r="BJ108" s="20"/>
      <c r="BK108" s="20"/>
      <c r="BL108" s="20"/>
      <c r="BM108" s="20"/>
      <c r="BN108" s="20"/>
      <c r="BO108" s="20"/>
      <c r="BP108" s="20"/>
      <c r="BQ108" s="20"/>
      <c r="BR108" s="20"/>
      <c r="BS108" s="20"/>
      <c r="BT108" s="20"/>
      <c r="BU108" s="20"/>
      <c r="BV108" s="20"/>
      <c r="BW108" s="20"/>
      <c r="BX108" s="20"/>
      <c r="BY108" s="20"/>
      <c r="BZ108" s="20"/>
      <c r="CA108" s="20"/>
      <c r="CB108" s="20"/>
      <c r="CC108" s="20"/>
      <c r="CD108" s="20"/>
      <c r="CE108" s="20"/>
      <c r="CF108" s="20"/>
      <c r="CG108" s="20"/>
      <c r="CH108" s="20"/>
      <c r="CI108" s="20"/>
      <c r="CJ108" s="20"/>
      <c r="CK108" s="20"/>
      <c r="CL108" s="20"/>
      <c r="CM108" s="20"/>
      <c r="CN108" s="20"/>
      <c r="CO108" s="20"/>
      <c r="CP108" s="20"/>
      <c r="CQ108" s="20"/>
      <c r="CR108" s="20"/>
      <c r="CS108" s="20"/>
      <c r="CT108" s="20"/>
      <c r="CU108" s="20"/>
      <c r="CV108" s="20"/>
      <c r="CW108" s="20"/>
      <c r="CX108" s="20"/>
      <c r="CY108" s="20"/>
      <c r="CZ108" s="20"/>
      <c r="DA108" s="20"/>
      <c r="DB108" s="20"/>
      <c r="DC108" s="20"/>
      <c r="DD108" s="20"/>
      <c r="DE108" s="20"/>
      <c r="DF108" s="20"/>
      <c r="DG108" s="20"/>
      <c r="DH108" s="20"/>
      <c r="DI108" s="20"/>
      <c r="DJ108" s="20"/>
      <c r="DK108" s="20"/>
      <c r="DL108" s="20"/>
      <c r="DM108" s="20"/>
      <c r="DN108" s="20"/>
      <c r="DO108" s="20"/>
      <c r="DP108" s="20"/>
      <c r="DQ108" s="20"/>
      <c r="DR108" s="20"/>
      <c r="DS108" s="20"/>
      <c r="DT108" s="20"/>
      <c r="DU108" s="20"/>
      <c r="DV108" s="20"/>
      <c r="DW108" s="20"/>
      <c r="DX108" s="20"/>
      <c r="DY108" s="20"/>
      <c r="DZ108" s="20"/>
      <c r="EA108" s="20"/>
      <c r="EB108" s="20"/>
      <c r="EC108" s="20"/>
      <c r="ED108" s="20"/>
      <c r="EE108" s="20"/>
      <c r="EF108" s="20"/>
      <c r="EG108" s="20"/>
      <c r="EH108" s="20"/>
      <c r="EI108" s="20"/>
      <c r="EJ108" s="20"/>
      <c r="EK108" s="20"/>
      <c r="EL108" s="20"/>
      <c r="EM108" s="20"/>
      <c r="EN108" s="20"/>
      <c r="EO108" s="20"/>
      <c r="EP108" s="20"/>
      <c r="EQ108" s="20"/>
      <c r="ER108" s="20"/>
      <c r="ES108" s="20"/>
      <c r="ET108" s="20"/>
      <c r="EU108" s="20"/>
      <c r="EV108" s="20"/>
      <c r="EW108" s="20"/>
      <c r="EX108" s="20"/>
      <c r="EY108" s="20"/>
      <c r="EZ108" s="20"/>
      <c r="FA108" s="20"/>
      <c r="FB108" s="20"/>
      <c r="FC108" s="20"/>
      <c r="FD108" s="20"/>
      <c r="FE108" s="20"/>
      <c r="FF108" s="20"/>
      <c r="FG108" s="20"/>
      <c r="FH108" s="20"/>
      <c r="FI108" s="20"/>
      <c r="FJ108" s="20"/>
      <c r="FK108" s="20"/>
      <c r="FL108" s="20"/>
      <c r="FM108" s="20"/>
      <c r="FN108" s="20"/>
      <c r="FO108" s="20"/>
      <c r="FP108" s="20"/>
      <c r="FQ108" s="20"/>
      <c r="FR108" s="20"/>
      <c r="FS108" s="20"/>
      <c r="FT108" s="20"/>
      <c r="FU108" s="20"/>
      <c r="FV108" s="20"/>
      <c r="FW108" s="20"/>
      <c r="FX108" s="20"/>
      <c r="FY108" s="20"/>
      <c r="FZ108" s="20"/>
      <c r="GA108" s="20"/>
      <c r="GB108" s="20"/>
      <c r="GC108" s="20"/>
      <c r="GD108" s="20"/>
      <c r="GE108" s="20"/>
      <c r="GF108" s="20"/>
      <c r="GG108" s="20"/>
    </row>
    <row r="110" spans="2:189" x14ac:dyDescent="0.25">
      <c r="C110" s="37" t="s">
        <v>262</v>
      </c>
      <c r="E110" s="16" t="s">
        <v>263</v>
      </c>
      <c r="G110" s="16" t="s">
        <v>183</v>
      </c>
      <c r="H110" s="16" t="s">
        <v>184</v>
      </c>
    </row>
    <row r="111" spans="2:189" x14ac:dyDescent="0.25">
      <c r="D111" t="s">
        <v>242</v>
      </c>
      <c r="E111" s="3">
        <f>IF(Output!$E$9='Model Inputs'!$E$73,-'Project Inputs'!$F$10,0)</f>
        <v>0</v>
      </c>
      <c r="G111" s="3">
        <f>'Project Inputs'!E221</f>
        <v>1</v>
      </c>
      <c r="H111" s="3">
        <f>'Project Inputs'!F221</f>
        <v>1</v>
      </c>
      <c r="J111" s="1">
        <f>AND(J$1&gt;=$G111,J$1&lt;SUM($G111:$H111))*($E111/$H111)</f>
        <v>0</v>
      </c>
      <c r="K111" s="1">
        <f t="shared" ref="K111:BV111" si="291">AND(K$1&gt;=$G111,K$1&lt;SUM($G111:$H111))*($E111/$H111)</f>
        <v>0</v>
      </c>
      <c r="L111" s="1">
        <f t="shared" si="291"/>
        <v>0</v>
      </c>
      <c r="M111" s="1">
        <f t="shared" si="291"/>
        <v>0</v>
      </c>
      <c r="N111" s="1">
        <f t="shared" si="291"/>
        <v>0</v>
      </c>
      <c r="O111" s="1">
        <f t="shared" si="291"/>
        <v>0</v>
      </c>
      <c r="P111" s="1">
        <f t="shared" si="291"/>
        <v>0</v>
      </c>
      <c r="Q111" s="1">
        <f t="shared" si="291"/>
        <v>0</v>
      </c>
      <c r="R111" s="1">
        <f t="shared" si="291"/>
        <v>0</v>
      </c>
      <c r="S111" s="1">
        <f t="shared" si="291"/>
        <v>0</v>
      </c>
      <c r="T111" s="1">
        <f t="shared" si="291"/>
        <v>0</v>
      </c>
      <c r="U111" s="1">
        <f t="shared" si="291"/>
        <v>0</v>
      </c>
      <c r="V111" s="1">
        <f t="shared" si="291"/>
        <v>0</v>
      </c>
      <c r="W111" s="1">
        <f t="shared" si="291"/>
        <v>0</v>
      </c>
      <c r="X111" s="1">
        <f t="shared" si="291"/>
        <v>0</v>
      </c>
      <c r="Y111" s="1">
        <f t="shared" si="291"/>
        <v>0</v>
      </c>
      <c r="Z111" s="1">
        <f t="shared" si="291"/>
        <v>0</v>
      </c>
      <c r="AA111" s="1">
        <f t="shared" si="291"/>
        <v>0</v>
      </c>
      <c r="AB111" s="1">
        <f t="shared" si="291"/>
        <v>0</v>
      </c>
      <c r="AC111" s="1">
        <f t="shared" si="291"/>
        <v>0</v>
      </c>
      <c r="AD111" s="1">
        <f t="shared" si="291"/>
        <v>0</v>
      </c>
      <c r="AE111" s="1">
        <f t="shared" si="291"/>
        <v>0</v>
      </c>
      <c r="AF111" s="1">
        <f t="shared" si="291"/>
        <v>0</v>
      </c>
      <c r="AG111" s="1">
        <f t="shared" si="291"/>
        <v>0</v>
      </c>
      <c r="AH111" s="1">
        <f t="shared" si="291"/>
        <v>0</v>
      </c>
      <c r="AI111" s="1">
        <f t="shared" si="291"/>
        <v>0</v>
      </c>
      <c r="AJ111" s="1">
        <f t="shared" si="291"/>
        <v>0</v>
      </c>
      <c r="AK111" s="1">
        <f t="shared" si="291"/>
        <v>0</v>
      </c>
      <c r="AL111" s="1">
        <f t="shared" si="291"/>
        <v>0</v>
      </c>
      <c r="AM111" s="1">
        <f t="shared" si="291"/>
        <v>0</v>
      </c>
      <c r="AN111" s="1">
        <f t="shared" si="291"/>
        <v>0</v>
      </c>
      <c r="AO111" s="1">
        <f t="shared" si="291"/>
        <v>0</v>
      </c>
      <c r="AP111" s="1">
        <f t="shared" si="291"/>
        <v>0</v>
      </c>
      <c r="AQ111" s="1">
        <f t="shared" si="291"/>
        <v>0</v>
      </c>
      <c r="AR111" s="1">
        <f t="shared" si="291"/>
        <v>0</v>
      </c>
      <c r="AS111" s="1">
        <f t="shared" si="291"/>
        <v>0</v>
      </c>
      <c r="AT111" s="1">
        <f t="shared" si="291"/>
        <v>0</v>
      </c>
      <c r="AU111" s="1">
        <f t="shared" si="291"/>
        <v>0</v>
      </c>
      <c r="AV111" s="1">
        <f t="shared" si="291"/>
        <v>0</v>
      </c>
      <c r="AW111" s="1">
        <f t="shared" si="291"/>
        <v>0</v>
      </c>
      <c r="AX111" s="1">
        <f t="shared" si="291"/>
        <v>0</v>
      </c>
      <c r="AY111" s="1">
        <f t="shared" si="291"/>
        <v>0</v>
      </c>
      <c r="AZ111" s="1">
        <f t="shared" si="291"/>
        <v>0</v>
      </c>
      <c r="BA111" s="1">
        <f t="shared" si="291"/>
        <v>0</v>
      </c>
      <c r="BB111" s="1">
        <f t="shared" si="291"/>
        <v>0</v>
      </c>
      <c r="BC111" s="1">
        <f t="shared" si="291"/>
        <v>0</v>
      </c>
      <c r="BD111" s="1">
        <f t="shared" si="291"/>
        <v>0</v>
      </c>
      <c r="BE111" s="1">
        <f t="shared" si="291"/>
        <v>0</v>
      </c>
      <c r="BF111" s="1">
        <f t="shared" si="291"/>
        <v>0</v>
      </c>
      <c r="BG111" s="1">
        <f t="shared" si="291"/>
        <v>0</v>
      </c>
      <c r="BH111" s="1">
        <f t="shared" si="291"/>
        <v>0</v>
      </c>
      <c r="BI111" s="1">
        <f t="shared" si="291"/>
        <v>0</v>
      </c>
      <c r="BJ111" s="1">
        <f t="shared" si="291"/>
        <v>0</v>
      </c>
      <c r="BK111" s="1">
        <f t="shared" si="291"/>
        <v>0</v>
      </c>
      <c r="BL111" s="1">
        <f t="shared" si="291"/>
        <v>0</v>
      </c>
      <c r="BM111" s="1">
        <f t="shared" si="291"/>
        <v>0</v>
      </c>
      <c r="BN111" s="1">
        <f t="shared" si="291"/>
        <v>0</v>
      </c>
      <c r="BO111" s="1">
        <f t="shared" si="291"/>
        <v>0</v>
      </c>
      <c r="BP111" s="1">
        <f t="shared" si="291"/>
        <v>0</v>
      </c>
      <c r="BQ111" s="1">
        <f t="shared" si="291"/>
        <v>0</v>
      </c>
      <c r="BR111" s="1">
        <f t="shared" si="291"/>
        <v>0</v>
      </c>
      <c r="BS111" s="1">
        <f t="shared" si="291"/>
        <v>0</v>
      </c>
      <c r="BT111" s="1">
        <f t="shared" si="291"/>
        <v>0</v>
      </c>
      <c r="BU111" s="1">
        <f t="shared" si="291"/>
        <v>0</v>
      </c>
      <c r="BV111" s="1">
        <f t="shared" si="291"/>
        <v>0</v>
      </c>
      <c r="BW111" s="1">
        <f t="shared" ref="BW111:EH111" si="292">AND(BW$1&gt;=$G111,BW$1&lt;SUM($G111:$H111))*($E111/$H111)</f>
        <v>0</v>
      </c>
      <c r="BX111" s="1">
        <f t="shared" si="292"/>
        <v>0</v>
      </c>
      <c r="BY111" s="1">
        <f t="shared" si="292"/>
        <v>0</v>
      </c>
      <c r="BZ111" s="1">
        <f t="shared" si="292"/>
        <v>0</v>
      </c>
      <c r="CA111" s="1">
        <f t="shared" si="292"/>
        <v>0</v>
      </c>
      <c r="CB111" s="1">
        <f t="shared" si="292"/>
        <v>0</v>
      </c>
      <c r="CC111" s="1">
        <f t="shared" si="292"/>
        <v>0</v>
      </c>
      <c r="CD111" s="1">
        <f t="shared" si="292"/>
        <v>0</v>
      </c>
      <c r="CE111" s="1">
        <f t="shared" si="292"/>
        <v>0</v>
      </c>
      <c r="CF111" s="1">
        <f t="shared" si="292"/>
        <v>0</v>
      </c>
      <c r="CG111" s="1">
        <f t="shared" si="292"/>
        <v>0</v>
      </c>
      <c r="CH111" s="1">
        <f t="shared" si="292"/>
        <v>0</v>
      </c>
      <c r="CI111" s="1">
        <f t="shared" si="292"/>
        <v>0</v>
      </c>
      <c r="CJ111" s="1">
        <f t="shared" si="292"/>
        <v>0</v>
      </c>
      <c r="CK111" s="1">
        <f t="shared" si="292"/>
        <v>0</v>
      </c>
      <c r="CL111" s="1">
        <f t="shared" si="292"/>
        <v>0</v>
      </c>
      <c r="CM111" s="1">
        <f t="shared" si="292"/>
        <v>0</v>
      </c>
      <c r="CN111" s="1">
        <f t="shared" si="292"/>
        <v>0</v>
      </c>
      <c r="CO111" s="1">
        <f t="shared" si="292"/>
        <v>0</v>
      </c>
      <c r="CP111" s="1">
        <f t="shared" si="292"/>
        <v>0</v>
      </c>
      <c r="CQ111" s="1">
        <f t="shared" si="292"/>
        <v>0</v>
      </c>
      <c r="CR111" s="1">
        <f t="shared" si="292"/>
        <v>0</v>
      </c>
      <c r="CS111" s="1">
        <f t="shared" si="292"/>
        <v>0</v>
      </c>
      <c r="CT111" s="1">
        <f t="shared" si="292"/>
        <v>0</v>
      </c>
      <c r="CU111" s="1">
        <f t="shared" si="292"/>
        <v>0</v>
      </c>
      <c r="CV111" s="1">
        <f t="shared" si="292"/>
        <v>0</v>
      </c>
      <c r="CW111" s="1">
        <f t="shared" si="292"/>
        <v>0</v>
      </c>
      <c r="CX111" s="1">
        <f t="shared" si="292"/>
        <v>0</v>
      </c>
      <c r="CY111" s="1">
        <f t="shared" si="292"/>
        <v>0</v>
      </c>
      <c r="CZ111" s="1">
        <f t="shared" si="292"/>
        <v>0</v>
      </c>
      <c r="DA111" s="1">
        <f t="shared" si="292"/>
        <v>0</v>
      </c>
      <c r="DB111" s="1">
        <f t="shared" si="292"/>
        <v>0</v>
      </c>
      <c r="DC111" s="1">
        <f t="shared" si="292"/>
        <v>0</v>
      </c>
      <c r="DD111" s="1">
        <f t="shared" si="292"/>
        <v>0</v>
      </c>
      <c r="DE111" s="1">
        <f t="shared" si="292"/>
        <v>0</v>
      </c>
      <c r="DF111" s="1">
        <f t="shared" si="292"/>
        <v>0</v>
      </c>
      <c r="DG111" s="1">
        <f t="shared" si="292"/>
        <v>0</v>
      </c>
      <c r="DH111" s="1">
        <f t="shared" si="292"/>
        <v>0</v>
      </c>
      <c r="DI111" s="1">
        <f t="shared" si="292"/>
        <v>0</v>
      </c>
      <c r="DJ111" s="1">
        <f t="shared" si="292"/>
        <v>0</v>
      </c>
      <c r="DK111" s="1">
        <f t="shared" si="292"/>
        <v>0</v>
      </c>
      <c r="DL111" s="1">
        <f t="shared" si="292"/>
        <v>0</v>
      </c>
      <c r="DM111" s="1">
        <f t="shared" si="292"/>
        <v>0</v>
      </c>
      <c r="DN111" s="1">
        <f t="shared" si="292"/>
        <v>0</v>
      </c>
      <c r="DO111" s="1">
        <f t="shared" si="292"/>
        <v>0</v>
      </c>
      <c r="DP111" s="1">
        <f t="shared" si="292"/>
        <v>0</v>
      </c>
      <c r="DQ111" s="1">
        <f t="shared" si="292"/>
        <v>0</v>
      </c>
      <c r="DR111" s="1">
        <f t="shared" si="292"/>
        <v>0</v>
      </c>
      <c r="DS111" s="1">
        <f t="shared" si="292"/>
        <v>0</v>
      </c>
      <c r="DT111" s="1">
        <f t="shared" si="292"/>
        <v>0</v>
      </c>
      <c r="DU111" s="1">
        <f t="shared" si="292"/>
        <v>0</v>
      </c>
      <c r="DV111" s="1">
        <f t="shared" si="292"/>
        <v>0</v>
      </c>
      <c r="DW111" s="1">
        <f t="shared" si="292"/>
        <v>0</v>
      </c>
      <c r="DX111" s="1">
        <f t="shared" si="292"/>
        <v>0</v>
      </c>
      <c r="DY111" s="1">
        <f t="shared" si="292"/>
        <v>0</v>
      </c>
      <c r="DZ111" s="1">
        <f t="shared" si="292"/>
        <v>0</v>
      </c>
      <c r="EA111" s="1">
        <f t="shared" si="292"/>
        <v>0</v>
      </c>
      <c r="EB111" s="1">
        <f t="shared" si="292"/>
        <v>0</v>
      </c>
      <c r="EC111" s="1">
        <f t="shared" si="292"/>
        <v>0</v>
      </c>
      <c r="ED111" s="1">
        <f t="shared" si="292"/>
        <v>0</v>
      </c>
      <c r="EE111" s="1">
        <f t="shared" si="292"/>
        <v>0</v>
      </c>
      <c r="EF111" s="1">
        <f t="shared" si="292"/>
        <v>0</v>
      </c>
      <c r="EG111" s="1">
        <f t="shared" si="292"/>
        <v>0</v>
      </c>
      <c r="EH111" s="1">
        <f t="shared" si="292"/>
        <v>0</v>
      </c>
      <c r="EI111" s="1">
        <f t="shared" ref="EI111:GG111" si="293">AND(EI$1&gt;=$G111,EI$1&lt;SUM($G111:$H111))*($E111/$H111)</f>
        <v>0</v>
      </c>
      <c r="EJ111" s="1">
        <f t="shared" si="293"/>
        <v>0</v>
      </c>
      <c r="EK111" s="1">
        <f t="shared" si="293"/>
        <v>0</v>
      </c>
      <c r="EL111" s="1">
        <f t="shared" si="293"/>
        <v>0</v>
      </c>
      <c r="EM111" s="1">
        <f t="shared" si="293"/>
        <v>0</v>
      </c>
      <c r="EN111" s="1">
        <f t="shared" si="293"/>
        <v>0</v>
      </c>
      <c r="EO111" s="1">
        <f t="shared" si="293"/>
        <v>0</v>
      </c>
      <c r="EP111" s="1">
        <f t="shared" si="293"/>
        <v>0</v>
      </c>
      <c r="EQ111" s="1">
        <f t="shared" si="293"/>
        <v>0</v>
      </c>
      <c r="ER111" s="1">
        <f t="shared" si="293"/>
        <v>0</v>
      </c>
      <c r="ES111" s="1">
        <f t="shared" si="293"/>
        <v>0</v>
      </c>
      <c r="ET111" s="1">
        <f t="shared" si="293"/>
        <v>0</v>
      </c>
      <c r="EU111" s="1">
        <f t="shared" si="293"/>
        <v>0</v>
      </c>
      <c r="EV111" s="1">
        <f t="shared" si="293"/>
        <v>0</v>
      </c>
      <c r="EW111" s="1">
        <f t="shared" si="293"/>
        <v>0</v>
      </c>
      <c r="EX111" s="1">
        <f t="shared" si="293"/>
        <v>0</v>
      </c>
      <c r="EY111" s="1">
        <f t="shared" si="293"/>
        <v>0</v>
      </c>
      <c r="EZ111" s="1">
        <f t="shared" si="293"/>
        <v>0</v>
      </c>
      <c r="FA111" s="1">
        <f t="shared" si="293"/>
        <v>0</v>
      </c>
      <c r="FB111" s="1">
        <f t="shared" si="293"/>
        <v>0</v>
      </c>
      <c r="FC111" s="1">
        <f t="shared" si="293"/>
        <v>0</v>
      </c>
      <c r="FD111" s="1">
        <f t="shared" si="293"/>
        <v>0</v>
      </c>
      <c r="FE111" s="1">
        <f t="shared" si="293"/>
        <v>0</v>
      </c>
      <c r="FF111" s="1">
        <f t="shared" si="293"/>
        <v>0</v>
      </c>
      <c r="FG111" s="1">
        <f t="shared" si="293"/>
        <v>0</v>
      </c>
      <c r="FH111" s="1">
        <f t="shared" si="293"/>
        <v>0</v>
      </c>
      <c r="FI111" s="1">
        <f t="shared" si="293"/>
        <v>0</v>
      </c>
      <c r="FJ111" s="1">
        <f t="shared" si="293"/>
        <v>0</v>
      </c>
      <c r="FK111" s="1">
        <f t="shared" si="293"/>
        <v>0</v>
      </c>
      <c r="FL111" s="1">
        <f t="shared" si="293"/>
        <v>0</v>
      </c>
      <c r="FM111" s="1">
        <f t="shared" si="293"/>
        <v>0</v>
      </c>
      <c r="FN111" s="1">
        <f t="shared" si="293"/>
        <v>0</v>
      </c>
      <c r="FO111" s="1">
        <f t="shared" si="293"/>
        <v>0</v>
      </c>
      <c r="FP111" s="1">
        <f t="shared" si="293"/>
        <v>0</v>
      </c>
      <c r="FQ111" s="1">
        <f t="shared" si="293"/>
        <v>0</v>
      </c>
      <c r="FR111" s="1">
        <f t="shared" si="293"/>
        <v>0</v>
      </c>
      <c r="FS111" s="1">
        <f t="shared" si="293"/>
        <v>0</v>
      </c>
      <c r="FT111" s="1">
        <f t="shared" si="293"/>
        <v>0</v>
      </c>
      <c r="FU111" s="1">
        <f t="shared" si="293"/>
        <v>0</v>
      </c>
      <c r="FV111" s="1">
        <f t="shared" si="293"/>
        <v>0</v>
      </c>
      <c r="FW111" s="1">
        <f t="shared" si="293"/>
        <v>0</v>
      </c>
      <c r="FX111" s="1">
        <f t="shared" si="293"/>
        <v>0</v>
      </c>
      <c r="FY111" s="1">
        <f t="shared" si="293"/>
        <v>0</v>
      </c>
      <c r="FZ111" s="1">
        <f t="shared" si="293"/>
        <v>0</v>
      </c>
      <c r="GA111" s="1">
        <f t="shared" si="293"/>
        <v>0</v>
      </c>
      <c r="GB111" s="1">
        <f t="shared" si="293"/>
        <v>0</v>
      </c>
      <c r="GC111" s="1">
        <f t="shared" si="293"/>
        <v>0</v>
      </c>
      <c r="GD111" s="1">
        <f t="shared" si="293"/>
        <v>0</v>
      </c>
      <c r="GE111" s="1">
        <f t="shared" si="293"/>
        <v>0</v>
      </c>
      <c r="GF111" s="1">
        <f t="shared" si="293"/>
        <v>0</v>
      </c>
      <c r="GG111" s="1">
        <f t="shared" si="293"/>
        <v>0</v>
      </c>
    </row>
    <row r="112" spans="2:189" x14ac:dyDescent="0.25">
      <c r="D112" t="s">
        <v>264</v>
      </c>
      <c r="E112" s="3">
        <f>IF(Output!$E$9='Model Inputs'!$F$73,-'Project Inputs'!$E$15,0)</f>
        <v>-56475.349999999984</v>
      </c>
      <c r="G112" s="96" t="s">
        <v>265</v>
      </c>
      <c r="J112" s="1">
        <f t="shared" ref="J112:AO112" si="294">$E$112*J$3</f>
        <v>-56475.349999999984</v>
      </c>
      <c r="K112" s="1">
        <f t="shared" si="294"/>
        <v>-56475.349999999984</v>
      </c>
      <c r="L112" s="1">
        <f t="shared" si="294"/>
        <v>-56475.349999999984</v>
      </c>
      <c r="M112" s="1">
        <f t="shared" si="294"/>
        <v>-56475.349999999984</v>
      </c>
      <c r="N112" s="1">
        <f t="shared" si="294"/>
        <v>-56475.349999999984</v>
      </c>
      <c r="O112" s="1">
        <f t="shared" si="294"/>
        <v>-56475.349999999984</v>
      </c>
      <c r="P112" s="1">
        <f t="shared" si="294"/>
        <v>-56475.349999999984</v>
      </c>
      <c r="Q112" s="1">
        <f t="shared" si="294"/>
        <v>-56475.349999999984</v>
      </c>
      <c r="R112" s="1">
        <f t="shared" si="294"/>
        <v>-56475.349999999984</v>
      </c>
      <c r="S112" s="1">
        <f t="shared" si="294"/>
        <v>-56475.349999999984</v>
      </c>
      <c r="T112" s="1">
        <f t="shared" si="294"/>
        <v>-56475.349999999984</v>
      </c>
      <c r="U112" s="1">
        <f t="shared" si="294"/>
        <v>-56475.349999999984</v>
      </c>
      <c r="V112" s="1">
        <f t="shared" si="294"/>
        <v>-56475.349999999984</v>
      </c>
      <c r="W112" s="1">
        <f t="shared" si="294"/>
        <v>-56475.349999999984</v>
      </c>
      <c r="X112" s="1">
        <f t="shared" si="294"/>
        <v>-56475.349999999984</v>
      </c>
      <c r="Y112" s="1">
        <f t="shared" si="294"/>
        <v>-56475.349999999984</v>
      </c>
      <c r="Z112" s="1">
        <f t="shared" si="294"/>
        <v>-56475.349999999984</v>
      </c>
      <c r="AA112" s="1">
        <f t="shared" si="294"/>
        <v>-56475.349999999984</v>
      </c>
      <c r="AB112" s="1">
        <f t="shared" si="294"/>
        <v>-56475.349999999984</v>
      </c>
      <c r="AC112" s="1">
        <f t="shared" si="294"/>
        <v>-56475.349999999984</v>
      </c>
      <c r="AD112" s="1">
        <f t="shared" si="294"/>
        <v>-56475.349999999984</v>
      </c>
      <c r="AE112" s="1">
        <f t="shared" si="294"/>
        <v>-56475.349999999984</v>
      </c>
      <c r="AF112" s="1">
        <f t="shared" si="294"/>
        <v>-56475.349999999984</v>
      </c>
      <c r="AG112" s="1">
        <f t="shared" si="294"/>
        <v>-56475.349999999984</v>
      </c>
      <c r="AH112" s="1">
        <f t="shared" si="294"/>
        <v>-56475.349999999984</v>
      </c>
      <c r="AI112" s="1">
        <f t="shared" si="294"/>
        <v>-56475.349999999984</v>
      </c>
      <c r="AJ112" s="1">
        <f t="shared" si="294"/>
        <v>-56475.349999999984</v>
      </c>
      <c r="AK112" s="1">
        <f t="shared" si="294"/>
        <v>-56475.349999999984</v>
      </c>
      <c r="AL112" s="1">
        <f t="shared" si="294"/>
        <v>-56475.349999999984</v>
      </c>
      <c r="AM112" s="1">
        <f t="shared" si="294"/>
        <v>-56475.349999999984</v>
      </c>
      <c r="AN112" s="1">
        <f t="shared" si="294"/>
        <v>-56475.349999999984</v>
      </c>
      <c r="AO112" s="1">
        <f t="shared" si="294"/>
        <v>-56475.349999999984</v>
      </c>
      <c r="AP112" s="1">
        <f t="shared" ref="AP112:BU112" si="295">$E$112*AP$3</f>
        <v>-56475.349999999984</v>
      </c>
      <c r="AQ112" s="1">
        <f t="shared" si="295"/>
        <v>-56475.349999999984</v>
      </c>
      <c r="AR112" s="1">
        <f t="shared" si="295"/>
        <v>-56475.349999999984</v>
      </c>
      <c r="AS112" s="1">
        <f t="shared" si="295"/>
        <v>-56475.349999999984</v>
      </c>
      <c r="AT112" s="1">
        <f t="shared" si="295"/>
        <v>-56475.349999999984</v>
      </c>
      <c r="AU112" s="1">
        <f t="shared" si="295"/>
        <v>-56475.349999999984</v>
      </c>
      <c r="AV112" s="1">
        <f t="shared" si="295"/>
        <v>-56475.349999999984</v>
      </c>
      <c r="AW112" s="1">
        <f t="shared" si="295"/>
        <v>-56475.349999999984</v>
      </c>
      <c r="AX112" s="1">
        <f t="shared" si="295"/>
        <v>-56475.349999999984</v>
      </c>
      <c r="AY112" s="1">
        <f t="shared" si="295"/>
        <v>-56475.349999999984</v>
      </c>
      <c r="AZ112" s="1">
        <f t="shared" si="295"/>
        <v>-56475.349999999984</v>
      </c>
      <c r="BA112" s="1">
        <f t="shared" si="295"/>
        <v>-56475.349999999984</v>
      </c>
      <c r="BB112" s="1">
        <f t="shared" si="295"/>
        <v>-56475.349999999984</v>
      </c>
      <c r="BC112" s="1">
        <f t="shared" si="295"/>
        <v>-56475.349999999984</v>
      </c>
      <c r="BD112" s="1">
        <f t="shared" si="295"/>
        <v>-56475.349999999984</v>
      </c>
      <c r="BE112" s="1">
        <f t="shared" si="295"/>
        <v>-56475.349999999984</v>
      </c>
      <c r="BF112" s="1">
        <f t="shared" si="295"/>
        <v>-56475.349999999984</v>
      </c>
      <c r="BG112" s="1">
        <f t="shared" si="295"/>
        <v>-56475.349999999984</v>
      </c>
      <c r="BH112" s="1">
        <f t="shared" si="295"/>
        <v>-56475.349999999984</v>
      </c>
      <c r="BI112" s="1">
        <f t="shared" si="295"/>
        <v>-56475.349999999984</v>
      </c>
      <c r="BJ112" s="1">
        <f t="shared" si="295"/>
        <v>-56475.349999999984</v>
      </c>
      <c r="BK112" s="1">
        <f t="shared" si="295"/>
        <v>-56475.349999999984</v>
      </c>
      <c r="BL112" s="1">
        <f t="shared" si="295"/>
        <v>-56475.349999999984</v>
      </c>
      <c r="BM112" s="1">
        <f t="shared" si="295"/>
        <v>-56475.349999999984</v>
      </c>
      <c r="BN112" s="1">
        <f t="shared" si="295"/>
        <v>-56475.349999999984</v>
      </c>
      <c r="BO112" s="1">
        <f t="shared" si="295"/>
        <v>-56475.349999999984</v>
      </c>
      <c r="BP112" s="1">
        <f t="shared" si="295"/>
        <v>-56475.349999999984</v>
      </c>
      <c r="BQ112" s="1">
        <f t="shared" si="295"/>
        <v>-56475.349999999984</v>
      </c>
      <c r="BR112" s="1">
        <f t="shared" si="295"/>
        <v>-56475.349999999984</v>
      </c>
      <c r="BS112" s="1">
        <f t="shared" si="295"/>
        <v>-56475.349999999984</v>
      </c>
      <c r="BT112" s="1">
        <f t="shared" si="295"/>
        <v>-56475.349999999984</v>
      </c>
      <c r="BU112" s="1">
        <f t="shared" si="295"/>
        <v>-56475.349999999984</v>
      </c>
      <c r="BV112" s="1">
        <f t="shared" ref="BV112:DA112" si="296">$E$112*BV$3</f>
        <v>-56475.349999999984</v>
      </c>
      <c r="BW112" s="1">
        <f t="shared" si="296"/>
        <v>-56475.349999999984</v>
      </c>
      <c r="BX112" s="1">
        <f t="shared" si="296"/>
        <v>-56475.349999999984</v>
      </c>
      <c r="BY112" s="1">
        <f t="shared" si="296"/>
        <v>-56475.349999999984</v>
      </c>
      <c r="BZ112" s="1">
        <f t="shared" si="296"/>
        <v>-56475.349999999984</v>
      </c>
      <c r="CA112" s="1">
        <f t="shared" si="296"/>
        <v>0</v>
      </c>
      <c r="CB112" s="1">
        <f t="shared" si="296"/>
        <v>0</v>
      </c>
      <c r="CC112" s="1">
        <f t="shared" si="296"/>
        <v>0</v>
      </c>
      <c r="CD112" s="1">
        <f t="shared" si="296"/>
        <v>0</v>
      </c>
      <c r="CE112" s="1">
        <f t="shared" si="296"/>
        <v>0</v>
      </c>
      <c r="CF112" s="1">
        <f t="shared" si="296"/>
        <v>0</v>
      </c>
      <c r="CG112" s="1">
        <f t="shared" si="296"/>
        <v>0</v>
      </c>
      <c r="CH112" s="1">
        <f t="shared" si="296"/>
        <v>0</v>
      </c>
      <c r="CI112" s="1">
        <f t="shared" si="296"/>
        <v>0</v>
      </c>
      <c r="CJ112" s="1">
        <f t="shared" si="296"/>
        <v>0</v>
      </c>
      <c r="CK112" s="1">
        <f t="shared" si="296"/>
        <v>0</v>
      </c>
      <c r="CL112" s="1">
        <f t="shared" si="296"/>
        <v>0</v>
      </c>
      <c r="CM112" s="1">
        <f t="shared" si="296"/>
        <v>0</v>
      </c>
      <c r="CN112" s="1">
        <f t="shared" si="296"/>
        <v>0</v>
      </c>
      <c r="CO112" s="1">
        <f t="shared" si="296"/>
        <v>0</v>
      </c>
      <c r="CP112" s="1">
        <f t="shared" si="296"/>
        <v>0</v>
      </c>
      <c r="CQ112" s="1">
        <f t="shared" si="296"/>
        <v>0</v>
      </c>
      <c r="CR112" s="1">
        <f t="shared" si="296"/>
        <v>0</v>
      </c>
      <c r="CS112" s="1">
        <f t="shared" si="296"/>
        <v>0</v>
      </c>
      <c r="CT112" s="1">
        <f t="shared" si="296"/>
        <v>0</v>
      </c>
      <c r="CU112" s="1">
        <f t="shared" si="296"/>
        <v>0</v>
      </c>
      <c r="CV112" s="1">
        <f t="shared" si="296"/>
        <v>0</v>
      </c>
      <c r="CW112" s="1">
        <f t="shared" si="296"/>
        <v>0</v>
      </c>
      <c r="CX112" s="1">
        <f t="shared" si="296"/>
        <v>0</v>
      </c>
      <c r="CY112" s="1">
        <f t="shared" si="296"/>
        <v>0</v>
      </c>
      <c r="CZ112" s="1">
        <f t="shared" si="296"/>
        <v>0</v>
      </c>
      <c r="DA112" s="1">
        <f t="shared" si="296"/>
        <v>0</v>
      </c>
      <c r="DB112" s="1">
        <f t="shared" ref="DB112:EG112" si="297">$E$112*DB$3</f>
        <v>0</v>
      </c>
      <c r="DC112" s="1">
        <f t="shared" si="297"/>
        <v>0</v>
      </c>
      <c r="DD112" s="1">
        <f t="shared" si="297"/>
        <v>0</v>
      </c>
      <c r="DE112" s="1">
        <f t="shared" si="297"/>
        <v>0</v>
      </c>
      <c r="DF112" s="1">
        <f t="shared" si="297"/>
        <v>0</v>
      </c>
      <c r="DG112" s="1">
        <f t="shared" si="297"/>
        <v>0</v>
      </c>
      <c r="DH112" s="1">
        <f t="shared" si="297"/>
        <v>0</v>
      </c>
      <c r="DI112" s="1">
        <f t="shared" si="297"/>
        <v>0</v>
      </c>
      <c r="DJ112" s="1">
        <f t="shared" si="297"/>
        <v>0</v>
      </c>
      <c r="DK112" s="1">
        <f t="shared" si="297"/>
        <v>0</v>
      </c>
      <c r="DL112" s="1">
        <f t="shared" si="297"/>
        <v>0</v>
      </c>
      <c r="DM112" s="1">
        <f t="shared" si="297"/>
        <v>0</v>
      </c>
      <c r="DN112" s="1">
        <f t="shared" si="297"/>
        <v>0</v>
      </c>
      <c r="DO112" s="1">
        <f t="shared" si="297"/>
        <v>0</v>
      </c>
      <c r="DP112" s="1">
        <f t="shared" si="297"/>
        <v>0</v>
      </c>
      <c r="DQ112" s="1">
        <f t="shared" si="297"/>
        <v>0</v>
      </c>
      <c r="DR112" s="1">
        <f t="shared" si="297"/>
        <v>0</v>
      </c>
      <c r="DS112" s="1">
        <f t="shared" si="297"/>
        <v>0</v>
      </c>
      <c r="DT112" s="1">
        <f t="shared" si="297"/>
        <v>0</v>
      </c>
      <c r="DU112" s="1">
        <f t="shared" si="297"/>
        <v>0</v>
      </c>
      <c r="DV112" s="1">
        <f t="shared" si="297"/>
        <v>0</v>
      </c>
      <c r="DW112" s="1">
        <f t="shared" si="297"/>
        <v>0</v>
      </c>
      <c r="DX112" s="1">
        <f t="shared" si="297"/>
        <v>0</v>
      </c>
      <c r="DY112" s="1">
        <f t="shared" si="297"/>
        <v>0</v>
      </c>
      <c r="DZ112" s="1">
        <f t="shared" si="297"/>
        <v>0</v>
      </c>
      <c r="EA112" s="1">
        <f t="shared" si="297"/>
        <v>0</v>
      </c>
      <c r="EB112" s="1">
        <f t="shared" si="297"/>
        <v>0</v>
      </c>
      <c r="EC112" s="1">
        <f t="shared" si="297"/>
        <v>0</v>
      </c>
      <c r="ED112" s="1">
        <f t="shared" si="297"/>
        <v>0</v>
      </c>
      <c r="EE112" s="1">
        <f t="shared" si="297"/>
        <v>0</v>
      </c>
      <c r="EF112" s="1">
        <f t="shared" si="297"/>
        <v>0</v>
      </c>
      <c r="EG112" s="1">
        <f t="shared" si="297"/>
        <v>0</v>
      </c>
      <c r="EH112" s="1">
        <f t="shared" ref="EH112:FM112" si="298">$E$112*EH$3</f>
        <v>0</v>
      </c>
      <c r="EI112" s="1">
        <f t="shared" si="298"/>
        <v>0</v>
      </c>
      <c r="EJ112" s="1">
        <f t="shared" si="298"/>
        <v>0</v>
      </c>
      <c r="EK112" s="1">
        <f t="shared" si="298"/>
        <v>0</v>
      </c>
      <c r="EL112" s="1">
        <f t="shared" si="298"/>
        <v>0</v>
      </c>
      <c r="EM112" s="1">
        <f t="shared" si="298"/>
        <v>0</v>
      </c>
      <c r="EN112" s="1">
        <f t="shared" si="298"/>
        <v>0</v>
      </c>
      <c r="EO112" s="1">
        <f t="shared" si="298"/>
        <v>0</v>
      </c>
      <c r="EP112" s="1">
        <f t="shared" si="298"/>
        <v>0</v>
      </c>
      <c r="EQ112" s="1">
        <f t="shared" si="298"/>
        <v>0</v>
      </c>
      <c r="ER112" s="1">
        <f t="shared" si="298"/>
        <v>0</v>
      </c>
      <c r="ES112" s="1">
        <f t="shared" si="298"/>
        <v>0</v>
      </c>
      <c r="ET112" s="1">
        <f t="shared" si="298"/>
        <v>0</v>
      </c>
      <c r="EU112" s="1">
        <f t="shared" si="298"/>
        <v>0</v>
      </c>
      <c r="EV112" s="1">
        <f t="shared" si="298"/>
        <v>0</v>
      </c>
      <c r="EW112" s="1">
        <f t="shared" si="298"/>
        <v>0</v>
      </c>
      <c r="EX112" s="1">
        <f t="shared" si="298"/>
        <v>0</v>
      </c>
      <c r="EY112" s="1">
        <f t="shared" si="298"/>
        <v>0</v>
      </c>
      <c r="EZ112" s="1">
        <f t="shared" si="298"/>
        <v>0</v>
      </c>
      <c r="FA112" s="1">
        <f t="shared" si="298"/>
        <v>0</v>
      </c>
      <c r="FB112" s="1">
        <f t="shared" si="298"/>
        <v>0</v>
      </c>
      <c r="FC112" s="1">
        <f t="shared" si="298"/>
        <v>0</v>
      </c>
      <c r="FD112" s="1">
        <f t="shared" si="298"/>
        <v>0</v>
      </c>
      <c r="FE112" s="1">
        <f t="shared" si="298"/>
        <v>0</v>
      </c>
      <c r="FF112" s="1">
        <f t="shared" si="298"/>
        <v>0</v>
      </c>
      <c r="FG112" s="1">
        <f t="shared" si="298"/>
        <v>0</v>
      </c>
      <c r="FH112" s="1">
        <f t="shared" si="298"/>
        <v>0</v>
      </c>
      <c r="FI112" s="1">
        <f t="shared" si="298"/>
        <v>0</v>
      </c>
      <c r="FJ112" s="1">
        <f t="shared" si="298"/>
        <v>0</v>
      </c>
      <c r="FK112" s="1">
        <f t="shared" si="298"/>
        <v>0</v>
      </c>
      <c r="FL112" s="1">
        <f t="shared" si="298"/>
        <v>0</v>
      </c>
      <c r="FM112" s="1">
        <f t="shared" si="298"/>
        <v>0</v>
      </c>
      <c r="FN112" s="1">
        <f t="shared" ref="FN112:GG112" si="299">$E$112*FN$3</f>
        <v>0</v>
      </c>
      <c r="FO112" s="1">
        <f t="shared" si="299"/>
        <v>0</v>
      </c>
      <c r="FP112" s="1">
        <f t="shared" si="299"/>
        <v>0</v>
      </c>
      <c r="FQ112" s="1">
        <f t="shared" si="299"/>
        <v>0</v>
      </c>
      <c r="FR112" s="1">
        <f t="shared" si="299"/>
        <v>0</v>
      </c>
      <c r="FS112" s="1">
        <f t="shared" si="299"/>
        <v>0</v>
      </c>
      <c r="FT112" s="1">
        <f t="shared" si="299"/>
        <v>0</v>
      </c>
      <c r="FU112" s="1">
        <f t="shared" si="299"/>
        <v>0</v>
      </c>
      <c r="FV112" s="1">
        <f t="shared" si="299"/>
        <v>0</v>
      </c>
      <c r="FW112" s="1">
        <f t="shared" si="299"/>
        <v>0</v>
      </c>
      <c r="FX112" s="1">
        <f t="shared" si="299"/>
        <v>0</v>
      </c>
      <c r="FY112" s="1">
        <f t="shared" si="299"/>
        <v>0</v>
      </c>
      <c r="FZ112" s="1">
        <f t="shared" si="299"/>
        <v>0</v>
      </c>
      <c r="GA112" s="1">
        <f t="shared" si="299"/>
        <v>0</v>
      </c>
      <c r="GB112" s="1">
        <f t="shared" si="299"/>
        <v>0</v>
      </c>
      <c r="GC112" s="1">
        <f t="shared" si="299"/>
        <v>0</v>
      </c>
      <c r="GD112" s="1">
        <f t="shared" si="299"/>
        <v>0</v>
      </c>
      <c r="GE112" s="1">
        <f t="shared" si="299"/>
        <v>0</v>
      </c>
      <c r="GF112" s="1">
        <f t="shared" si="299"/>
        <v>0</v>
      </c>
      <c r="GG112" s="1">
        <f t="shared" si="299"/>
        <v>0</v>
      </c>
    </row>
    <row r="113" spans="4:189" x14ac:dyDescent="0.25">
      <c r="D113" t="s">
        <v>204</v>
      </c>
      <c r="E113" s="3">
        <f>-'Project Inputs'!H148</f>
        <v>-4022500</v>
      </c>
      <c r="G113" s="3">
        <f>'Project Inputs'!E222</f>
        <v>2</v>
      </c>
      <c r="H113" s="3">
        <f>'Project Inputs'!F222</f>
        <v>4</v>
      </c>
      <c r="J113" s="1">
        <f>AND(J$1&gt;=$G113,J$1&lt;SUM($G113:$H113))*($E113/$H113)</f>
        <v>0</v>
      </c>
      <c r="K113" s="1">
        <f t="shared" ref="K113:BV113" si="300">AND(K$1&gt;=$G113,K$1&lt;SUM($G113:$H113))*($E113/$H113)</f>
        <v>-1005625</v>
      </c>
      <c r="L113" s="1">
        <f t="shared" si="300"/>
        <v>-1005625</v>
      </c>
      <c r="M113" s="1">
        <f t="shared" si="300"/>
        <v>-1005625</v>
      </c>
      <c r="N113" s="1">
        <f t="shared" si="300"/>
        <v>-1005625</v>
      </c>
      <c r="O113" s="1">
        <f t="shared" si="300"/>
        <v>0</v>
      </c>
      <c r="P113" s="1">
        <f t="shared" si="300"/>
        <v>0</v>
      </c>
      <c r="Q113" s="1">
        <f t="shared" si="300"/>
        <v>0</v>
      </c>
      <c r="R113" s="1">
        <f t="shared" si="300"/>
        <v>0</v>
      </c>
      <c r="S113" s="1">
        <f t="shared" si="300"/>
        <v>0</v>
      </c>
      <c r="T113" s="1">
        <f t="shared" si="300"/>
        <v>0</v>
      </c>
      <c r="U113" s="1">
        <f t="shared" si="300"/>
        <v>0</v>
      </c>
      <c r="V113" s="1">
        <f t="shared" si="300"/>
        <v>0</v>
      </c>
      <c r="W113" s="1">
        <f t="shared" si="300"/>
        <v>0</v>
      </c>
      <c r="X113" s="1">
        <f t="shared" si="300"/>
        <v>0</v>
      </c>
      <c r="Y113" s="1">
        <f t="shared" si="300"/>
        <v>0</v>
      </c>
      <c r="Z113" s="1">
        <f t="shared" si="300"/>
        <v>0</v>
      </c>
      <c r="AA113" s="1">
        <f t="shared" si="300"/>
        <v>0</v>
      </c>
      <c r="AB113" s="1">
        <f t="shared" si="300"/>
        <v>0</v>
      </c>
      <c r="AC113" s="1">
        <f t="shared" si="300"/>
        <v>0</v>
      </c>
      <c r="AD113" s="1">
        <f t="shared" si="300"/>
        <v>0</v>
      </c>
      <c r="AE113" s="1">
        <f t="shared" si="300"/>
        <v>0</v>
      </c>
      <c r="AF113" s="1">
        <f t="shared" si="300"/>
        <v>0</v>
      </c>
      <c r="AG113" s="1">
        <f t="shared" si="300"/>
        <v>0</v>
      </c>
      <c r="AH113" s="1">
        <f t="shared" si="300"/>
        <v>0</v>
      </c>
      <c r="AI113" s="1">
        <f t="shared" si="300"/>
        <v>0</v>
      </c>
      <c r="AJ113" s="1">
        <f t="shared" si="300"/>
        <v>0</v>
      </c>
      <c r="AK113" s="1">
        <f t="shared" si="300"/>
        <v>0</v>
      </c>
      <c r="AL113" s="1">
        <f t="shared" si="300"/>
        <v>0</v>
      </c>
      <c r="AM113" s="1">
        <f t="shared" si="300"/>
        <v>0</v>
      </c>
      <c r="AN113" s="1">
        <f t="shared" si="300"/>
        <v>0</v>
      </c>
      <c r="AO113" s="1">
        <f t="shared" si="300"/>
        <v>0</v>
      </c>
      <c r="AP113" s="1">
        <f t="shared" si="300"/>
        <v>0</v>
      </c>
      <c r="AQ113" s="1">
        <f t="shared" si="300"/>
        <v>0</v>
      </c>
      <c r="AR113" s="1">
        <f t="shared" si="300"/>
        <v>0</v>
      </c>
      <c r="AS113" s="1">
        <f t="shared" si="300"/>
        <v>0</v>
      </c>
      <c r="AT113" s="1">
        <f t="shared" si="300"/>
        <v>0</v>
      </c>
      <c r="AU113" s="1">
        <f t="shared" si="300"/>
        <v>0</v>
      </c>
      <c r="AV113" s="1">
        <f t="shared" si="300"/>
        <v>0</v>
      </c>
      <c r="AW113" s="1">
        <f t="shared" si="300"/>
        <v>0</v>
      </c>
      <c r="AX113" s="1">
        <f t="shared" si="300"/>
        <v>0</v>
      </c>
      <c r="AY113" s="1">
        <f t="shared" si="300"/>
        <v>0</v>
      </c>
      <c r="AZ113" s="1">
        <f t="shared" si="300"/>
        <v>0</v>
      </c>
      <c r="BA113" s="1">
        <f t="shared" si="300"/>
        <v>0</v>
      </c>
      <c r="BB113" s="1">
        <f t="shared" si="300"/>
        <v>0</v>
      </c>
      <c r="BC113" s="1">
        <f t="shared" si="300"/>
        <v>0</v>
      </c>
      <c r="BD113" s="1">
        <f t="shared" si="300"/>
        <v>0</v>
      </c>
      <c r="BE113" s="1">
        <f t="shared" si="300"/>
        <v>0</v>
      </c>
      <c r="BF113" s="1">
        <f t="shared" si="300"/>
        <v>0</v>
      </c>
      <c r="BG113" s="1">
        <f t="shared" si="300"/>
        <v>0</v>
      </c>
      <c r="BH113" s="1">
        <f t="shared" si="300"/>
        <v>0</v>
      </c>
      <c r="BI113" s="1">
        <f t="shared" si="300"/>
        <v>0</v>
      </c>
      <c r="BJ113" s="1">
        <f t="shared" si="300"/>
        <v>0</v>
      </c>
      <c r="BK113" s="1">
        <f t="shared" si="300"/>
        <v>0</v>
      </c>
      <c r="BL113" s="1">
        <f t="shared" si="300"/>
        <v>0</v>
      </c>
      <c r="BM113" s="1">
        <f t="shared" si="300"/>
        <v>0</v>
      </c>
      <c r="BN113" s="1">
        <f t="shared" si="300"/>
        <v>0</v>
      </c>
      <c r="BO113" s="1">
        <f t="shared" si="300"/>
        <v>0</v>
      </c>
      <c r="BP113" s="1">
        <f t="shared" si="300"/>
        <v>0</v>
      </c>
      <c r="BQ113" s="1">
        <f t="shared" si="300"/>
        <v>0</v>
      </c>
      <c r="BR113" s="1">
        <f t="shared" si="300"/>
        <v>0</v>
      </c>
      <c r="BS113" s="1">
        <f t="shared" si="300"/>
        <v>0</v>
      </c>
      <c r="BT113" s="1">
        <f t="shared" si="300"/>
        <v>0</v>
      </c>
      <c r="BU113" s="1">
        <f t="shared" si="300"/>
        <v>0</v>
      </c>
      <c r="BV113" s="1">
        <f t="shared" si="300"/>
        <v>0</v>
      </c>
      <c r="BW113" s="1">
        <f t="shared" ref="BW113:EH113" si="301">AND(BW$1&gt;=$G113,BW$1&lt;SUM($G113:$H113))*($E113/$H113)</f>
        <v>0</v>
      </c>
      <c r="BX113" s="1">
        <f t="shared" si="301"/>
        <v>0</v>
      </c>
      <c r="BY113" s="1">
        <f t="shared" si="301"/>
        <v>0</v>
      </c>
      <c r="BZ113" s="1">
        <f t="shared" si="301"/>
        <v>0</v>
      </c>
      <c r="CA113" s="1">
        <f t="shared" si="301"/>
        <v>0</v>
      </c>
      <c r="CB113" s="1">
        <f t="shared" si="301"/>
        <v>0</v>
      </c>
      <c r="CC113" s="1">
        <f t="shared" si="301"/>
        <v>0</v>
      </c>
      <c r="CD113" s="1">
        <f t="shared" si="301"/>
        <v>0</v>
      </c>
      <c r="CE113" s="1">
        <f t="shared" si="301"/>
        <v>0</v>
      </c>
      <c r="CF113" s="1">
        <f t="shared" si="301"/>
        <v>0</v>
      </c>
      <c r="CG113" s="1">
        <f t="shared" si="301"/>
        <v>0</v>
      </c>
      <c r="CH113" s="1">
        <f t="shared" si="301"/>
        <v>0</v>
      </c>
      <c r="CI113" s="1">
        <f t="shared" si="301"/>
        <v>0</v>
      </c>
      <c r="CJ113" s="1">
        <f t="shared" si="301"/>
        <v>0</v>
      </c>
      <c r="CK113" s="1">
        <f t="shared" si="301"/>
        <v>0</v>
      </c>
      <c r="CL113" s="1">
        <f t="shared" si="301"/>
        <v>0</v>
      </c>
      <c r="CM113" s="1">
        <f t="shared" si="301"/>
        <v>0</v>
      </c>
      <c r="CN113" s="1">
        <f t="shared" si="301"/>
        <v>0</v>
      </c>
      <c r="CO113" s="1">
        <f t="shared" si="301"/>
        <v>0</v>
      </c>
      <c r="CP113" s="1">
        <f t="shared" si="301"/>
        <v>0</v>
      </c>
      <c r="CQ113" s="1">
        <f t="shared" si="301"/>
        <v>0</v>
      </c>
      <c r="CR113" s="1">
        <f t="shared" si="301"/>
        <v>0</v>
      </c>
      <c r="CS113" s="1">
        <f t="shared" si="301"/>
        <v>0</v>
      </c>
      <c r="CT113" s="1">
        <f t="shared" si="301"/>
        <v>0</v>
      </c>
      <c r="CU113" s="1">
        <f t="shared" si="301"/>
        <v>0</v>
      </c>
      <c r="CV113" s="1">
        <f t="shared" si="301"/>
        <v>0</v>
      </c>
      <c r="CW113" s="1">
        <f t="shared" si="301"/>
        <v>0</v>
      </c>
      <c r="CX113" s="1">
        <f t="shared" si="301"/>
        <v>0</v>
      </c>
      <c r="CY113" s="1">
        <f t="shared" si="301"/>
        <v>0</v>
      </c>
      <c r="CZ113" s="1">
        <f t="shared" si="301"/>
        <v>0</v>
      </c>
      <c r="DA113" s="1">
        <f t="shared" si="301"/>
        <v>0</v>
      </c>
      <c r="DB113" s="1">
        <f t="shared" si="301"/>
        <v>0</v>
      </c>
      <c r="DC113" s="1">
        <f t="shared" si="301"/>
        <v>0</v>
      </c>
      <c r="DD113" s="1">
        <f t="shared" si="301"/>
        <v>0</v>
      </c>
      <c r="DE113" s="1">
        <f t="shared" si="301"/>
        <v>0</v>
      </c>
      <c r="DF113" s="1">
        <f t="shared" si="301"/>
        <v>0</v>
      </c>
      <c r="DG113" s="1">
        <f t="shared" si="301"/>
        <v>0</v>
      </c>
      <c r="DH113" s="1">
        <f t="shared" si="301"/>
        <v>0</v>
      </c>
      <c r="DI113" s="1">
        <f t="shared" si="301"/>
        <v>0</v>
      </c>
      <c r="DJ113" s="1">
        <f t="shared" si="301"/>
        <v>0</v>
      </c>
      <c r="DK113" s="1">
        <f t="shared" si="301"/>
        <v>0</v>
      </c>
      <c r="DL113" s="1">
        <f t="shared" si="301"/>
        <v>0</v>
      </c>
      <c r="DM113" s="1">
        <f t="shared" si="301"/>
        <v>0</v>
      </c>
      <c r="DN113" s="1">
        <f t="shared" si="301"/>
        <v>0</v>
      </c>
      <c r="DO113" s="1">
        <f t="shared" si="301"/>
        <v>0</v>
      </c>
      <c r="DP113" s="1">
        <f t="shared" si="301"/>
        <v>0</v>
      </c>
      <c r="DQ113" s="1">
        <f t="shared" si="301"/>
        <v>0</v>
      </c>
      <c r="DR113" s="1">
        <f t="shared" si="301"/>
        <v>0</v>
      </c>
      <c r="DS113" s="1">
        <f t="shared" si="301"/>
        <v>0</v>
      </c>
      <c r="DT113" s="1">
        <f t="shared" si="301"/>
        <v>0</v>
      </c>
      <c r="DU113" s="1">
        <f t="shared" si="301"/>
        <v>0</v>
      </c>
      <c r="DV113" s="1">
        <f t="shared" si="301"/>
        <v>0</v>
      </c>
      <c r="DW113" s="1">
        <f t="shared" si="301"/>
        <v>0</v>
      </c>
      <c r="DX113" s="1">
        <f t="shared" si="301"/>
        <v>0</v>
      </c>
      <c r="DY113" s="1">
        <f t="shared" si="301"/>
        <v>0</v>
      </c>
      <c r="DZ113" s="1">
        <f t="shared" si="301"/>
        <v>0</v>
      </c>
      <c r="EA113" s="1">
        <f t="shared" si="301"/>
        <v>0</v>
      </c>
      <c r="EB113" s="1">
        <f t="shared" si="301"/>
        <v>0</v>
      </c>
      <c r="EC113" s="1">
        <f t="shared" si="301"/>
        <v>0</v>
      </c>
      <c r="ED113" s="1">
        <f t="shared" si="301"/>
        <v>0</v>
      </c>
      <c r="EE113" s="1">
        <f t="shared" si="301"/>
        <v>0</v>
      </c>
      <c r="EF113" s="1">
        <f t="shared" si="301"/>
        <v>0</v>
      </c>
      <c r="EG113" s="1">
        <f t="shared" si="301"/>
        <v>0</v>
      </c>
      <c r="EH113" s="1">
        <f t="shared" si="301"/>
        <v>0</v>
      </c>
      <c r="EI113" s="1">
        <f t="shared" ref="EI113:GG113" si="302">AND(EI$1&gt;=$G113,EI$1&lt;SUM($G113:$H113))*($E113/$H113)</f>
        <v>0</v>
      </c>
      <c r="EJ113" s="1">
        <f t="shared" si="302"/>
        <v>0</v>
      </c>
      <c r="EK113" s="1">
        <f t="shared" si="302"/>
        <v>0</v>
      </c>
      <c r="EL113" s="1">
        <f t="shared" si="302"/>
        <v>0</v>
      </c>
      <c r="EM113" s="1">
        <f t="shared" si="302"/>
        <v>0</v>
      </c>
      <c r="EN113" s="1">
        <f t="shared" si="302"/>
        <v>0</v>
      </c>
      <c r="EO113" s="1">
        <f t="shared" si="302"/>
        <v>0</v>
      </c>
      <c r="EP113" s="1">
        <f t="shared" si="302"/>
        <v>0</v>
      </c>
      <c r="EQ113" s="1">
        <f t="shared" si="302"/>
        <v>0</v>
      </c>
      <c r="ER113" s="1">
        <f t="shared" si="302"/>
        <v>0</v>
      </c>
      <c r="ES113" s="1">
        <f t="shared" si="302"/>
        <v>0</v>
      </c>
      <c r="ET113" s="1">
        <f t="shared" si="302"/>
        <v>0</v>
      </c>
      <c r="EU113" s="1">
        <f t="shared" si="302"/>
        <v>0</v>
      </c>
      <c r="EV113" s="1">
        <f t="shared" si="302"/>
        <v>0</v>
      </c>
      <c r="EW113" s="1">
        <f t="shared" si="302"/>
        <v>0</v>
      </c>
      <c r="EX113" s="1">
        <f t="shared" si="302"/>
        <v>0</v>
      </c>
      <c r="EY113" s="1">
        <f t="shared" si="302"/>
        <v>0</v>
      </c>
      <c r="EZ113" s="1">
        <f t="shared" si="302"/>
        <v>0</v>
      </c>
      <c r="FA113" s="1">
        <f t="shared" si="302"/>
        <v>0</v>
      </c>
      <c r="FB113" s="1">
        <f t="shared" si="302"/>
        <v>0</v>
      </c>
      <c r="FC113" s="1">
        <f t="shared" si="302"/>
        <v>0</v>
      </c>
      <c r="FD113" s="1">
        <f t="shared" si="302"/>
        <v>0</v>
      </c>
      <c r="FE113" s="1">
        <f t="shared" si="302"/>
        <v>0</v>
      </c>
      <c r="FF113" s="1">
        <f t="shared" si="302"/>
        <v>0</v>
      </c>
      <c r="FG113" s="1">
        <f t="shared" si="302"/>
        <v>0</v>
      </c>
      <c r="FH113" s="1">
        <f t="shared" si="302"/>
        <v>0</v>
      </c>
      <c r="FI113" s="1">
        <f t="shared" si="302"/>
        <v>0</v>
      </c>
      <c r="FJ113" s="1">
        <f t="shared" si="302"/>
        <v>0</v>
      </c>
      <c r="FK113" s="1">
        <f t="shared" si="302"/>
        <v>0</v>
      </c>
      <c r="FL113" s="1">
        <f t="shared" si="302"/>
        <v>0</v>
      </c>
      <c r="FM113" s="1">
        <f t="shared" si="302"/>
        <v>0</v>
      </c>
      <c r="FN113" s="1">
        <f t="shared" si="302"/>
        <v>0</v>
      </c>
      <c r="FO113" s="1">
        <f t="shared" si="302"/>
        <v>0</v>
      </c>
      <c r="FP113" s="1">
        <f t="shared" si="302"/>
        <v>0</v>
      </c>
      <c r="FQ113" s="1">
        <f t="shared" si="302"/>
        <v>0</v>
      </c>
      <c r="FR113" s="1">
        <f t="shared" si="302"/>
        <v>0</v>
      </c>
      <c r="FS113" s="1">
        <f t="shared" si="302"/>
        <v>0</v>
      </c>
      <c r="FT113" s="1">
        <f t="shared" si="302"/>
        <v>0</v>
      </c>
      <c r="FU113" s="1">
        <f t="shared" si="302"/>
        <v>0</v>
      </c>
      <c r="FV113" s="1">
        <f t="shared" si="302"/>
        <v>0</v>
      </c>
      <c r="FW113" s="1">
        <f t="shared" si="302"/>
        <v>0</v>
      </c>
      <c r="FX113" s="1">
        <f t="shared" si="302"/>
        <v>0</v>
      </c>
      <c r="FY113" s="1">
        <f t="shared" si="302"/>
        <v>0</v>
      </c>
      <c r="FZ113" s="1">
        <f t="shared" si="302"/>
        <v>0</v>
      </c>
      <c r="GA113" s="1">
        <f t="shared" si="302"/>
        <v>0</v>
      </c>
      <c r="GB113" s="1">
        <f t="shared" si="302"/>
        <v>0</v>
      </c>
      <c r="GC113" s="1">
        <f t="shared" si="302"/>
        <v>0</v>
      </c>
      <c r="GD113" s="1">
        <f t="shared" si="302"/>
        <v>0</v>
      </c>
      <c r="GE113" s="1">
        <f t="shared" si="302"/>
        <v>0</v>
      </c>
      <c r="GF113" s="1">
        <f t="shared" si="302"/>
        <v>0</v>
      </c>
      <c r="GG113" s="1">
        <f t="shared" si="302"/>
        <v>0</v>
      </c>
    </row>
    <row r="114" spans="4:189" x14ac:dyDescent="0.25">
      <c r="D114" t="s">
        <v>182</v>
      </c>
      <c r="E114" s="3">
        <f>-'Project Inputs'!I79</f>
        <v>-13248788.9</v>
      </c>
      <c r="G114" s="96" t="s">
        <v>266</v>
      </c>
      <c r="J114" s="1">
        <f>J$21*$E114</f>
        <v>0</v>
      </c>
      <c r="K114" s="1">
        <f t="shared" ref="K114:BV114" si="303">K$21*$E114</f>
        <v>0</v>
      </c>
      <c r="L114" s="1">
        <f t="shared" si="303"/>
        <v>0</v>
      </c>
      <c r="M114" s="1">
        <f t="shared" si="303"/>
        <v>0</v>
      </c>
      <c r="N114" s="1">
        <f t="shared" si="303"/>
        <v>0</v>
      </c>
      <c r="O114" s="1">
        <f t="shared" si="303"/>
        <v>-662439.44500000007</v>
      </c>
      <c r="P114" s="1">
        <f t="shared" si="303"/>
        <v>-662439.44500000007</v>
      </c>
      <c r="Q114" s="1">
        <f t="shared" si="303"/>
        <v>-662439.44500000007</v>
      </c>
      <c r="R114" s="1">
        <f t="shared" si="303"/>
        <v>-662439.44500000007</v>
      </c>
      <c r="S114" s="1">
        <f t="shared" si="303"/>
        <v>-662439.44500000007</v>
      </c>
      <c r="T114" s="1">
        <f t="shared" si="303"/>
        <v>-662439.44500000007</v>
      </c>
      <c r="U114" s="1">
        <f t="shared" si="303"/>
        <v>-662439.44500000007</v>
      </c>
      <c r="V114" s="1">
        <f t="shared" si="303"/>
        <v>-662439.44500000007</v>
      </c>
      <c r="W114" s="1">
        <f t="shared" si="303"/>
        <v>0</v>
      </c>
      <c r="X114" s="1">
        <f t="shared" si="303"/>
        <v>0</v>
      </c>
      <c r="Y114" s="1">
        <f t="shared" si="303"/>
        <v>0</v>
      </c>
      <c r="Z114" s="1">
        <f t="shared" si="303"/>
        <v>0</v>
      </c>
      <c r="AA114" s="1">
        <f t="shared" si="303"/>
        <v>-662439.44499999995</v>
      </c>
      <c r="AB114" s="1">
        <f t="shared" si="303"/>
        <v>-662439.44499999995</v>
      </c>
      <c r="AC114" s="1">
        <f t="shared" si="303"/>
        <v>-662439.44499999995</v>
      </c>
      <c r="AD114" s="1">
        <f t="shared" si="303"/>
        <v>-662439.44499999995</v>
      </c>
      <c r="AE114" s="1">
        <f t="shared" si="303"/>
        <v>-662439.44499999995</v>
      </c>
      <c r="AF114" s="1">
        <f t="shared" si="303"/>
        <v>-662439.44499999995</v>
      </c>
      <c r="AG114" s="1">
        <f t="shared" si="303"/>
        <v>0</v>
      </c>
      <c r="AH114" s="1">
        <f t="shared" si="303"/>
        <v>0</v>
      </c>
      <c r="AI114" s="1">
        <f t="shared" si="303"/>
        <v>0</v>
      </c>
      <c r="AJ114" s="1">
        <f t="shared" si="303"/>
        <v>0</v>
      </c>
      <c r="AK114" s="1">
        <f t="shared" si="303"/>
        <v>0</v>
      </c>
      <c r="AL114" s="1">
        <f t="shared" si="303"/>
        <v>0</v>
      </c>
      <c r="AM114" s="1">
        <f t="shared" si="303"/>
        <v>-662439.44499999995</v>
      </c>
      <c r="AN114" s="1">
        <f t="shared" si="303"/>
        <v>-662439.44499999995</v>
      </c>
      <c r="AO114" s="1">
        <f t="shared" si="303"/>
        <v>-662439.44499999995</v>
      </c>
      <c r="AP114" s="1">
        <f t="shared" si="303"/>
        <v>-662439.44499999995</v>
      </c>
      <c r="AQ114" s="1">
        <f t="shared" si="303"/>
        <v>-662439.44499999995</v>
      </c>
      <c r="AR114" s="1">
        <f t="shared" si="303"/>
        <v>-662439.44499999995</v>
      </c>
      <c r="AS114" s="1">
        <f t="shared" si="303"/>
        <v>0</v>
      </c>
      <c r="AT114" s="1">
        <f t="shared" si="303"/>
        <v>0</v>
      </c>
      <c r="AU114" s="1">
        <f t="shared" si="303"/>
        <v>0</v>
      </c>
      <c r="AV114" s="1">
        <f t="shared" si="303"/>
        <v>0</v>
      </c>
      <c r="AW114" s="1">
        <f t="shared" si="303"/>
        <v>0</v>
      </c>
      <c r="AX114" s="1">
        <f t="shared" si="303"/>
        <v>0</v>
      </c>
      <c r="AY114" s="1">
        <f t="shared" si="303"/>
        <v>0</v>
      </c>
      <c r="AZ114" s="1">
        <f t="shared" si="303"/>
        <v>0</v>
      </c>
      <c r="BA114" s="1">
        <f t="shared" si="303"/>
        <v>0</v>
      </c>
      <c r="BB114" s="1">
        <f t="shared" si="303"/>
        <v>0</v>
      </c>
      <c r="BC114" s="1">
        <f t="shared" si="303"/>
        <v>0</v>
      </c>
      <c r="BD114" s="1">
        <f t="shared" si="303"/>
        <v>0</v>
      </c>
      <c r="BE114" s="1">
        <f t="shared" si="303"/>
        <v>0</v>
      </c>
      <c r="BF114" s="1">
        <f t="shared" si="303"/>
        <v>0</v>
      </c>
      <c r="BG114" s="1">
        <f t="shared" si="303"/>
        <v>0</v>
      </c>
      <c r="BH114" s="1">
        <f t="shared" si="303"/>
        <v>0</v>
      </c>
      <c r="BI114" s="1">
        <f t="shared" si="303"/>
        <v>0</v>
      </c>
      <c r="BJ114" s="1">
        <f t="shared" si="303"/>
        <v>0</v>
      </c>
      <c r="BK114" s="1">
        <f t="shared" si="303"/>
        <v>0</v>
      </c>
      <c r="BL114" s="1">
        <f t="shared" si="303"/>
        <v>0</v>
      </c>
      <c r="BM114" s="1">
        <f t="shared" si="303"/>
        <v>0</v>
      </c>
      <c r="BN114" s="1">
        <f t="shared" si="303"/>
        <v>0</v>
      </c>
      <c r="BO114" s="1">
        <f t="shared" si="303"/>
        <v>0</v>
      </c>
      <c r="BP114" s="1">
        <f t="shared" si="303"/>
        <v>0</v>
      </c>
      <c r="BQ114" s="1">
        <f t="shared" si="303"/>
        <v>0</v>
      </c>
      <c r="BR114" s="1">
        <f t="shared" si="303"/>
        <v>0</v>
      </c>
      <c r="BS114" s="1">
        <f t="shared" si="303"/>
        <v>0</v>
      </c>
      <c r="BT114" s="1">
        <f t="shared" si="303"/>
        <v>0</v>
      </c>
      <c r="BU114" s="1">
        <f t="shared" si="303"/>
        <v>0</v>
      </c>
      <c r="BV114" s="1">
        <f t="shared" si="303"/>
        <v>0</v>
      </c>
      <c r="BW114" s="1">
        <f t="shared" ref="BW114:EH114" si="304">BW$21*$E114</f>
        <v>0</v>
      </c>
      <c r="BX114" s="1">
        <f t="shared" si="304"/>
        <v>0</v>
      </c>
      <c r="BY114" s="1">
        <f t="shared" si="304"/>
        <v>0</v>
      </c>
      <c r="BZ114" s="1">
        <f t="shared" si="304"/>
        <v>0</v>
      </c>
      <c r="CA114" s="1">
        <f t="shared" si="304"/>
        <v>0</v>
      </c>
      <c r="CB114" s="1">
        <f t="shared" si="304"/>
        <v>0</v>
      </c>
      <c r="CC114" s="1">
        <f t="shared" si="304"/>
        <v>0</v>
      </c>
      <c r="CD114" s="1">
        <f t="shared" si="304"/>
        <v>0</v>
      </c>
      <c r="CE114" s="1">
        <f t="shared" si="304"/>
        <v>0</v>
      </c>
      <c r="CF114" s="1">
        <f t="shared" si="304"/>
        <v>0</v>
      </c>
      <c r="CG114" s="1">
        <f t="shared" si="304"/>
        <v>0</v>
      </c>
      <c r="CH114" s="1">
        <f t="shared" si="304"/>
        <v>0</v>
      </c>
      <c r="CI114" s="1">
        <f t="shared" si="304"/>
        <v>0</v>
      </c>
      <c r="CJ114" s="1">
        <f t="shared" si="304"/>
        <v>0</v>
      </c>
      <c r="CK114" s="1">
        <f t="shared" si="304"/>
        <v>0</v>
      </c>
      <c r="CL114" s="1">
        <f t="shared" si="304"/>
        <v>0</v>
      </c>
      <c r="CM114" s="1">
        <f t="shared" si="304"/>
        <v>0</v>
      </c>
      <c r="CN114" s="1">
        <f t="shared" si="304"/>
        <v>0</v>
      </c>
      <c r="CO114" s="1">
        <f t="shared" si="304"/>
        <v>0</v>
      </c>
      <c r="CP114" s="1">
        <f t="shared" si="304"/>
        <v>0</v>
      </c>
      <c r="CQ114" s="1">
        <f t="shared" si="304"/>
        <v>0</v>
      </c>
      <c r="CR114" s="1">
        <f t="shared" si="304"/>
        <v>0</v>
      </c>
      <c r="CS114" s="1">
        <f t="shared" si="304"/>
        <v>0</v>
      </c>
      <c r="CT114" s="1">
        <f t="shared" si="304"/>
        <v>0</v>
      </c>
      <c r="CU114" s="1">
        <f t="shared" si="304"/>
        <v>0</v>
      </c>
      <c r="CV114" s="1">
        <f t="shared" si="304"/>
        <v>0</v>
      </c>
      <c r="CW114" s="1">
        <f t="shared" si="304"/>
        <v>0</v>
      </c>
      <c r="CX114" s="1">
        <f t="shared" si="304"/>
        <v>0</v>
      </c>
      <c r="CY114" s="1">
        <f t="shared" si="304"/>
        <v>0</v>
      </c>
      <c r="CZ114" s="1">
        <f t="shared" si="304"/>
        <v>0</v>
      </c>
      <c r="DA114" s="1">
        <f t="shared" si="304"/>
        <v>0</v>
      </c>
      <c r="DB114" s="1">
        <f t="shared" si="304"/>
        <v>0</v>
      </c>
      <c r="DC114" s="1">
        <f t="shared" si="304"/>
        <v>0</v>
      </c>
      <c r="DD114" s="1">
        <f t="shared" si="304"/>
        <v>0</v>
      </c>
      <c r="DE114" s="1">
        <f t="shared" si="304"/>
        <v>0</v>
      </c>
      <c r="DF114" s="1">
        <f t="shared" si="304"/>
        <v>0</v>
      </c>
      <c r="DG114" s="1">
        <f t="shared" si="304"/>
        <v>0</v>
      </c>
      <c r="DH114" s="1">
        <f t="shared" si="304"/>
        <v>0</v>
      </c>
      <c r="DI114" s="1">
        <f t="shared" si="304"/>
        <v>0</v>
      </c>
      <c r="DJ114" s="1">
        <f t="shared" si="304"/>
        <v>0</v>
      </c>
      <c r="DK114" s="1">
        <f t="shared" si="304"/>
        <v>0</v>
      </c>
      <c r="DL114" s="1">
        <f t="shared" si="304"/>
        <v>0</v>
      </c>
      <c r="DM114" s="1">
        <f t="shared" si="304"/>
        <v>0</v>
      </c>
      <c r="DN114" s="1">
        <f t="shared" si="304"/>
        <v>0</v>
      </c>
      <c r="DO114" s="1">
        <f t="shared" si="304"/>
        <v>0</v>
      </c>
      <c r="DP114" s="1">
        <f t="shared" si="304"/>
        <v>0</v>
      </c>
      <c r="DQ114" s="1">
        <f t="shared" si="304"/>
        <v>0</v>
      </c>
      <c r="DR114" s="1">
        <f t="shared" si="304"/>
        <v>0</v>
      </c>
      <c r="DS114" s="1">
        <f t="shared" si="304"/>
        <v>0</v>
      </c>
      <c r="DT114" s="1">
        <f t="shared" si="304"/>
        <v>0</v>
      </c>
      <c r="DU114" s="1">
        <f t="shared" si="304"/>
        <v>0</v>
      </c>
      <c r="DV114" s="1">
        <f t="shared" si="304"/>
        <v>0</v>
      </c>
      <c r="DW114" s="1">
        <f t="shared" si="304"/>
        <v>0</v>
      </c>
      <c r="DX114" s="1">
        <f t="shared" si="304"/>
        <v>0</v>
      </c>
      <c r="DY114" s="1">
        <f t="shared" si="304"/>
        <v>0</v>
      </c>
      <c r="DZ114" s="1">
        <f t="shared" si="304"/>
        <v>0</v>
      </c>
      <c r="EA114" s="1">
        <f t="shared" si="304"/>
        <v>0</v>
      </c>
      <c r="EB114" s="1">
        <f t="shared" si="304"/>
        <v>0</v>
      </c>
      <c r="EC114" s="1">
        <f t="shared" si="304"/>
        <v>0</v>
      </c>
      <c r="ED114" s="1">
        <f t="shared" si="304"/>
        <v>0</v>
      </c>
      <c r="EE114" s="1">
        <f t="shared" si="304"/>
        <v>0</v>
      </c>
      <c r="EF114" s="1">
        <f t="shared" si="304"/>
        <v>0</v>
      </c>
      <c r="EG114" s="1">
        <f t="shared" si="304"/>
        <v>0</v>
      </c>
      <c r="EH114" s="1">
        <f t="shared" si="304"/>
        <v>0</v>
      </c>
      <c r="EI114" s="1">
        <f t="shared" ref="EI114:GG114" si="305">EI$21*$E114</f>
        <v>0</v>
      </c>
      <c r="EJ114" s="1">
        <f t="shared" si="305"/>
        <v>0</v>
      </c>
      <c r="EK114" s="1">
        <f t="shared" si="305"/>
        <v>0</v>
      </c>
      <c r="EL114" s="1">
        <f t="shared" si="305"/>
        <v>0</v>
      </c>
      <c r="EM114" s="1">
        <f t="shared" si="305"/>
        <v>0</v>
      </c>
      <c r="EN114" s="1">
        <f t="shared" si="305"/>
        <v>0</v>
      </c>
      <c r="EO114" s="1">
        <f t="shared" si="305"/>
        <v>0</v>
      </c>
      <c r="EP114" s="1">
        <f t="shared" si="305"/>
        <v>0</v>
      </c>
      <c r="EQ114" s="1">
        <f t="shared" si="305"/>
        <v>0</v>
      </c>
      <c r="ER114" s="1">
        <f t="shared" si="305"/>
        <v>0</v>
      </c>
      <c r="ES114" s="1">
        <f t="shared" si="305"/>
        <v>0</v>
      </c>
      <c r="ET114" s="1">
        <f t="shared" si="305"/>
        <v>0</v>
      </c>
      <c r="EU114" s="1">
        <f t="shared" si="305"/>
        <v>0</v>
      </c>
      <c r="EV114" s="1">
        <f t="shared" si="305"/>
        <v>0</v>
      </c>
      <c r="EW114" s="1">
        <f t="shared" si="305"/>
        <v>0</v>
      </c>
      <c r="EX114" s="1">
        <f t="shared" si="305"/>
        <v>0</v>
      </c>
      <c r="EY114" s="1">
        <f t="shared" si="305"/>
        <v>0</v>
      </c>
      <c r="EZ114" s="1">
        <f t="shared" si="305"/>
        <v>0</v>
      </c>
      <c r="FA114" s="1">
        <f t="shared" si="305"/>
        <v>0</v>
      </c>
      <c r="FB114" s="1">
        <f t="shared" si="305"/>
        <v>0</v>
      </c>
      <c r="FC114" s="1">
        <f t="shared" si="305"/>
        <v>0</v>
      </c>
      <c r="FD114" s="1">
        <f t="shared" si="305"/>
        <v>0</v>
      </c>
      <c r="FE114" s="1">
        <f t="shared" si="305"/>
        <v>0</v>
      </c>
      <c r="FF114" s="1">
        <f t="shared" si="305"/>
        <v>0</v>
      </c>
      <c r="FG114" s="1">
        <f t="shared" si="305"/>
        <v>0</v>
      </c>
      <c r="FH114" s="1">
        <f t="shared" si="305"/>
        <v>0</v>
      </c>
      <c r="FI114" s="1">
        <f t="shared" si="305"/>
        <v>0</v>
      </c>
      <c r="FJ114" s="1">
        <f t="shared" si="305"/>
        <v>0</v>
      </c>
      <c r="FK114" s="1">
        <f t="shared" si="305"/>
        <v>0</v>
      </c>
      <c r="FL114" s="1">
        <f t="shared" si="305"/>
        <v>0</v>
      </c>
      <c r="FM114" s="1">
        <f t="shared" si="305"/>
        <v>0</v>
      </c>
      <c r="FN114" s="1">
        <f t="shared" si="305"/>
        <v>0</v>
      </c>
      <c r="FO114" s="1">
        <f t="shared" si="305"/>
        <v>0</v>
      </c>
      <c r="FP114" s="1">
        <f t="shared" si="305"/>
        <v>0</v>
      </c>
      <c r="FQ114" s="1">
        <f t="shared" si="305"/>
        <v>0</v>
      </c>
      <c r="FR114" s="1">
        <f t="shared" si="305"/>
        <v>0</v>
      </c>
      <c r="FS114" s="1">
        <f t="shared" si="305"/>
        <v>0</v>
      </c>
      <c r="FT114" s="1">
        <f t="shared" si="305"/>
        <v>0</v>
      </c>
      <c r="FU114" s="1">
        <f t="shared" si="305"/>
        <v>0</v>
      </c>
      <c r="FV114" s="1">
        <f t="shared" si="305"/>
        <v>0</v>
      </c>
      <c r="FW114" s="1">
        <f t="shared" si="305"/>
        <v>0</v>
      </c>
      <c r="FX114" s="1">
        <f t="shared" si="305"/>
        <v>0</v>
      </c>
      <c r="FY114" s="1">
        <f t="shared" si="305"/>
        <v>0</v>
      </c>
      <c r="FZ114" s="1">
        <f t="shared" si="305"/>
        <v>0</v>
      </c>
      <c r="GA114" s="1">
        <f t="shared" si="305"/>
        <v>0</v>
      </c>
      <c r="GB114" s="1">
        <f t="shared" si="305"/>
        <v>0</v>
      </c>
      <c r="GC114" s="1">
        <f t="shared" si="305"/>
        <v>0</v>
      </c>
      <c r="GD114" s="1">
        <f t="shared" si="305"/>
        <v>0</v>
      </c>
      <c r="GE114" s="1">
        <f t="shared" si="305"/>
        <v>0</v>
      </c>
      <c r="GF114" s="1">
        <f t="shared" si="305"/>
        <v>0</v>
      </c>
      <c r="GG114" s="1">
        <f t="shared" si="305"/>
        <v>0</v>
      </c>
    </row>
    <row r="115" spans="4:189" x14ac:dyDescent="0.25">
      <c r="D115" t="s">
        <v>191</v>
      </c>
      <c r="E115" s="3">
        <f>-'Project Inputs'!G55</f>
        <v>-47818832.45901639</v>
      </c>
      <c r="G115" s="96" t="s">
        <v>266</v>
      </c>
      <c r="J115" s="1">
        <f>J49/SUM($H$24:$H$48)*$E$115</f>
        <v>0</v>
      </c>
      <c r="K115" s="1">
        <f>K49/SUM($H$24:$H$48)*$E$115</f>
        <v>0</v>
      </c>
      <c r="L115" s="1">
        <f t="shared" ref="L115:P115" si="306">L49/SUM($H$24:$H$48)*$E$115</f>
        <v>0</v>
      </c>
      <c r="M115" s="1">
        <f t="shared" si="306"/>
        <v>0</v>
      </c>
      <c r="N115" s="1">
        <f t="shared" si="306"/>
        <v>0</v>
      </c>
      <c r="O115" s="1">
        <f t="shared" si="306"/>
        <v>0</v>
      </c>
      <c r="P115" s="1">
        <f t="shared" si="306"/>
        <v>0</v>
      </c>
      <c r="Q115" s="1">
        <f t="shared" ref="Q115:CB115" si="307">Q49/SUM($H$24:$H$48)*$E$115</f>
        <v>0</v>
      </c>
      <c r="R115" s="1">
        <f t="shared" si="307"/>
        <v>0</v>
      </c>
      <c r="S115" s="1">
        <f t="shared" si="307"/>
        <v>0</v>
      </c>
      <c r="T115" s="1">
        <f t="shared" si="307"/>
        <v>0</v>
      </c>
      <c r="U115" s="1">
        <f t="shared" si="307"/>
        <v>0</v>
      </c>
      <c r="V115" s="1">
        <f t="shared" si="307"/>
        <v>0</v>
      </c>
      <c r="W115" s="1">
        <f t="shared" si="307"/>
        <v>0</v>
      </c>
      <c r="X115" s="1">
        <f t="shared" si="307"/>
        <v>0</v>
      </c>
      <c r="Y115" s="1">
        <f t="shared" si="307"/>
        <v>-885533.93442622945</v>
      </c>
      <c r="Z115" s="1">
        <f t="shared" si="307"/>
        <v>-885533.93442622945</v>
      </c>
      <c r="AA115" s="1">
        <f t="shared" si="307"/>
        <v>-885533.93442622945</v>
      </c>
      <c r="AB115" s="1">
        <f t="shared" si="307"/>
        <v>-885533.93442622945</v>
      </c>
      <c r="AC115" s="1">
        <f t="shared" si="307"/>
        <v>-885533.93442622945</v>
      </c>
      <c r="AD115" s="1">
        <f t="shared" si="307"/>
        <v>-885533.93442622945</v>
      </c>
      <c r="AE115" s="1">
        <f t="shared" si="307"/>
        <v>-885533.93442622945</v>
      </c>
      <c r="AF115" s="1">
        <f t="shared" si="307"/>
        <v>-885533.93442622945</v>
      </c>
      <c r="AG115" s="1">
        <f t="shared" si="307"/>
        <v>-885533.93442622945</v>
      </c>
      <c r="AH115" s="1">
        <f t="shared" si="307"/>
        <v>-885533.93442622945</v>
      </c>
      <c r="AI115" s="1">
        <f t="shared" si="307"/>
        <v>-885533.93442622945</v>
      </c>
      <c r="AJ115" s="1">
        <f t="shared" si="307"/>
        <v>-885533.93442622945</v>
      </c>
      <c r="AK115" s="1">
        <f t="shared" si="307"/>
        <v>-885533.93442622945</v>
      </c>
      <c r="AL115" s="1">
        <f t="shared" si="307"/>
        <v>-885533.93442622945</v>
      </c>
      <c r="AM115" s="1">
        <f t="shared" si="307"/>
        <v>-885533.93442622945</v>
      </c>
      <c r="AN115" s="1">
        <f t="shared" si="307"/>
        <v>-885533.93442622945</v>
      </c>
      <c r="AO115" s="1">
        <f t="shared" si="307"/>
        <v>-885533.93442622945</v>
      </c>
      <c r="AP115" s="1">
        <f t="shared" si="307"/>
        <v>-885533.93442622945</v>
      </c>
      <c r="AQ115" s="1">
        <f t="shared" si="307"/>
        <v>-885533.93442622945</v>
      </c>
      <c r="AR115" s="1">
        <f t="shared" si="307"/>
        <v>-885533.93442622945</v>
      </c>
      <c r="AS115" s="1">
        <f t="shared" si="307"/>
        <v>-885533.93442622945</v>
      </c>
      <c r="AT115" s="1">
        <f t="shared" si="307"/>
        <v>-885533.93442622945</v>
      </c>
      <c r="AU115" s="1">
        <f t="shared" si="307"/>
        <v>-885533.93442622945</v>
      </c>
      <c r="AV115" s="1">
        <f t="shared" si="307"/>
        <v>-885533.93442622945</v>
      </c>
      <c r="AW115" s="1">
        <f t="shared" si="307"/>
        <v>-885533.93442622945</v>
      </c>
      <c r="AX115" s="1">
        <f t="shared" si="307"/>
        <v>-885533.93442622945</v>
      </c>
      <c r="AY115" s="1">
        <f t="shared" si="307"/>
        <v>-885533.93442622945</v>
      </c>
      <c r="AZ115" s="1">
        <f t="shared" si="307"/>
        <v>-885533.93442622945</v>
      </c>
      <c r="BA115" s="1">
        <f t="shared" si="307"/>
        <v>-885533.93442622945</v>
      </c>
      <c r="BB115" s="1">
        <f t="shared" si="307"/>
        <v>-885533.93442622945</v>
      </c>
      <c r="BC115" s="1">
        <f t="shared" si="307"/>
        <v>-885533.93442622945</v>
      </c>
      <c r="BD115" s="1">
        <f t="shared" si="307"/>
        <v>-885533.93442622945</v>
      </c>
      <c r="BE115" s="1">
        <f t="shared" si="307"/>
        <v>-885533.93442622945</v>
      </c>
      <c r="BF115" s="1">
        <f t="shared" si="307"/>
        <v>-885533.93442622945</v>
      </c>
      <c r="BG115" s="1">
        <f t="shared" si="307"/>
        <v>-885533.93442622945</v>
      </c>
      <c r="BH115" s="1">
        <f t="shared" si="307"/>
        <v>-885533.93442622945</v>
      </c>
      <c r="BI115" s="1">
        <f t="shared" si="307"/>
        <v>-885533.93442622945</v>
      </c>
      <c r="BJ115" s="1">
        <f t="shared" si="307"/>
        <v>-885533.93442622945</v>
      </c>
      <c r="BK115" s="1">
        <f t="shared" si="307"/>
        <v>-885533.93442622945</v>
      </c>
      <c r="BL115" s="1">
        <f t="shared" si="307"/>
        <v>-885533.93442622945</v>
      </c>
      <c r="BM115" s="1">
        <f t="shared" si="307"/>
        <v>-885533.93442622945</v>
      </c>
      <c r="BN115" s="1">
        <f t="shared" si="307"/>
        <v>-885533.93442622945</v>
      </c>
      <c r="BO115" s="1">
        <f t="shared" si="307"/>
        <v>-885533.93442622945</v>
      </c>
      <c r="BP115" s="1">
        <f t="shared" si="307"/>
        <v>-885533.93442622945</v>
      </c>
      <c r="BQ115" s="1">
        <f t="shared" si="307"/>
        <v>-885533.93442622945</v>
      </c>
      <c r="BR115" s="1">
        <f t="shared" si="307"/>
        <v>-885533.93442622945</v>
      </c>
      <c r="BS115" s="1">
        <f t="shared" si="307"/>
        <v>-885533.93442622945</v>
      </c>
      <c r="BT115" s="1">
        <f t="shared" si="307"/>
        <v>-885533.93442622945</v>
      </c>
      <c r="BU115" s="1">
        <f t="shared" si="307"/>
        <v>-885533.93442622945</v>
      </c>
      <c r="BV115" s="1">
        <f t="shared" si="307"/>
        <v>-885533.93442622945</v>
      </c>
      <c r="BW115" s="1">
        <f t="shared" si="307"/>
        <v>-885533.93442622945</v>
      </c>
      <c r="BX115" s="1">
        <f t="shared" si="307"/>
        <v>-885533.93442622945</v>
      </c>
      <c r="BY115" s="1">
        <f t="shared" si="307"/>
        <v>-885533.93442622945</v>
      </c>
      <c r="BZ115" s="1">
        <f t="shared" si="307"/>
        <v>-885533.93442622945</v>
      </c>
      <c r="CA115" s="1">
        <f t="shared" si="307"/>
        <v>0</v>
      </c>
      <c r="CB115" s="1">
        <f t="shared" si="307"/>
        <v>0</v>
      </c>
      <c r="CC115" s="1">
        <f t="shared" ref="CC115:EN115" si="308">CC49/SUM($H$24:$H$48)*$E$115</f>
        <v>0</v>
      </c>
      <c r="CD115" s="1">
        <f t="shared" si="308"/>
        <v>0</v>
      </c>
      <c r="CE115" s="1">
        <f t="shared" si="308"/>
        <v>0</v>
      </c>
      <c r="CF115" s="1">
        <f t="shared" si="308"/>
        <v>0</v>
      </c>
      <c r="CG115" s="1">
        <f t="shared" si="308"/>
        <v>0</v>
      </c>
      <c r="CH115" s="1">
        <f t="shared" si="308"/>
        <v>0</v>
      </c>
      <c r="CI115" s="1">
        <f t="shared" si="308"/>
        <v>0</v>
      </c>
      <c r="CJ115" s="1">
        <f t="shared" si="308"/>
        <v>0</v>
      </c>
      <c r="CK115" s="1">
        <f t="shared" si="308"/>
        <v>0</v>
      </c>
      <c r="CL115" s="1">
        <f t="shared" si="308"/>
        <v>0</v>
      </c>
      <c r="CM115" s="1">
        <f t="shared" si="308"/>
        <v>0</v>
      </c>
      <c r="CN115" s="1">
        <f t="shared" si="308"/>
        <v>0</v>
      </c>
      <c r="CO115" s="1">
        <f t="shared" si="308"/>
        <v>0</v>
      </c>
      <c r="CP115" s="1">
        <f t="shared" si="308"/>
        <v>0</v>
      </c>
      <c r="CQ115" s="1">
        <f t="shared" si="308"/>
        <v>0</v>
      </c>
      <c r="CR115" s="1">
        <f t="shared" si="308"/>
        <v>0</v>
      </c>
      <c r="CS115" s="1">
        <f t="shared" si="308"/>
        <v>0</v>
      </c>
      <c r="CT115" s="1">
        <f t="shared" si="308"/>
        <v>0</v>
      </c>
      <c r="CU115" s="1">
        <f t="shared" si="308"/>
        <v>0</v>
      </c>
      <c r="CV115" s="1">
        <f t="shared" si="308"/>
        <v>0</v>
      </c>
      <c r="CW115" s="1">
        <f t="shared" si="308"/>
        <v>0</v>
      </c>
      <c r="CX115" s="1">
        <f t="shared" si="308"/>
        <v>0</v>
      </c>
      <c r="CY115" s="1">
        <f t="shared" si="308"/>
        <v>0</v>
      </c>
      <c r="CZ115" s="1">
        <f t="shared" si="308"/>
        <v>0</v>
      </c>
      <c r="DA115" s="1">
        <f t="shared" si="308"/>
        <v>0</v>
      </c>
      <c r="DB115" s="1">
        <f t="shared" si="308"/>
        <v>0</v>
      </c>
      <c r="DC115" s="1">
        <f t="shared" si="308"/>
        <v>0</v>
      </c>
      <c r="DD115" s="1">
        <f t="shared" si="308"/>
        <v>0</v>
      </c>
      <c r="DE115" s="1">
        <f t="shared" si="308"/>
        <v>0</v>
      </c>
      <c r="DF115" s="1">
        <f t="shared" si="308"/>
        <v>0</v>
      </c>
      <c r="DG115" s="1">
        <f t="shared" si="308"/>
        <v>0</v>
      </c>
      <c r="DH115" s="1">
        <f t="shared" si="308"/>
        <v>0</v>
      </c>
      <c r="DI115" s="1">
        <f t="shared" si="308"/>
        <v>0</v>
      </c>
      <c r="DJ115" s="1">
        <f t="shared" si="308"/>
        <v>0</v>
      </c>
      <c r="DK115" s="1">
        <f t="shared" si="308"/>
        <v>0</v>
      </c>
      <c r="DL115" s="1">
        <f t="shared" si="308"/>
        <v>0</v>
      </c>
      <c r="DM115" s="1">
        <f t="shared" si="308"/>
        <v>0</v>
      </c>
      <c r="DN115" s="1">
        <f t="shared" si="308"/>
        <v>0</v>
      </c>
      <c r="DO115" s="1">
        <f t="shared" si="308"/>
        <v>0</v>
      </c>
      <c r="DP115" s="1">
        <f t="shared" si="308"/>
        <v>0</v>
      </c>
      <c r="DQ115" s="1">
        <f t="shared" si="308"/>
        <v>0</v>
      </c>
      <c r="DR115" s="1">
        <f t="shared" si="308"/>
        <v>0</v>
      </c>
      <c r="DS115" s="1">
        <f t="shared" si="308"/>
        <v>0</v>
      </c>
      <c r="DT115" s="1">
        <f t="shared" si="308"/>
        <v>0</v>
      </c>
      <c r="DU115" s="1">
        <f t="shared" si="308"/>
        <v>0</v>
      </c>
      <c r="DV115" s="1">
        <f t="shared" si="308"/>
        <v>0</v>
      </c>
      <c r="DW115" s="1">
        <f t="shared" si="308"/>
        <v>0</v>
      </c>
      <c r="DX115" s="1">
        <f t="shared" si="308"/>
        <v>0</v>
      </c>
      <c r="DY115" s="1">
        <f t="shared" si="308"/>
        <v>0</v>
      </c>
      <c r="DZ115" s="1">
        <f t="shared" si="308"/>
        <v>0</v>
      </c>
      <c r="EA115" s="1">
        <f t="shared" si="308"/>
        <v>0</v>
      </c>
      <c r="EB115" s="1">
        <f t="shared" si="308"/>
        <v>0</v>
      </c>
      <c r="EC115" s="1">
        <f t="shared" si="308"/>
        <v>0</v>
      </c>
      <c r="ED115" s="1">
        <f t="shared" si="308"/>
        <v>0</v>
      </c>
      <c r="EE115" s="1">
        <f t="shared" si="308"/>
        <v>0</v>
      </c>
      <c r="EF115" s="1">
        <f t="shared" si="308"/>
        <v>0</v>
      </c>
      <c r="EG115" s="1">
        <f t="shared" si="308"/>
        <v>0</v>
      </c>
      <c r="EH115" s="1">
        <f t="shared" si="308"/>
        <v>0</v>
      </c>
      <c r="EI115" s="1">
        <f t="shared" si="308"/>
        <v>0</v>
      </c>
      <c r="EJ115" s="1">
        <f t="shared" si="308"/>
        <v>0</v>
      </c>
      <c r="EK115" s="1">
        <f t="shared" si="308"/>
        <v>0</v>
      </c>
      <c r="EL115" s="1">
        <f t="shared" si="308"/>
        <v>0</v>
      </c>
      <c r="EM115" s="1">
        <f t="shared" si="308"/>
        <v>0</v>
      </c>
      <c r="EN115" s="1">
        <f t="shared" si="308"/>
        <v>0</v>
      </c>
      <c r="EO115" s="1">
        <f t="shared" ref="EO115:GG115" si="309">EO49/SUM($H$24:$H$48)*$E$115</f>
        <v>0</v>
      </c>
      <c r="EP115" s="1">
        <f t="shared" si="309"/>
        <v>0</v>
      </c>
      <c r="EQ115" s="1">
        <f t="shared" si="309"/>
        <v>0</v>
      </c>
      <c r="ER115" s="1">
        <f t="shared" si="309"/>
        <v>0</v>
      </c>
      <c r="ES115" s="1">
        <f t="shared" si="309"/>
        <v>0</v>
      </c>
      <c r="ET115" s="1">
        <f t="shared" si="309"/>
        <v>0</v>
      </c>
      <c r="EU115" s="1">
        <f t="shared" si="309"/>
        <v>0</v>
      </c>
      <c r="EV115" s="1">
        <f t="shared" si="309"/>
        <v>0</v>
      </c>
      <c r="EW115" s="1">
        <f t="shared" si="309"/>
        <v>0</v>
      </c>
      <c r="EX115" s="1">
        <f t="shared" si="309"/>
        <v>0</v>
      </c>
      <c r="EY115" s="1">
        <f t="shared" si="309"/>
        <v>0</v>
      </c>
      <c r="EZ115" s="1">
        <f t="shared" si="309"/>
        <v>0</v>
      </c>
      <c r="FA115" s="1">
        <f t="shared" si="309"/>
        <v>0</v>
      </c>
      <c r="FB115" s="1">
        <f t="shared" si="309"/>
        <v>0</v>
      </c>
      <c r="FC115" s="1">
        <f t="shared" si="309"/>
        <v>0</v>
      </c>
      <c r="FD115" s="1">
        <f t="shared" si="309"/>
        <v>0</v>
      </c>
      <c r="FE115" s="1">
        <f t="shared" si="309"/>
        <v>0</v>
      </c>
      <c r="FF115" s="1">
        <f t="shared" si="309"/>
        <v>0</v>
      </c>
      <c r="FG115" s="1">
        <f t="shared" si="309"/>
        <v>0</v>
      </c>
      <c r="FH115" s="1">
        <f t="shared" si="309"/>
        <v>0</v>
      </c>
      <c r="FI115" s="1">
        <f t="shared" si="309"/>
        <v>0</v>
      </c>
      <c r="FJ115" s="1">
        <f t="shared" si="309"/>
        <v>0</v>
      </c>
      <c r="FK115" s="1">
        <f t="shared" si="309"/>
        <v>0</v>
      </c>
      <c r="FL115" s="1">
        <f t="shared" si="309"/>
        <v>0</v>
      </c>
      <c r="FM115" s="1">
        <f t="shared" si="309"/>
        <v>0</v>
      </c>
      <c r="FN115" s="1">
        <f t="shared" si="309"/>
        <v>0</v>
      </c>
      <c r="FO115" s="1">
        <f t="shared" si="309"/>
        <v>0</v>
      </c>
      <c r="FP115" s="1">
        <f t="shared" si="309"/>
        <v>0</v>
      </c>
      <c r="FQ115" s="1">
        <f t="shared" si="309"/>
        <v>0</v>
      </c>
      <c r="FR115" s="1">
        <f t="shared" si="309"/>
        <v>0</v>
      </c>
      <c r="FS115" s="1">
        <f t="shared" si="309"/>
        <v>0</v>
      </c>
      <c r="FT115" s="1">
        <f t="shared" si="309"/>
        <v>0</v>
      </c>
      <c r="FU115" s="1">
        <f t="shared" si="309"/>
        <v>0</v>
      </c>
      <c r="FV115" s="1">
        <f t="shared" si="309"/>
        <v>0</v>
      </c>
      <c r="FW115" s="1">
        <f t="shared" si="309"/>
        <v>0</v>
      </c>
      <c r="FX115" s="1">
        <f t="shared" si="309"/>
        <v>0</v>
      </c>
      <c r="FY115" s="1">
        <f t="shared" si="309"/>
        <v>0</v>
      </c>
      <c r="FZ115" s="1">
        <f t="shared" si="309"/>
        <v>0</v>
      </c>
      <c r="GA115" s="1">
        <f t="shared" si="309"/>
        <v>0</v>
      </c>
      <c r="GB115" s="1">
        <f t="shared" si="309"/>
        <v>0</v>
      </c>
      <c r="GC115" s="1">
        <f t="shared" si="309"/>
        <v>0</v>
      </c>
      <c r="GD115" s="1">
        <f t="shared" si="309"/>
        <v>0</v>
      </c>
      <c r="GE115" s="1">
        <f t="shared" si="309"/>
        <v>0</v>
      </c>
      <c r="GF115" s="1">
        <f t="shared" si="309"/>
        <v>0</v>
      </c>
      <c r="GG115" s="1">
        <f t="shared" si="309"/>
        <v>0</v>
      </c>
    </row>
    <row r="116" spans="4:189" x14ac:dyDescent="0.25">
      <c r="D116" t="s">
        <v>205</v>
      </c>
      <c r="E116" s="3">
        <f>-'Project Inputs'!H123</f>
        <v>-7662197.6749999998</v>
      </c>
      <c r="G116" s="3">
        <f>'Project Inputs'!E223</f>
        <v>24</v>
      </c>
      <c r="H116" s="3">
        <f>'Project Inputs'!F223</f>
        <v>9</v>
      </c>
      <c r="J116" s="1">
        <f>AND(J$1&gt;=$G116,J$1&lt;SUM($G116:$H116))*($E116/$H116)</f>
        <v>0</v>
      </c>
      <c r="K116" s="1">
        <f t="shared" ref="K116:BV116" si="310">AND(K$1&gt;=$G116,K$1&lt;SUM($G116:$H116))*($E116/$H116)</f>
        <v>0</v>
      </c>
      <c r="L116" s="1">
        <f t="shared" si="310"/>
        <v>0</v>
      </c>
      <c r="M116" s="1">
        <f t="shared" si="310"/>
        <v>0</v>
      </c>
      <c r="N116" s="1">
        <f t="shared" si="310"/>
        <v>0</v>
      </c>
      <c r="O116" s="1">
        <f t="shared" si="310"/>
        <v>0</v>
      </c>
      <c r="P116" s="1">
        <f t="shared" si="310"/>
        <v>0</v>
      </c>
      <c r="Q116" s="1">
        <f t="shared" si="310"/>
        <v>0</v>
      </c>
      <c r="R116" s="1">
        <f t="shared" si="310"/>
        <v>0</v>
      </c>
      <c r="S116" s="1">
        <f t="shared" si="310"/>
        <v>0</v>
      </c>
      <c r="T116" s="1">
        <f t="shared" si="310"/>
        <v>0</v>
      </c>
      <c r="U116" s="1">
        <f t="shared" si="310"/>
        <v>0</v>
      </c>
      <c r="V116" s="1">
        <f t="shared" si="310"/>
        <v>0</v>
      </c>
      <c r="W116" s="1">
        <f t="shared" si="310"/>
        <v>0</v>
      </c>
      <c r="X116" s="1">
        <f t="shared" si="310"/>
        <v>0</v>
      </c>
      <c r="Y116" s="1">
        <f t="shared" si="310"/>
        <v>0</v>
      </c>
      <c r="Z116" s="1">
        <f t="shared" si="310"/>
        <v>0</v>
      </c>
      <c r="AA116" s="1">
        <f t="shared" si="310"/>
        <v>0</v>
      </c>
      <c r="AB116" s="1">
        <f t="shared" si="310"/>
        <v>0</v>
      </c>
      <c r="AC116" s="1">
        <f t="shared" si="310"/>
        <v>0</v>
      </c>
      <c r="AD116" s="1">
        <f t="shared" si="310"/>
        <v>0</v>
      </c>
      <c r="AE116" s="1">
        <f t="shared" si="310"/>
        <v>0</v>
      </c>
      <c r="AF116" s="1">
        <f t="shared" si="310"/>
        <v>0</v>
      </c>
      <c r="AG116" s="1">
        <f t="shared" si="310"/>
        <v>-851355.2972222222</v>
      </c>
      <c r="AH116" s="1">
        <f t="shared" si="310"/>
        <v>-851355.2972222222</v>
      </c>
      <c r="AI116" s="1">
        <f t="shared" si="310"/>
        <v>-851355.2972222222</v>
      </c>
      <c r="AJ116" s="1">
        <f t="shared" si="310"/>
        <v>-851355.2972222222</v>
      </c>
      <c r="AK116" s="1">
        <f t="shared" si="310"/>
        <v>-851355.2972222222</v>
      </c>
      <c r="AL116" s="1">
        <f t="shared" si="310"/>
        <v>-851355.2972222222</v>
      </c>
      <c r="AM116" s="1">
        <f t="shared" si="310"/>
        <v>-851355.2972222222</v>
      </c>
      <c r="AN116" s="1">
        <f t="shared" si="310"/>
        <v>-851355.2972222222</v>
      </c>
      <c r="AO116" s="1">
        <f t="shared" si="310"/>
        <v>-851355.2972222222</v>
      </c>
      <c r="AP116" s="1">
        <f t="shared" si="310"/>
        <v>0</v>
      </c>
      <c r="AQ116" s="1">
        <f t="shared" si="310"/>
        <v>0</v>
      </c>
      <c r="AR116" s="1">
        <f t="shared" si="310"/>
        <v>0</v>
      </c>
      <c r="AS116" s="1">
        <f t="shared" si="310"/>
        <v>0</v>
      </c>
      <c r="AT116" s="1">
        <f t="shared" si="310"/>
        <v>0</v>
      </c>
      <c r="AU116" s="1">
        <f t="shared" si="310"/>
        <v>0</v>
      </c>
      <c r="AV116" s="1">
        <f t="shared" si="310"/>
        <v>0</v>
      </c>
      <c r="AW116" s="1">
        <f t="shared" si="310"/>
        <v>0</v>
      </c>
      <c r="AX116" s="1">
        <f t="shared" si="310"/>
        <v>0</v>
      </c>
      <c r="AY116" s="1">
        <f t="shared" si="310"/>
        <v>0</v>
      </c>
      <c r="AZ116" s="1">
        <f t="shared" si="310"/>
        <v>0</v>
      </c>
      <c r="BA116" s="1">
        <f t="shared" si="310"/>
        <v>0</v>
      </c>
      <c r="BB116" s="1">
        <f t="shared" si="310"/>
        <v>0</v>
      </c>
      <c r="BC116" s="1">
        <f t="shared" si="310"/>
        <v>0</v>
      </c>
      <c r="BD116" s="1">
        <f t="shared" si="310"/>
        <v>0</v>
      </c>
      <c r="BE116" s="1">
        <f t="shared" si="310"/>
        <v>0</v>
      </c>
      <c r="BF116" s="1">
        <f t="shared" si="310"/>
        <v>0</v>
      </c>
      <c r="BG116" s="1">
        <f t="shared" si="310"/>
        <v>0</v>
      </c>
      <c r="BH116" s="1">
        <f t="shared" si="310"/>
        <v>0</v>
      </c>
      <c r="BI116" s="1">
        <f t="shared" si="310"/>
        <v>0</v>
      </c>
      <c r="BJ116" s="1">
        <f t="shared" si="310"/>
        <v>0</v>
      </c>
      <c r="BK116" s="1">
        <f t="shared" si="310"/>
        <v>0</v>
      </c>
      <c r="BL116" s="1">
        <f t="shared" si="310"/>
        <v>0</v>
      </c>
      <c r="BM116" s="1">
        <f t="shared" si="310"/>
        <v>0</v>
      </c>
      <c r="BN116" s="1">
        <f t="shared" si="310"/>
        <v>0</v>
      </c>
      <c r="BO116" s="1">
        <f t="shared" si="310"/>
        <v>0</v>
      </c>
      <c r="BP116" s="1">
        <f t="shared" si="310"/>
        <v>0</v>
      </c>
      <c r="BQ116" s="1">
        <f t="shared" si="310"/>
        <v>0</v>
      </c>
      <c r="BR116" s="1">
        <f t="shared" si="310"/>
        <v>0</v>
      </c>
      <c r="BS116" s="1">
        <f t="shared" si="310"/>
        <v>0</v>
      </c>
      <c r="BT116" s="1">
        <f t="shared" si="310"/>
        <v>0</v>
      </c>
      <c r="BU116" s="1">
        <f t="shared" si="310"/>
        <v>0</v>
      </c>
      <c r="BV116" s="1">
        <f t="shared" si="310"/>
        <v>0</v>
      </c>
      <c r="BW116" s="1">
        <f t="shared" ref="BW116:EH116" si="311">AND(BW$1&gt;=$G116,BW$1&lt;SUM($G116:$H116))*($E116/$H116)</f>
        <v>0</v>
      </c>
      <c r="BX116" s="1">
        <f t="shared" si="311"/>
        <v>0</v>
      </c>
      <c r="BY116" s="1">
        <f t="shared" si="311"/>
        <v>0</v>
      </c>
      <c r="BZ116" s="1">
        <f t="shared" si="311"/>
        <v>0</v>
      </c>
      <c r="CA116" s="1">
        <f t="shared" si="311"/>
        <v>0</v>
      </c>
      <c r="CB116" s="1">
        <f t="shared" si="311"/>
        <v>0</v>
      </c>
      <c r="CC116" s="1">
        <f t="shared" si="311"/>
        <v>0</v>
      </c>
      <c r="CD116" s="1">
        <f t="shared" si="311"/>
        <v>0</v>
      </c>
      <c r="CE116" s="1">
        <f t="shared" si="311"/>
        <v>0</v>
      </c>
      <c r="CF116" s="1">
        <f t="shared" si="311"/>
        <v>0</v>
      </c>
      <c r="CG116" s="1">
        <f t="shared" si="311"/>
        <v>0</v>
      </c>
      <c r="CH116" s="1">
        <f t="shared" si="311"/>
        <v>0</v>
      </c>
      <c r="CI116" s="1">
        <f t="shared" si="311"/>
        <v>0</v>
      </c>
      <c r="CJ116" s="1">
        <f t="shared" si="311"/>
        <v>0</v>
      </c>
      <c r="CK116" s="1">
        <f t="shared" si="311"/>
        <v>0</v>
      </c>
      <c r="CL116" s="1">
        <f t="shared" si="311"/>
        <v>0</v>
      </c>
      <c r="CM116" s="1">
        <f t="shared" si="311"/>
        <v>0</v>
      </c>
      <c r="CN116" s="1">
        <f t="shared" si="311"/>
        <v>0</v>
      </c>
      <c r="CO116" s="1">
        <f t="shared" si="311"/>
        <v>0</v>
      </c>
      <c r="CP116" s="1">
        <f t="shared" si="311"/>
        <v>0</v>
      </c>
      <c r="CQ116" s="1">
        <f t="shared" si="311"/>
        <v>0</v>
      </c>
      <c r="CR116" s="1">
        <f t="shared" si="311"/>
        <v>0</v>
      </c>
      <c r="CS116" s="1">
        <f t="shared" si="311"/>
        <v>0</v>
      </c>
      <c r="CT116" s="1">
        <f t="shared" si="311"/>
        <v>0</v>
      </c>
      <c r="CU116" s="1">
        <f t="shared" si="311"/>
        <v>0</v>
      </c>
      <c r="CV116" s="1">
        <f t="shared" si="311"/>
        <v>0</v>
      </c>
      <c r="CW116" s="1">
        <f t="shared" si="311"/>
        <v>0</v>
      </c>
      <c r="CX116" s="1">
        <f t="shared" si="311"/>
        <v>0</v>
      </c>
      <c r="CY116" s="1">
        <f t="shared" si="311"/>
        <v>0</v>
      </c>
      <c r="CZ116" s="1">
        <f t="shared" si="311"/>
        <v>0</v>
      </c>
      <c r="DA116" s="1">
        <f t="shared" si="311"/>
        <v>0</v>
      </c>
      <c r="DB116" s="1">
        <f t="shared" si="311"/>
        <v>0</v>
      </c>
      <c r="DC116" s="1">
        <f t="shared" si="311"/>
        <v>0</v>
      </c>
      <c r="DD116" s="1">
        <f t="shared" si="311"/>
        <v>0</v>
      </c>
      <c r="DE116" s="1">
        <f t="shared" si="311"/>
        <v>0</v>
      </c>
      <c r="DF116" s="1">
        <f t="shared" si="311"/>
        <v>0</v>
      </c>
      <c r="DG116" s="1">
        <f t="shared" si="311"/>
        <v>0</v>
      </c>
      <c r="DH116" s="1">
        <f t="shared" si="311"/>
        <v>0</v>
      </c>
      <c r="DI116" s="1">
        <f t="shared" si="311"/>
        <v>0</v>
      </c>
      <c r="DJ116" s="1">
        <f t="shared" si="311"/>
        <v>0</v>
      </c>
      <c r="DK116" s="1">
        <f t="shared" si="311"/>
        <v>0</v>
      </c>
      <c r="DL116" s="1">
        <f t="shared" si="311"/>
        <v>0</v>
      </c>
      <c r="DM116" s="1">
        <f t="shared" si="311"/>
        <v>0</v>
      </c>
      <c r="DN116" s="1">
        <f t="shared" si="311"/>
        <v>0</v>
      </c>
      <c r="DO116" s="1">
        <f t="shared" si="311"/>
        <v>0</v>
      </c>
      <c r="DP116" s="1">
        <f t="shared" si="311"/>
        <v>0</v>
      </c>
      <c r="DQ116" s="1">
        <f t="shared" si="311"/>
        <v>0</v>
      </c>
      <c r="DR116" s="1">
        <f t="shared" si="311"/>
        <v>0</v>
      </c>
      <c r="DS116" s="1">
        <f t="shared" si="311"/>
        <v>0</v>
      </c>
      <c r="DT116" s="1">
        <f t="shared" si="311"/>
        <v>0</v>
      </c>
      <c r="DU116" s="1">
        <f t="shared" si="311"/>
        <v>0</v>
      </c>
      <c r="DV116" s="1">
        <f t="shared" si="311"/>
        <v>0</v>
      </c>
      <c r="DW116" s="1">
        <f t="shared" si="311"/>
        <v>0</v>
      </c>
      <c r="DX116" s="1">
        <f t="shared" si="311"/>
        <v>0</v>
      </c>
      <c r="DY116" s="1">
        <f t="shared" si="311"/>
        <v>0</v>
      </c>
      <c r="DZ116" s="1">
        <f t="shared" si="311"/>
        <v>0</v>
      </c>
      <c r="EA116" s="1">
        <f t="shared" si="311"/>
        <v>0</v>
      </c>
      <c r="EB116" s="1">
        <f t="shared" si="311"/>
        <v>0</v>
      </c>
      <c r="EC116" s="1">
        <f t="shared" si="311"/>
        <v>0</v>
      </c>
      <c r="ED116" s="1">
        <f t="shared" si="311"/>
        <v>0</v>
      </c>
      <c r="EE116" s="1">
        <f t="shared" si="311"/>
        <v>0</v>
      </c>
      <c r="EF116" s="1">
        <f t="shared" si="311"/>
        <v>0</v>
      </c>
      <c r="EG116" s="1">
        <f t="shared" si="311"/>
        <v>0</v>
      </c>
      <c r="EH116" s="1">
        <f t="shared" si="311"/>
        <v>0</v>
      </c>
      <c r="EI116" s="1">
        <f t="shared" ref="EI116:GG116" si="312">AND(EI$1&gt;=$G116,EI$1&lt;SUM($G116:$H116))*($E116/$H116)</f>
        <v>0</v>
      </c>
      <c r="EJ116" s="1">
        <f t="shared" si="312"/>
        <v>0</v>
      </c>
      <c r="EK116" s="1">
        <f t="shared" si="312"/>
        <v>0</v>
      </c>
      <c r="EL116" s="1">
        <f t="shared" si="312"/>
        <v>0</v>
      </c>
      <c r="EM116" s="1">
        <f t="shared" si="312"/>
        <v>0</v>
      </c>
      <c r="EN116" s="1">
        <f t="shared" si="312"/>
        <v>0</v>
      </c>
      <c r="EO116" s="1">
        <f t="shared" si="312"/>
        <v>0</v>
      </c>
      <c r="EP116" s="1">
        <f t="shared" si="312"/>
        <v>0</v>
      </c>
      <c r="EQ116" s="1">
        <f t="shared" si="312"/>
        <v>0</v>
      </c>
      <c r="ER116" s="1">
        <f t="shared" si="312"/>
        <v>0</v>
      </c>
      <c r="ES116" s="1">
        <f t="shared" si="312"/>
        <v>0</v>
      </c>
      <c r="ET116" s="1">
        <f t="shared" si="312"/>
        <v>0</v>
      </c>
      <c r="EU116" s="1">
        <f t="shared" si="312"/>
        <v>0</v>
      </c>
      <c r="EV116" s="1">
        <f t="shared" si="312"/>
        <v>0</v>
      </c>
      <c r="EW116" s="1">
        <f t="shared" si="312"/>
        <v>0</v>
      </c>
      <c r="EX116" s="1">
        <f t="shared" si="312"/>
        <v>0</v>
      </c>
      <c r="EY116" s="1">
        <f t="shared" si="312"/>
        <v>0</v>
      </c>
      <c r="EZ116" s="1">
        <f t="shared" si="312"/>
        <v>0</v>
      </c>
      <c r="FA116" s="1">
        <f t="shared" si="312"/>
        <v>0</v>
      </c>
      <c r="FB116" s="1">
        <f t="shared" si="312"/>
        <v>0</v>
      </c>
      <c r="FC116" s="1">
        <f t="shared" si="312"/>
        <v>0</v>
      </c>
      <c r="FD116" s="1">
        <f t="shared" si="312"/>
        <v>0</v>
      </c>
      <c r="FE116" s="1">
        <f t="shared" si="312"/>
        <v>0</v>
      </c>
      <c r="FF116" s="1">
        <f t="shared" si="312"/>
        <v>0</v>
      </c>
      <c r="FG116" s="1">
        <f t="shared" si="312"/>
        <v>0</v>
      </c>
      <c r="FH116" s="1">
        <f t="shared" si="312"/>
        <v>0</v>
      </c>
      <c r="FI116" s="1">
        <f t="shared" si="312"/>
        <v>0</v>
      </c>
      <c r="FJ116" s="1">
        <f t="shared" si="312"/>
        <v>0</v>
      </c>
      <c r="FK116" s="1">
        <f t="shared" si="312"/>
        <v>0</v>
      </c>
      <c r="FL116" s="1">
        <f t="shared" si="312"/>
        <v>0</v>
      </c>
      <c r="FM116" s="1">
        <f t="shared" si="312"/>
        <v>0</v>
      </c>
      <c r="FN116" s="1">
        <f t="shared" si="312"/>
        <v>0</v>
      </c>
      <c r="FO116" s="1">
        <f t="shared" si="312"/>
        <v>0</v>
      </c>
      <c r="FP116" s="1">
        <f t="shared" si="312"/>
        <v>0</v>
      </c>
      <c r="FQ116" s="1">
        <f t="shared" si="312"/>
        <v>0</v>
      </c>
      <c r="FR116" s="1">
        <f t="shared" si="312"/>
        <v>0</v>
      </c>
      <c r="FS116" s="1">
        <f t="shared" si="312"/>
        <v>0</v>
      </c>
      <c r="FT116" s="1">
        <f t="shared" si="312"/>
        <v>0</v>
      </c>
      <c r="FU116" s="1">
        <f t="shared" si="312"/>
        <v>0</v>
      </c>
      <c r="FV116" s="1">
        <f t="shared" si="312"/>
        <v>0</v>
      </c>
      <c r="FW116" s="1">
        <f t="shared" si="312"/>
        <v>0</v>
      </c>
      <c r="FX116" s="1">
        <f t="shared" si="312"/>
        <v>0</v>
      </c>
      <c r="FY116" s="1">
        <f t="shared" si="312"/>
        <v>0</v>
      </c>
      <c r="FZ116" s="1">
        <f t="shared" si="312"/>
        <v>0</v>
      </c>
      <c r="GA116" s="1">
        <f t="shared" si="312"/>
        <v>0</v>
      </c>
      <c r="GB116" s="1">
        <f t="shared" si="312"/>
        <v>0</v>
      </c>
      <c r="GC116" s="1">
        <f t="shared" si="312"/>
        <v>0</v>
      </c>
      <c r="GD116" s="1">
        <f t="shared" si="312"/>
        <v>0</v>
      </c>
      <c r="GE116" s="1">
        <f t="shared" si="312"/>
        <v>0</v>
      </c>
      <c r="GF116" s="1">
        <f t="shared" si="312"/>
        <v>0</v>
      </c>
      <c r="GG116" s="1">
        <f t="shared" si="312"/>
        <v>0</v>
      </c>
    </row>
    <row r="117" spans="4:189" x14ac:dyDescent="0.25">
      <c r="D117" t="s">
        <v>267</v>
      </c>
      <c r="E117" s="3">
        <f>-'Project Inputs'!H159</f>
        <v>-2491725</v>
      </c>
      <c r="G117" s="96" t="s">
        <v>265</v>
      </c>
      <c r="J117" s="1">
        <f>$E117/SUM($J$3:$DW$3)*J$3</f>
        <v>-36111.956521739128</v>
      </c>
      <c r="K117" s="1">
        <f t="shared" ref="K117:BV117" si="313">$E117/SUM($J$3:$DW$3)*K$3</f>
        <v>-36111.956521739128</v>
      </c>
      <c r="L117" s="1">
        <f t="shared" si="313"/>
        <v>-36111.956521739128</v>
      </c>
      <c r="M117" s="1">
        <f t="shared" si="313"/>
        <v>-36111.956521739128</v>
      </c>
      <c r="N117" s="1">
        <f t="shared" si="313"/>
        <v>-36111.956521739128</v>
      </c>
      <c r="O117" s="1">
        <f t="shared" si="313"/>
        <v>-36111.956521739128</v>
      </c>
      <c r="P117" s="1">
        <f t="shared" si="313"/>
        <v>-36111.956521739128</v>
      </c>
      <c r="Q117" s="1">
        <f t="shared" si="313"/>
        <v>-36111.956521739128</v>
      </c>
      <c r="R117" s="1">
        <f t="shared" si="313"/>
        <v>-36111.956521739128</v>
      </c>
      <c r="S117" s="1">
        <f t="shared" si="313"/>
        <v>-36111.956521739128</v>
      </c>
      <c r="T117" s="1">
        <f t="shared" si="313"/>
        <v>-36111.956521739128</v>
      </c>
      <c r="U117" s="1">
        <f t="shared" si="313"/>
        <v>-36111.956521739128</v>
      </c>
      <c r="V117" s="1">
        <f t="shared" si="313"/>
        <v>-36111.956521739128</v>
      </c>
      <c r="W117" s="1">
        <f t="shared" si="313"/>
        <v>-36111.956521739128</v>
      </c>
      <c r="X117" s="1">
        <f t="shared" si="313"/>
        <v>-36111.956521739128</v>
      </c>
      <c r="Y117" s="1">
        <f t="shared" si="313"/>
        <v>-36111.956521739128</v>
      </c>
      <c r="Z117" s="1">
        <f t="shared" si="313"/>
        <v>-36111.956521739128</v>
      </c>
      <c r="AA117" s="1">
        <f t="shared" si="313"/>
        <v>-36111.956521739128</v>
      </c>
      <c r="AB117" s="1">
        <f t="shared" si="313"/>
        <v>-36111.956521739128</v>
      </c>
      <c r="AC117" s="1">
        <f t="shared" si="313"/>
        <v>-36111.956521739128</v>
      </c>
      <c r="AD117" s="1">
        <f t="shared" si="313"/>
        <v>-36111.956521739128</v>
      </c>
      <c r="AE117" s="1">
        <f t="shared" si="313"/>
        <v>-36111.956521739128</v>
      </c>
      <c r="AF117" s="1">
        <f t="shared" si="313"/>
        <v>-36111.956521739128</v>
      </c>
      <c r="AG117" s="1">
        <f t="shared" si="313"/>
        <v>-36111.956521739128</v>
      </c>
      <c r="AH117" s="1">
        <f t="shared" si="313"/>
        <v>-36111.956521739128</v>
      </c>
      <c r="AI117" s="1">
        <f t="shared" si="313"/>
        <v>-36111.956521739128</v>
      </c>
      <c r="AJ117" s="1">
        <f t="shared" si="313"/>
        <v>-36111.956521739128</v>
      </c>
      <c r="AK117" s="1">
        <f t="shared" si="313"/>
        <v>-36111.956521739128</v>
      </c>
      <c r="AL117" s="1">
        <f t="shared" si="313"/>
        <v>-36111.956521739128</v>
      </c>
      <c r="AM117" s="1">
        <f t="shared" si="313"/>
        <v>-36111.956521739128</v>
      </c>
      <c r="AN117" s="1">
        <f t="shared" si="313"/>
        <v>-36111.956521739128</v>
      </c>
      <c r="AO117" s="1">
        <f t="shared" si="313"/>
        <v>-36111.956521739128</v>
      </c>
      <c r="AP117" s="1">
        <f t="shared" si="313"/>
        <v>-36111.956521739128</v>
      </c>
      <c r="AQ117" s="1">
        <f t="shared" si="313"/>
        <v>-36111.956521739128</v>
      </c>
      <c r="AR117" s="1">
        <f t="shared" si="313"/>
        <v>-36111.956521739128</v>
      </c>
      <c r="AS117" s="1">
        <f t="shared" si="313"/>
        <v>-36111.956521739128</v>
      </c>
      <c r="AT117" s="1">
        <f t="shared" si="313"/>
        <v>-36111.956521739128</v>
      </c>
      <c r="AU117" s="1">
        <f t="shared" si="313"/>
        <v>-36111.956521739128</v>
      </c>
      <c r="AV117" s="1">
        <f t="shared" si="313"/>
        <v>-36111.956521739128</v>
      </c>
      <c r="AW117" s="1">
        <f t="shared" si="313"/>
        <v>-36111.956521739128</v>
      </c>
      <c r="AX117" s="1">
        <f t="shared" si="313"/>
        <v>-36111.956521739128</v>
      </c>
      <c r="AY117" s="1">
        <f t="shared" si="313"/>
        <v>-36111.956521739128</v>
      </c>
      <c r="AZ117" s="1">
        <f t="shared" si="313"/>
        <v>-36111.956521739128</v>
      </c>
      <c r="BA117" s="1">
        <f t="shared" si="313"/>
        <v>-36111.956521739128</v>
      </c>
      <c r="BB117" s="1">
        <f t="shared" si="313"/>
        <v>-36111.956521739128</v>
      </c>
      <c r="BC117" s="1">
        <f t="shared" si="313"/>
        <v>-36111.956521739128</v>
      </c>
      <c r="BD117" s="1">
        <f t="shared" si="313"/>
        <v>-36111.956521739128</v>
      </c>
      <c r="BE117" s="1">
        <f t="shared" si="313"/>
        <v>-36111.956521739128</v>
      </c>
      <c r="BF117" s="1">
        <f t="shared" si="313"/>
        <v>-36111.956521739128</v>
      </c>
      <c r="BG117" s="1">
        <f t="shared" si="313"/>
        <v>-36111.956521739128</v>
      </c>
      <c r="BH117" s="1">
        <f t="shared" si="313"/>
        <v>-36111.956521739128</v>
      </c>
      <c r="BI117" s="1">
        <f t="shared" si="313"/>
        <v>-36111.956521739128</v>
      </c>
      <c r="BJ117" s="1">
        <f t="shared" si="313"/>
        <v>-36111.956521739128</v>
      </c>
      <c r="BK117" s="1">
        <f t="shared" si="313"/>
        <v>-36111.956521739128</v>
      </c>
      <c r="BL117" s="1">
        <f t="shared" si="313"/>
        <v>-36111.956521739128</v>
      </c>
      <c r="BM117" s="1">
        <f t="shared" si="313"/>
        <v>-36111.956521739128</v>
      </c>
      <c r="BN117" s="1">
        <f t="shared" si="313"/>
        <v>-36111.956521739128</v>
      </c>
      <c r="BO117" s="1">
        <f t="shared" si="313"/>
        <v>-36111.956521739128</v>
      </c>
      <c r="BP117" s="1">
        <f t="shared" si="313"/>
        <v>-36111.956521739128</v>
      </c>
      <c r="BQ117" s="1">
        <f t="shared" si="313"/>
        <v>-36111.956521739128</v>
      </c>
      <c r="BR117" s="1">
        <f t="shared" si="313"/>
        <v>-36111.956521739128</v>
      </c>
      <c r="BS117" s="1">
        <f t="shared" si="313"/>
        <v>-36111.956521739128</v>
      </c>
      <c r="BT117" s="1">
        <f t="shared" si="313"/>
        <v>-36111.956521739128</v>
      </c>
      <c r="BU117" s="1">
        <f t="shared" si="313"/>
        <v>-36111.956521739128</v>
      </c>
      <c r="BV117" s="1">
        <f t="shared" si="313"/>
        <v>-36111.956521739128</v>
      </c>
      <c r="BW117" s="1">
        <f t="shared" ref="BW117:EH117" si="314">$E117/SUM($J$3:$DW$3)*BW$3</f>
        <v>-36111.956521739128</v>
      </c>
      <c r="BX117" s="1">
        <f t="shared" si="314"/>
        <v>-36111.956521739128</v>
      </c>
      <c r="BY117" s="1">
        <f t="shared" si="314"/>
        <v>-36111.956521739128</v>
      </c>
      <c r="BZ117" s="1">
        <f t="shared" si="314"/>
        <v>-36111.956521739128</v>
      </c>
      <c r="CA117" s="1">
        <f t="shared" si="314"/>
        <v>0</v>
      </c>
      <c r="CB117" s="1">
        <f t="shared" si="314"/>
        <v>0</v>
      </c>
      <c r="CC117" s="1">
        <f t="shared" si="314"/>
        <v>0</v>
      </c>
      <c r="CD117" s="1">
        <f t="shared" si="314"/>
        <v>0</v>
      </c>
      <c r="CE117" s="1">
        <f t="shared" si="314"/>
        <v>0</v>
      </c>
      <c r="CF117" s="1">
        <f t="shared" si="314"/>
        <v>0</v>
      </c>
      <c r="CG117" s="1">
        <f t="shared" si="314"/>
        <v>0</v>
      </c>
      <c r="CH117" s="1">
        <f t="shared" si="314"/>
        <v>0</v>
      </c>
      <c r="CI117" s="1">
        <f t="shared" si="314"/>
        <v>0</v>
      </c>
      <c r="CJ117" s="1">
        <f t="shared" si="314"/>
        <v>0</v>
      </c>
      <c r="CK117" s="1">
        <f t="shared" si="314"/>
        <v>0</v>
      </c>
      <c r="CL117" s="1">
        <f t="shared" si="314"/>
        <v>0</v>
      </c>
      <c r="CM117" s="1">
        <f t="shared" si="314"/>
        <v>0</v>
      </c>
      <c r="CN117" s="1">
        <f t="shared" si="314"/>
        <v>0</v>
      </c>
      <c r="CO117" s="1">
        <f t="shared" si="314"/>
        <v>0</v>
      </c>
      <c r="CP117" s="1">
        <f t="shared" si="314"/>
        <v>0</v>
      </c>
      <c r="CQ117" s="1">
        <f t="shared" si="314"/>
        <v>0</v>
      </c>
      <c r="CR117" s="1">
        <f t="shared" si="314"/>
        <v>0</v>
      </c>
      <c r="CS117" s="1">
        <f t="shared" si="314"/>
        <v>0</v>
      </c>
      <c r="CT117" s="1">
        <f t="shared" si="314"/>
        <v>0</v>
      </c>
      <c r="CU117" s="1">
        <f t="shared" si="314"/>
        <v>0</v>
      </c>
      <c r="CV117" s="1">
        <f t="shared" si="314"/>
        <v>0</v>
      </c>
      <c r="CW117" s="1">
        <f t="shared" si="314"/>
        <v>0</v>
      </c>
      <c r="CX117" s="1">
        <f t="shared" si="314"/>
        <v>0</v>
      </c>
      <c r="CY117" s="1">
        <f t="shared" si="314"/>
        <v>0</v>
      </c>
      <c r="CZ117" s="1">
        <f t="shared" si="314"/>
        <v>0</v>
      </c>
      <c r="DA117" s="1">
        <f t="shared" si="314"/>
        <v>0</v>
      </c>
      <c r="DB117" s="1">
        <f t="shared" si="314"/>
        <v>0</v>
      </c>
      <c r="DC117" s="1">
        <f t="shared" si="314"/>
        <v>0</v>
      </c>
      <c r="DD117" s="1">
        <f t="shared" si="314"/>
        <v>0</v>
      </c>
      <c r="DE117" s="1">
        <f t="shared" si="314"/>
        <v>0</v>
      </c>
      <c r="DF117" s="1">
        <f t="shared" si="314"/>
        <v>0</v>
      </c>
      <c r="DG117" s="1">
        <f t="shared" si="314"/>
        <v>0</v>
      </c>
      <c r="DH117" s="1">
        <f t="shared" si="314"/>
        <v>0</v>
      </c>
      <c r="DI117" s="1">
        <f t="shared" si="314"/>
        <v>0</v>
      </c>
      <c r="DJ117" s="1">
        <f t="shared" si="314"/>
        <v>0</v>
      </c>
      <c r="DK117" s="1">
        <f t="shared" si="314"/>
        <v>0</v>
      </c>
      <c r="DL117" s="1">
        <f t="shared" si="314"/>
        <v>0</v>
      </c>
      <c r="DM117" s="1">
        <f t="shared" si="314"/>
        <v>0</v>
      </c>
      <c r="DN117" s="1">
        <f t="shared" si="314"/>
        <v>0</v>
      </c>
      <c r="DO117" s="1">
        <f t="shared" si="314"/>
        <v>0</v>
      </c>
      <c r="DP117" s="1">
        <f t="shared" si="314"/>
        <v>0</v>
      </c>
      <c r="DQ117" s="1">
        <f t="shared" si="314"/>
        <v>0</v>
      </c>
      <c r="DR117" s="1">
        <f t="shared" si="314"/>
        <v>0</v>
      </c>
      <c r="DS117" s="1">
        <f t="shared" si="314"/>
        <v>0</v>
      </c>
      <c r="DT117" s="1">
        <f t="shared" si="314"/>
        <v>0</v>
      </c>
      <c r="DU117" s="1">
        <f t="shared" si="314"/>
        <v>0</v>
      </c>
      <c r="DV117" s="1">
        <f t="shared" si="314"/>
        <v>0</v>
      </c>
      <c r="DW117" s="1">
        <f t="shared" si="314"/>
        <v>0</v>
      </c>
      <c r="DX117" s="1">
        <f t="shared" si="314"/>
        <v>0</v>
      </c>
      <c r="DY117" s="1">
        <f t="shared" si="314"/>
        <v>0</v>
      </c>
      <c r="DZ117" s="1">
        <f t="shared" si="314"/>
        <v>0</v>
      </c>
      <c r="EA117" s="1">
        <f t="shared" si="314"/>
        <v>0</v>
      </c>
      <c r="EB117" s="1">
        <f t="shared" si="314"/>
        <v>0</v>
      </c>
      <c r="EC117" s="1">
        <f t="shared" si="314"/>
        <v>0</v>
      </c>
      <c r="ED117" s="1">
        <f t="shared" si="314"/>
        <v>0</v>
      </c>
      <c r="EE117" s="1">
        <f t="shared" si="314"/>
        <v>0</v>
      </c>
      <c r="EF117" s="1">
        <f t="shared" si="314"/>
        <v>0</v>
      </c>
      <c r="EG117" s="1">
        <f t="shared" si="314"/>
        <v>0</v>
      </c>
      <c r="EH117" s="1">
        <f t="shared" si="314"/>
        <v>0</v>
      </c>
      <c r="EI117" s="1">
        <f t="shared" ref="EI117:GG117" si="315">$E117/SUM($J$3:$DW$3)*EI$3</f>
        <v>0</v>
      </c>
      <c r="EJ117" s="1">
        <f t="shared" si="315"/>
        <v>0</v>
      </c>
      <c r="EK117" s="1">
        <f t="shared" si="315"/>
        <v>0</v>
      </c>
      <c r="EL117" s="1">
        <f t="shared" si="315"/>
        <v>0</v>
      </c>
      <c r="EM117" s="1">
        <f t="shared" si="315"/>
        <v>0</v>
      </c>
      <c r="EN117" s="1">
        <f t="shared" si="315"/>
        <v>0</v>
      </c>
      <c r="EO117" s="1">
        <f t="shared" si="315"/>
        <v>0</v>
      </c>
      <c r="EP117" s="1">
        <f t="shared" si="315"/>
        <v>0</v>
      </c>
      <c r="EQ117" s="1">
        <f t="shared" si="315"/>
        <v>0</v>
      </c>
      <c r="ER117" s="1">
        <f t="shared" si="315"/>
        <v>0</v>
      </c>
      <c r="ES117" s="1">
        <f t="shared" si="315"/>
        <v>0</v>
      </c>
      <c r="ET117" s="1">
        <f t="shared" si="315"/>
        <v>0</v>
      </c>
      <c r="EU117" s="1">
        <f t="shared" si="315"/>
        <v>0</v>
      </c>
      <c r="EV117" s="1">
        <f t="shared" si="315"/>
        <v>0</v>
      </c>
      <c r="EW117" s="1">
        <f t="shared" si="315"/>
        <v>0</v>
      </c>
      <c r="EX117" s="1">
        <f t="shared" si="315"/>
        <v>0</v>
      </c>
      <c r="EY117" s="1">
        <f t="shared" si="315"/>
        <v>0</v>
      </c>
      <c r="EZ117" s="1">
        <f t="shared" si="315"/>
        <v>0</v>
      </c>
      <c r="FA117" s="1">
        <f t="shared" si="315"/>
        <v>0</v>
      </c>
      <c r="FB117" s="1">
        <f t="shared" si="315"/>
        <v>0</v>
      </c>
      <c r="FC117" s="1">
        <f t="shared" si="315"/>
        <v>0</v>
      </c>
      <c r="FD117" s="1">
        <f t="shared" si="315"/>
        <v>0</v>
      </c>
      <c r="FE117" s="1">
        <f t="shared" si="315"/>
        <v>0</v>
      </c>
      <c r="FF117" s="1">
        <f t="shared" si="315"/>
        <v>0</v>
      </c>
      <c r="FG117" s="1">
        <f t="shared" si="315"/>
        <v>0</v>
      </c>
      <c r="FH117" s="1">
        <f t="shared" si="315"/>
        <v>0</v>
      </c>
      <c r="FI117" s="1">
        <f t="shared" si="315"/>
        <v>0</v>
      </c>
      <c r="FJ117" s="1">
        <f t="shared" si="315"/>
        <v>0</v>
      </c>
      <c r="FK117" s="1">
        <f t="shared" si="315"/>
        <v>0</v>
      </c>
      <c r="FL117" s="1">
        <f t="shared" si="315"/>
        <v>0</v>
      </c>
      <c r="FM117" s="1">
        <f t="shared" si="315"/>
        <v>0</v>
      </c>
      <c r="FN117" s="1">
        <f t="shared" si="315"/>
        <v>0</v>
      </c>
      <c r="FO117" s="1">
        <f t="shared" si="315"/>
        <v>0</v>
      </c>
      <c r="FP117" s="1">
        <f t="shared" si="315"/>
        <v>0</v>
      </c>
      <c r="FQ117" s="1">
        <f t="shared" si="315"/>
        <v>0</v>
      </c>
      <c r="FR117" s="1">
        <f t="shared" si="315"/>
        <v>0</v>
      </c>
      <c r="FS117" s="1">
        <f t="shared" si="315"/>
        <v>0</v>
      </c>
      <c r="FT117" s="1">
        <f t="shared" si="315"/>
        <v>0</v>
      </c>
      <c r="FU117" s="1">
        <f t="shared" si="315"/>
        <v>0</v>
      </c>
      <c r="FV117" s="1">
        <f t="shared" si="315"/>
        <v>0</v>
      </c>
      <c r="FW117" s="1">
        <f t="shared" si="315"/>
        <v>0</v>
      </c>
      <c r="FX117" s="1">
        <f t="shared" si="315"/>
        <v>0</v>
      </c>
      <c r="FY117" s="1">
        <f t="shared" si="315"/>
        <v>0</v>
      </c>
      <c r="FZ117" s="1">
        <f t="shared" si="315"/>
        <v>0</v>
      </c>
      <c r="GA117" s="1">
        <f t="shared" si="315"/>
        <v>0</v>
      </c>
      <c r="GB117" s="1">
        <f t="shared" si="315"/>
        <v>0</v>
      </c>
      <c r="GC117" s="1">
        <f t="shared" si="315"/>
        <v>0</v>
      </c>
      <c r="GD117" s="1">
        <f t="shared" si="315"/>
        <v>0</v>
      </c>
      <c r="GE117" s="1">
        <f t="shared" si="315"/>
        <v>0</v>
      </c>
      <c r="GF117" s="1">
        <f t="shared" si="315"/>
        <v>0</v>
      </c>
      <c r="GG117" s="1">
        <f t="shared" si="315"/>
        <v>0</v>
      </c>
    </row>
    <row r="118" spans="4:189" x14ac:dyDescent="0.25">
      <c r="D118" t="s">
        <v>176</v>
      </c>
      <c r="E118" s="42">
        <f>'Project Inputs'!E166</f>
        <v>1.4999999999999999E-2</v>
      </c>
      <c r="G118" s="96" t="s">
        <v>268</v>
      </c>
      <c r="J118" s="39">
        <f>SUM(J113,J114,J115,J116,J117)*$E$118</f>
        <v>-541.67934782608688</v>
      </c>
      <c r="K118" s="39">
        <f>SUM(K113,K114,K115,K116,K117)*$E$118</f>
        <v>-15626.054347826086</v>
      </c>
      <c r="L118" s="39">
        <f t="shared" ref="L118" si="316">SUM(L113,L114,L115,L116,L117)*$E$118</f>
        <v>-15626.054347826086</v>
      </c>
      <c r="M118" s="39">
        <f t="shared" ref="M118" si="317">SUM(M113,M114,M115,M116,M117)*$E$118</f>
        <v>-15626.054347826086</v>
      </c>
      <c r="N118" s="39">
        <f t="shared" ref="N118" si="318">SUM(N113,N114,N115,N116,N117)*$E$118</f>
        <v>-15626.054347826086</v>
      </c>
      <c r="O118" s="39">
        <f t="shared" ref="O118" si="319">SUM(O113,O114,O115,O116,O117)*$E$118</f>
        <v>-10478.271022826088</v>
      </c>
      <c r="P118" s="39">
        <f t="shared" ref="P118:CA118" si="320">SUM(P113,P114,P115,P116,P117)*$E$118</f>
        <v>-10478.271022826088</v>
      </c>
      <c r="Q118" s="39">
        <f t="shared" si="320"/>
        <v>-10478.271022826088</v>
      </c>
      <c r="R118" s="39">
        <f t="shared" si="320"/>
        <v>-10478.271022826088</v>
      </c>
      <c r="S118" s="39">
        <f t="shared" si="320"/>
        <v>-10478.271022826088</v>
      </c>
      <c r="T118" s="39">
        <f t="shared" si="320"/>
        <v>-10478.271022826088</v>
      </c>
      <c r="U118" s="39">
        <f t="shared" si="320"/>
        <v>-10478.271022826088</v>
      </c>
      <c r="V118" s="39">
        <f t="shared" si="320"/>
        <v>-10478.271022826088</v>
      </c>
      <c r="W118" s="39">
        <f t="shared" si="320"/>
        <v>-541.67934782608688</v>
      </c>
      <c r="X118" s="39">
        <f t="shared" si="320"/>
        <v>-541.67934782608688</v>
      </c>
      <c r="Y118" s="39">
        <f t="shared" si="320"/>
        <v>-13824.688364219528</v>
      </c>
      <c r="Z118" s="39">
        <f t="shared" si="320"/>
        <v>-13824.688364219528</v>
      </c>
      <c r="AA118" s="39">
        <f t="shared" si="320"/>
        <v>-23761.280039219524</v>
      </c>
      <c r="AB118" s="39">
        <f t="shared" si="320"/>
        <v>-23761.280039219524</v>
      </c>
      <c r="AC118" s="39">
        <f t="shared" si="320"/>
        <v>-23761.280039219524</v>
      </c>
      <c r="AD118" s="39">
        <f t="shared" si="320"/>
        <v>-23761.280039219524</v>
      </c>
      <c r="AE118" s="39">
        <f t="shared" si="320"/>
        <v>-23761.280039219524</v>
      </c>
      <c r="AF118" s="39">
        <f t="shared" si="320"/>
        <v>-23761.280039219524</v>
      </c>
      <c r="AG118" s="39">
        <f t="shared" si="320"/>
        <v>-26595.017822552858</v>
      </c>
      <c r="AH118" s="39">
        <f t="shared" si="320"/>
        <v>-26595.017822552858</v>
      </c>
      <c r="AI118" s="39">
        <f t="shared" si="320"/>
        <v>-26595.017822552858</v>
      </c>
      <c r="AJ118" s="39">
        <f t="shared" si="320"/>
        <v>-26595.017822552858</v>
      </c>
      <c r="AK118" s="39">
        <f t="shared" si="320"/>
        <v>-26595.017822552858</v>
      </c>
      <c r="AL118" s="39">
        <f t="shared" si="320"/>
        <v>-26595.017822552858</v>
      </c>
      <c r="AM118" s="39">
        <f t="shared" si="320"/>
        <v>-36531.609497552861</v>
      </c>
      <c r="AN118" s="39">
        <f t="shared" si="320"/>
        <v>-36531.609497552861</v>
      </c>
      <c r="AO118" s="39">
        <f t="shared" si="320"/>
        <v>-36531.609497552861</v>
      </c>
      <c r="AP118" s="39">
        <f t="shared" si="320"/>
        <v>-23761.280039219524</v>
      </c>
      <c r="AQ118" s="39">
        <f t="shared" si="320"/>
        <v>-23761.280039219524</v>
      </c>
      <c r="AR118" s="39">
        <f t="shared" si="320"/>
        <v>-23761.280039219524</v>
      </c>
      <c r="AS118" s="39">
        <f t="shared" si="320"/>
        <v>-13824.688364219528</v>
      </c>
      <c r="AT118" s="39">
        <f t="shared" si="320"/>
        <v>-13824.688364219528</v>
      </c>
      <c r="AU118" s="39">
        <f t="shared" si="320"/>
        <v>-13824.688364219528</v>
      </c>
      <c r="AV118" s="39">
        <f t="shared" si="320"/>
        <v>-13824.688364219528</v>
      </c>
      <c r="AW118" s="39">
        <f t="shared" si="320"/>
        <v>-13824.688364219528</v>
      </c>
      <c r="AX118" s="39">
        <f t="shared" si="320"/>
        <v>-13824.688364219528</v>
      </c>
      <c r="AY118" s="39">
        <f t="shared" si="320"/>
        <v>-13824.688364219528</v>
      </c>
      <c r="AZ118" s="39">
        <f t="shared" si="320"/>
        <v>-13824.688364219528</v>
      </c>
      <c r="BA118" s="39">
        <f t="shared" si="320"/>
        <v>-13824.688364219528</v>
      </c>
      <c r="BB118" s="39">
        <f t="shared" si="320"/>
        <v>-13824.688364219528</v>
      </c>
      <c r="BC118" s="39">
        <f t="shared" si="320"/>
        <v>-13824.688364219528</v>
      </c>
      <c r="BD118" s="39">
        <f t="shared" si="320"/>
        <v>-13824.688364219528</v>
      </c>
      <c r="BE118" s="39">
        <f t="shared" si="320"/>
        <v>-13824.688364219528</v>
      </c>
      <c r="BF118" s="39">
        <f t="shared" si="320"/>
        <v>-13824.688364219528</v>
      </c>
      <c r="BG118" s="39">
        <f t="shared" si="320"/>
        <v>-13824.688364219528</v>
      </c>
      <c r="BH118" s="39">
        <f t="shared" si="320"/>
        <v>-13824.688364219528</v>
      </c>
      <c r="BI118" s="39">
        <f t="shared" si="320"/>
        <v>-13824.688364219528</v>
      </c>
      <c r="BJ118" s="39">
        <f t="shared" si="320"/>
        <v>-13824.688364219528</v>
      </c>
      <c r="BK118" s="39">
        <f t="shared" si="320"/>
        <v>-13824.688364219528</v>
      </c>
      <c r="BL118" s="39">
        <f t="shared" si="320"/>
        <v>-13824.688364219528</v>
      </c>
      <c r="BM118" s="39">
        <f t="shared" si="320"/>
        <v>-13824.688364219528</v>
      </c>
      <c r="BN118" s="39">
        <f t="shared" si="320"/>
        <v>-13824.688364219528</v>
      </c>
      <c r="BO118" s="39">
        <f t="shared" si="320"/>
        <v>-13824.688364219528</v>
      </c>
      <c r="BP118" s="39">
        <f t="shared" si="320"/>
        <v>-13824.688364219528</v>
      </c>
      <c r="BQ118" s="39">
        <f t="shared" si="320"/>
        <v>-13824.688364219528</v>
      </c>
      <c r="BR118" s="39">
        <f t="shared" si="320"/>
        <v>-13824.688364219528</v>
      </c>
      <c r="BS118" s="39">
        <f t="shared" si="320"/>
        <v>-13824.688364219528</v>
      </c>
      <c r="BT118" s="39">
        <f t="shared" si="320"/>
        <v>-13824.688364219528</v>
      </c>
      <c r="BU118" s="39">
        <f t="shared" si="320"/>
        <v>-13824.688364219528</v>
      </c>
      <c r="BV118" s="39">
        <f t="shared" si="320"/>
        <v>-13824.688364219528</v>
      </c>
      <c r="BW118" s="39">
        <f t="shared" si="320"/>
        <v>-13824.688364219528</v>
      </c>
      <c r="BX118" s="39">
        <f t="shared" si="320"/>
        <v>-13824.688364219528</v>
      </c>
      <c r="BY118" s="39">
        <f t="shared" si="320"/>
        <v>-13824.688364219528</v>
      </c>
      <c r="BZ118" s="39">
        <f t="shared" si="320"/>
        <v>-13824.688364219528</v>
      </c>
      <c r="CA118" s="39">
        <f t="shared" si="320"/>
        <v>0</v>
      </c>
      <c r="CB118" s="39">
        <f t="shared" ref="CB118:EM118" si="321">SUM(CB113,CB114,CB115,CB116,CB117)*$E$118</f>
        <v>0</v>
      </c>
      <c r="CC118" s="39">
        <f t="shared" si="321"/>
        <v>0</v>
      </c>
      <c r="CD118" s="39">
        <f t="shared" si="321"/>
        <v>0</v>
      </c>
      <c r="CE118" s="39">
        <f t="shared" si="321"/>
        <v>0</v>
      </c>
      <c r="CF118" s="39">
        <f t="shared" si="321"/>
        <v>0</v>
      </c>
      <c r="CG118" s="39">
        <f t="shared" si="321"/>
        <v>0</v>
      </c>
      <c r="CH118" s="39">
        <f t="shared" si="321"/>
        <v>0</v>
      </c>
      <c r="CI118" s="39">
        <f t="shared" si="321"/>
        <v>0</v>
      </c>
      <c r="CJ118" s="39">
        <f t="shared" si="321"/>
        <v>0</v>
      </c>
      <c r="CK118" s="39">
        <f t="shared" si="321"/>
        <v>0</v>
      </c>
      <c r="CL118" s="39">
        <f t="shared" si="321"/>
        <v>0</v>
      </c>
      <c r="CM118" s="39">
        <f t="shared" si="321"/>
        <v>0</v>
      </c>
      <c r="CN118" s="39">
        <f t="shared" si="321"/>
        <v>0</v>
      </c>
      <c r="CO118" s="39">
        <f t="shared" si="321"/>
        <v>0</v>
      </c>
      <c r="CP118" s="39">
        <f t="shared" si="321"/>
        <v>0</v>
      </c>
      <c r="CQ118" s="39">
        <f t="shared" si="321"/>
        <v>0</v>
      </c>
      <c r="CR118" s="39">
        <f t="shared" si="321"/>
        <v>0</v>
      </c>
      <c r="CS118" s="39">
        <f t="shared" si="321"/>
        <v>0</v>
      </c>
      <c r="CT118" s="39">
        <f t="shared" si="321"/>
        <v>0</v>
      </c>
      <c r="CU118" s="39">
        <f t="shared" si="321"/>
        <v>0</v>
      </c>
      <c r="CV118" s="39">
        <f t="shared" si="321"/>
        <v>0</v>
      </c>
      <c r="CW118" s="39">
        <f t="shared" si="321"/>
        <v>0</v>
      </c>
      <c r="CX118" s="39">
        <f t="shared" si="321"/>
        <v>0</v>
      </c>
      <c r="CY118" s="39">
        <f t="shared" si="321"/>
        <v>0</v>
      </c>
      <c r="CZ118" s="39">
        <f t="shared" si="321"/>
        <v>0</v>
      </c>
      <c r="DA118" s="39">
        <f t="shared" si="321"/>
        <v>0</v>
      </c>
      <c r="DB118" s="39">
        <f t="shared" si="321"/>
        <v>0</v>
      </c>
      <c r="DC118" s="39">
        <f t="shared" si="321"/>
        <v>0</v>
      </c>
      <c r="DD118" s="39">
        <f t="shared" si="321"/>
        <v>0</v>
      </c>
      <c r="DE118" s="39">
        <f t="shared" si="321"/>
        <v>0</v>
      </c>
      <c r="DF118" s="39">
        <f t="shared" si="321"/>
        <v>0</v>
      </c>
      <c r="DG118" s="39">
        <f t="shared" si="321"/>
        <v>0</v>
      </c>
      <c r="DH118" s="39">
        <f t="shared" si="321"/>
        <v>0</v>
      </c>
      <c r="DI118" s="39">
        <f t="shared" si="321"/>
        <v>0</v>
      </c>
      <c r="DJ118" s="39">
        <f t="shared" si="321"/>
        <v>0</v>
      </c>
      <c r="DK118" s="39">
        <f t="shared" si="321"/>
        <v>0</v>
      </c>
      <c r="DL118" s="39">
        <f t="shared" si="321"/>
        <v>0</v>
      </c>
      <c r="DM118" s="39">
        <f t="shared" si="321"/>
        <v>0</v>
      </c>
      <c r="DN118" s="39">
        <f t="shared" si="321"/>
        <v>0</v>
      </c>
      <c r="DO118" s="39">
        <f t="shared" si="321"/>
        <v>0</v>
      </c>
      <c r="DP118" s="39">
        <f t="shared" si="321"/>
        <v>0</v>
      </c>
      <c r="DQ118" s="39">
        <f t="shared" si="321"/>
        <v>0</v>
      </c>
      <c r="DR118" s="39">
        <f t="shared" si="321"/>
        <v>0</v>
      </c>
      <c r="DS118" s="39">
        <f t="shared" si="321"/>
        <v>0</v>
      </c>
      <c r="DT118" s="39">
        <f t="shared" si="321"/>
        <v>0</v>
      </c>
      <c r="DU118" s="39">
        <f t="shared" si="321"/>
        <v>0</v>
      </c>
      <c r="DV118" s="39">
        <f t="shared" si="321"/>
        <v>0</v>
      </c>
      <c r="DW118" s="39">
        <f t="shared" si="321"/>
        <v>0</v>
      </c>
      <c r="DX118" s="39">
        <f t="shared" si="321"/>
        <v>0</v>
      </c>
      <c r="DY118" s="39">
        <f t="shared" si="321"/>
        <v>0</v>
      </c>
      <c r="DZ118" s="39">
        <f t="shared" si="321"/>
        <v>0</v>
      </c>
      <c r="EA118" s="39">
        <f t="shared" si="321"/>
        <v>0</v>
      </c>
      <c r="EB118" s="39">
        <f t="shared" si="321"/>
        <v>0</v>
      </c>
      <c r="EC118" s="39">
        <f t="shared" si="321"/>
        <v>0</v>
      </c>
      <c r="ED118" s="39">
        <f t="shared" si="321"/>
        <v>0</v>
      </c>
      <c r="EE118" s="39">
        <f t="shared" si="321"/>
        <v>0</v>
      </c>
      <c r="EF118" s="39">
        <f t="shared" si="321"/>
        <v>0</v>
      </c>
      <c r="EG118" s="39">
        <f t="shared" si="321"/>
        <v>0</v>
      </c>
      <c r="EH118" s="39">
        <f t="shared" si="321"/>
        <v>0</v>
      </c>
      <c r="EI118" s="39">
        <f t="shared" si="321"/>
        <v>0</v>
      </c>
      <c r="EJ118" s="39">
        <f t="shared" si="321"/>
        <v>0</v>
      </c>
      <c r="EK118" s="39">
        <f t="shared" si="321"/>
        <v>0</v>
      </c>
      <c r="EL118" s="39">
        <f t="shared" si="321"/>
        <v>0</v>
      </c>
      <c r="EM118" s="39">
        <f t="shared" si="321"/>
        <v>0</v>
      </c>
      <c r="EN118" s="39">
        <f t="shared" ref="EN118:GG118" si="322">SUM(EN113,EN114,EN115,EN116,EN117)*$E$118</f>
        <v>0</v>
      </c>
      <c r="EO118" s="39">
        <f t="shared" si="322"/>
        <v>0</v>
      </c>
      <c r="EP118" s="39">
        <f t="shared" si="322"/>
        <v>0</v>
      </c>
      <c r="EQ118" s="39">
        <f t="shared" si="322"/>
        <v>0</v>
      </c>
      <c r="ER118" s="39">
        <f t="shared" si="322"/>
        <v>0</v>
      </c>
      <c r="ES118" s="39">
        <f t="shared" si="322"/>
        <v>0</v>
      </c>
      <c r="ET118" s="39">
        <f t="shared" si="322"/>
        <v>0</v>
      </c>
      <c r="EU118" s="39">
        <f t="shared" si="322"/>
        <v>0</v>
      </c>
      <c r="EV118" s="39">
        <f t="shared" si="322"/>
        <v>0</v>
      </c>
      <c r="EW118" s="39">
        <f t="shared" si="322"/>
        <v>0</v>
      </c>
      <c r="EX118" s="39">
        <f t="shared" si="322"/>
        <v>0</v>
      </c>
      <c r="EY118" s="39">
        <f t="shared" si="322"/>
        <v>0</v>
      </c>
      <c r="EZ118" s="39">
        <f t="shared" si="322"/>
        <v>0</v>
      </c>
      <c r="FA118" s="39">
        <f t="shared" si="322"/>
        <v>0</v>
      </c>
      <c r="FB118" s="39">
        <f t="shared" si="322"/>
        <v>0</v>
      </c>
      <c r="FC118" s="39">
        <f t="shared" si="322"/>
        <v>0</v>
      </c>
      <c r="FD118" s="39">
        <f t="shared" si="322"/>
        <v>0</v>
      </c>
      <c r="FE118" s="39">
        <f t="shared" si="322"/>
        <v>0</v>
      </c>
      <c r="FF118" s="39">
        <f t="shared" si="322"/>
        <v>0</v>
      </c>
      <c r="FG118" s="39">
        <f t="shared" si="322"/>
        <v>0</v>
      </c>
      <c r="FH118" s="39">
        <f t="shared" si="322"/>
        <v>0</v>
      </c>
      <c r="FI118" s="39">
        <f t="shared" si="322"/>
        <v>0</v>
      </c>
      <c r="FJ118" s="39">
        <f t="shared" si="322"/>
        <v>0</v>
      </c>
      <c r="FK118" s="39">
        <f t="shared" si="322"/>
        <v>0</v>
      </c>
      <c r="FL118" s="39">
        <f t="shared" si="322"/>
        <v>0</v>
      </c>
      <c r="FM118" s="39">
        <f t="shared" si="322"/>
        <v>0</v>
      </c>
      <c r="FN118" s="39">
        <f t="shared" si="322"/>
        <v>0</v>
      </c>
      <c r="FO118" s="39">
        <f t="shared" si="322"/>
        <v>0</v>
      </c>
      <c r="FP118" s="39">
        <f t="shared" si="322"/>
        <v>0</v>
      </c>
      <c r="FQ118" s="39">
        <f t="shared" si="322"/>
        <v>0</v>
      </c>
      <c r="FR118" s="39">
        <f t="shared" si="322"/>
        <v>0</v>
      </c>
      <c r="FS118" s="39">
        <f t="shared" si="322"/>
        <v>0</v>
      </c>
      <c r="FT118" s="39">
        <f t="shared" si="322"/>
        <v>0</v>
      </c>
      <c r="FU118" s="39">
        <f t="shared" si="322"/>
        <v>0</v>
      </c>
      <c r="FV118" s="39">
        <f t="shared" si="322"/>
        <v>0</v>
      </c>
      <c r="FW118" s="39">
        <f t="shared" si="322"/>
        <v>0</v>
      </c>
      <c r="FX118" s="39">
        <f t="shared" si="322"/>
        <v>0</v>
      </c>
      <c r="FY118" s="39">
        <f t="shared" si="322"/>
        <v>0</v>
      </c>
      <c r="FZ118" s="39">
        <f t="shared" si="322"/>
        <v>0</v>
      </c>
      <c r="GA118" s="39">
        <f t="shared" si="322"/>
        <v>0</v>
      </c>
      <c r="GB118" s="39">
        <f t="shared" si="322"/>
        <v>0</v>
      </c>
      <c r="GC118" s="39">
        <f t="shared" si="322"/>
        <v>0</v>
      </c>
      <c r="GD118" s="39">
        <f t="shared" si="322"/>
        <v>0</v>
      </c>
      <c r="GE118" s="39">
        <f t="shared" si="322"/>
        <v>0</v>
      </c>
      <c r="GF118" s="39">
        <f t="shared" si="322"/>
        <v>0</v>
      </c>
      <c r="GG118" s="39">
        <f t="shared" si="322"/>
        <v>0</v>
      </c>
    </row>
    <row r="119" spans="4:189" x14ac:dyDescent="0.25">
      <c r="D119" t="s">
        <v>206</v>
      </c>
      <c r="E119" s="79">
        <f>'Project Inputs'!E165*SUM(E113,E114,E115,E116,E117,-'Project Inputs'!F10)</f>
        <v>-865391.14034016384</v>
      </c>
      <c r="G119" s="3">
        <f>'Project Inputs'!E224</f>
        <v>1</v>
      </c>
      <c r="H119" s="3">
        <f>'Project Inputs'!F224</f>
        <v>1</v>
      </c>
      <c r="J119" s="1">
        <f>AND(J$1&gt;=$G119,J$1&lt;SUM($G119:$H119))*($E119/$H119)</f>
        <v>-865391.14034016384</v>
      </c>
      <c r="K119" s="1">
        <f t="shared" ref="K119:BV119" si="323">AND(K$1&gt;=$G119,K$1&lt;SUM($G119:$H119))*($E119/$H119)</f>
        <v>0</v>
      </c>
      <c r="L119" s="1">
        <f t="shared" si="323"/>
        <v>0</v>
      </c>
      <c r="M119" s="1">
        <f t="shared" si="323"/>
        <v>0</v>
      </c>
      <c r="N119" s="1">
        <f t="shared" si="323"/>
        <v>0</v>
      </c>
      <c r="O119" s="1">
        <f t="shared" si="323"/>
        <v>0</v>
      </c>
      <c r="P119" s="1">
        <f t="shared" si="323"/>
        <v>0</v>
      </c>
      <c r="Q119" s="1">
        <f t="shared" si="323"/>
        <v>0</v>
      </c>
      <c r="R119" s="1">
        <f t="shared" si="323"/>
        <v>0</v>
      </c>
      <c r="S119" s="1">
        <f t="shared" si="323"/>
        <v>0</v>
      </c>
      <c r="T119" s="1">
        <f t="shared" si="323"/>
        <v>0</v>
      </c>
      <c r="U119" s="1">
        <f t="shared" si="323"/>
        <v>0</v>
      </c>
      <c r="V119" s="1">
        <f t="shared" si="323"/>
        <v>0</v>
      </c>
      <c r="W119" s="1">
        <f t="shared" si="323"/>
        <v>0</v>
      </c>
      <c r="X119" s="1">
        <f t="shared" si="323"/>
        <v>0</v>
      </c>
      <c r="Y119" s="1">
        <f t="shared" si="323"/>
        <v>0</v>
      </c>
      <c r="Z119" s="1">
        <f t="shared" si="323"/>
        <v>0</v>
      </c>
      <c r="AA119" s="1">
        <f t="shared" si="323"/>
        <v>0</v>
      </c>
      <c r="AB119" s="1">
        <f t="shared" si="323"/>
        <v>0</v>
      </c>
      <c r="AC119" s="1">
        <f t="shared" si="323"/>
        <v>0</v>
      </c>
      <c r="AD119" s="1">
        <f t="shared" si="323"/>
        <v>0</v>
      </c>
      <c r="AE119" s="1">
        <f t="shared" si="323"/>
        <v>0</v>
      </c>
      <c r="AF119" s="1">
        <f t="shared" si="323"/>
        <v>0</v>
      </c>
      <c r="AG119" s="1">
        <f t="shared" si="323"/>
        <v>0</v>
      </c>
      <c r="AH119" s="1">
        <f t="shared" si="323"/>
        <v>0</v>
      </c>
      <c r="AI119" s="1">
        <f t="shared" si="323"/>
        <v>0</v>
      </c>
      <c r="AJ119" s="1">
        <f t="shared" si="323"/>
        <v>0</v>
      </c>
      <c r="AK119" s="1">
        <f t="shared" si="323"/>
        <v>0</v>
      </c>
      <c r="AL119" s="1">
        <f t="shared" si="323"/>
        <v>0</v>
      </c>
      <c r="AM119" s="1">
        <f t="shared" si="323"/>
        <v>0</v>
      </c>
      <c r="AN119" s="1">
        <f t="shared" si="323"/>
        <v>0</v>
      </c>
      <c r="AO119" s="1">
        <f t="shared" si="323"/>
        <v>0</v>
      </c>
      <c r="AP119" s="1">
        <f t="shared" si="323"/>
        <v>0</v>
      </c>
      <c r="AQ119" s="1">
        <f t="shared" si="323"/>
        <v>0</v>
      </c>
      <c r="AR119" s="1">
        <f t="shared" si="323"/>
        <v>0</v>
      </c>
      <c r="AS119" s="1">
        <f t="shared" si="323"/>
        <v>0</v>
      </c>
      <c r="AT119" s="1">
        <f t="shared" si="323"/>
        <v>0</v>
      </c>
      <c r="AU119" s="1">
        <f t="shared" si="323"/>
        <v>0</v>
      </c>
      <c r="AV119" s="1">
        <f t="shared" si="323"/>
        <v>0</v>
      </c>
      <c r="AW119" s="1">
        <f t="shared" si="323"/>
        <v>0</v>
      </c>
      <c r="AX119" s="1">
        <f t="shared" si="323"/>
        <v>0</v>
      </c>
      <c r="AY119" s="1">
        <f t="shared" si="323"/>
        <v>0</v>
      </c>
      <c r="AZ119" s="1">
        <f t="shared" si="323"/>
        <v>0</v>
      </c>
      <c r="BA119" s="1">
        <f t="shared" si="323"/>
        <v>0</v>
      </c>
      <c r="BB119" s="1">
        <f t="shared" si="323"/>
        <v>0</v>
      </c>
      <c r="BC119" s="1">
        <f t="shared" si="323"/>
        <v>0</v>
      </c>
      <c r="BD119" s="1">
        <f t="shared" si="323"/>
        <v>0</v>
      </c>
      <c r="BE119" s="1">
        <f t="shared" si="323"/>
        <v>0</v>
      </c>
      <c r="BF119" s="1">
        <f t="shared" si="323"/>
        <v>0</v>
      </c>
      <c r="BG119" s="1">
        <f t="shared" si="323"/>
        <v>0</v>
      </c>
      <c r="BH119" s="1">
        <f t="shared" si="323"/>
        <v>0</v>
      </c>
      <c r="BI119" s="1">
        <f t="shared" si="323"/>
        <v>0</v>
      </c>
      <c r="BJ119" s="1">
        <f t="shared" si="323"/>
        <v>0</v>
      </c>
      <c r="BK119" s="1">
        <f t="shared" si="323"/>
        <v>0</v>
      </c>
      <c r="BL119" s="1">
        <f t="shared" si="323"/>
        <v>0</v>
      </c>
      <c r="BM119" s="1">
        <f t="shared" si="323"/>
        <v>0</v>
      </c>
      <c r="BN119" s="1">
        <f t="shared" si="323"/>
        <v>0</v>
      </c>
      <c r="BO119" s="1">
        <f t="shared" si="323"/>
        <v>0</v>
      </c>
      <c r="BP119" s="1">
        <f t="shared" si="323"/>
        <v>0</v>
      </c>
      <c r="BQ119" s="1">
        <f t="shared" si="323"/>
        <v>0</v>
      </c>
      <c r="BR119" s="1">
        <f t="shared" si="323"/>
        <v>0</v>
      </c>
      <c r="BS119" s="1">
        <f t="shared" si="323"/>
        <v>0</v>
      </c>
      <c r="BT119" s="1">
        <f t="shared" si="323"/>
        <v>0</v>
      </c>
      <c r="BU119" s="1">
        <f t="shared" si="323"/>
        <v>0</v>
      </c>
      <c r="BV119" s="1">
        <f t="shared" si="323"/>
        <v>0</v>
      </c>
      <c r="BW119" s="1">
        <f t="shared" ref="BW119:EH119" si="324">AND(BW$1&gt;=$G119,BW$1&lt;SUM($G119:$H119))*($E119/$H119)</f>
        <v>0</v>
      </c>
      <c r="BX119" s="1">
        <f t="shared" si="324"/>
        <v>0</v>
      </c>
      <c r="BY119" s="1">
        <f t="shared" si="324"/>
        <v>0</v>
      </c>
      <c r="BZ119" s="1">
        <f t="shared" si="324"/>
        <v>0</v>
      </c>
      <c r="CA119" s="1">
        <f t="shared" si="324"/>
        <v>0</v>
      </c>
      <c r="CB119" s="1">
        <f t="shared" si="324"/>
        <v>0</v>
      </c>
      <c r="CC119" s="1">
        <f t="shared" si="324"/>
        <v>0</v>
      </c>
      <c r="CD119" s="1">
        <f t="shared" si="324"/>
        <v>0</v>
      </c>
      <c r="CE119" s="1">
        <f t="shared" si="324"/>
        <v>0</v>
      </c>
      <c r="CF119" s="1">
        <f t="shared" si="324"/>
        <v>0</v>
      </c>
      <c r="CG119" s="1">
        <f t="shared" si="324"/>
        <v>0</v>
      </c>
      <c r="CH119" s="1">
        <f t="shared" si="324"/>
        <v>0</v>
      </c>
      <c r="CI119" s="1">
        <f t="shared" si="324"/>
        <v>0</v>
      </c>
      <c r="CJ119" s="1">
        <f t="shared" si="324"/>
        <v>0</v>
      </c>
      <c r="CK119" s="1">
        <f t="shared" si="324"/>
        <v>0</v>
      </c>
      <c r="CL119" s="1">
        <f t="shared" si="324"/>
        <v>0</v>
      </c>
      <c r="CM119" s="1">
        <f t="shared" si="324"/>
        <v>0</v>
      </c>
      <c r="CN119" s="1">
        <f t="shared" si="324"/>
        <v>0</v>
      </c>
      <c r="CO119" s="1">
        <f t="shared" si="324"/>
        <v>0</v>
      </c>
      <c r="CP119" s="1">
        <f t="shared" si="324"/>
        <v>0</v>
      </c>
      <c r="CQ119" s="1">
        <f t="shared" si="324"/>
        <v>0</v>
      </c>
      <c r="CR119" s="1">
        <f t="shared" si="324"/>
        <v>0</v>
      </c>
      <c r="CS119" s="1">
        <f t="shared" si="324"/>
        <v>0</v>
      </c>
      <c r="CT119" s="1">
        <f t="shared" si="324"/>
        <v>0</v>
      </c>
      <c r="CU119" s="1">
        <f t="shared" si="324"/>
        <v>0</v>
      </c>
      <c r="CV119" s="1">
        <f t="shared" si="324"/>
        <v>0</v>
      </c>
      <c r="CW119" s="1">
        <f t="shared" si="324"/>
        <v>0</v>
      </c>
      <c r="CX119" s="1">
        <f t="shared" si="324"/>
        <v>0</v>
      </c>
      <c r="CY119" s="1">
        <f t="shared" si="324"/>
        <v>0</v>
      </c>
      <c r="CZ119" s="1">
        <f t="shared" si="324"/>
        <v>0</v>
      </c>
      <c r="DA119" s="1">
        <f t="shared" si="324"/>
        <v>0</v>
      </c>
      <c r="DB119" s="1">
        <f t="shared" si="324"/>
        <v>0</v>
      </c>
      <c r="DC119" s="1">
        <f t="shared" si="324"/>
        <v>0</v>
      </c>
      <c r="DD119" s="1">
        <f t="shared" si="324"/>
        <v>0</v>
      </c>
      <c r="DE119" s="1">
        <f t="shared" si="324"/>
        <v>0</v>
      </c>
      <c r="DF119" s="1">
        <f t="shared" si="324"/>
        <v>0</v>
      </c>
      <c r="DG119" s="1">
        <f t="shared" si="324"/>
        <v>0</v>
      </c>
      <c r="DH119" s="1">
        <f t="shared" si="324"/>
        <v>0</v>
      </c>
      <c r="DI119" s="1">
        <f t="shared" si="324"/>
        <v>0</v>
      </c>
      <c r="DJ119" s="1">
        <f t="shared" si="324"/>
        <v>0</v>
      </c>
      <c r="DK119" s="1">
        <f t="shared" si="324"/>
        <v>0</v>
      </c>
      <c r="DL119" s="1">
        <f t="shared" si="324"/>
        <v>0</v>
      </c>
      <c r="DM119" s="1">
        <f t="shared" si="324"/>
        <v>0</v>
      </c>
      <c r="DN119" s="1">
        <f t="shared" si="324"/>
        <v>0</v>
      </c>
      <c r="DO119" s="1">
        <f t="shared" si="324"/>
        <v>0</v>
      </c>
      <c r="DP119" s="1">
        <f t="shared" si="324"/>
        <v>0</v>
      </c>
      <c r="DQ119" s="1">
        <f t="shared" si="324"/>
        <v>0</v>
      </c>
      <c r="DR119" s="1">
        <f t="shared" si="324"/>
        <v>0</v>
      </c>
      <c r="DS119" s="1">
        <f t="shared" si="324"/>
        <v>0</v>
      </c>
      <c r="DT119" s="1">
        <f t="shared" si="324"/>
        <v>0</v>
      </c>
      <c r="DU119" s="1">
        <f t="shared" si="324"/>
        <v>0</v>
      </c>
      <c r="DV119" s="1">
        <f t="shared" si="324"/>
        <v>0</v>
      </c>
      <c r="DW119" s="1">
        <f t="shared" si="324"/>
        <v>0</v>
      </c>
      <c r="DX119" s="1">
        <f t="shared" si="324"/>
        <v>0</v>
      </c>
      <c r="DY119" s="1">
        <f t="shared" si="324"/>
        <v>0</v>
      </c>
      <c r="DZ119" s="1">
        <f t="shared" si="324"/>
        <v>0</v>
      </c>
      <c r="EA119" s="1">
        <f t="shared" si="324"/>
        <v>0</v>
      </c>
      <c r="EB119" s="1">
        <f t="shared" si="324"/>
        <v>0</v>
      </c>
      <c r="EC119" s="1">
        <f t="shared" si="324"/>
        <v>0</v>
      </c>
      <c r="ED119" s="1">
        <f t="shared" si="324"/>
        <v>0</v>
      </c>
      <c r="EE119" s="1">
        <f t="shared" si="324"/>
        <v>0</v>
      </c>
      <c r="EF119" s="1">
        <f t="shared" si="324"/>
        <v>0</v>
      </c>
      <c r="EG119" s="1">
        <f t="shared" si="324"/>
        <v>0</v>
      </c>
      <c r="EH119" s="1">
        <f t="shared" si="324"/>
        <v>0</v>
      </c>
      <c r="EI119" s="1">
        <f t="shared" ref="EI119:GG119" si="325">AND(EI$1&gt;=$G119,EI$1&lt;SUM($G119:$H119))*($E119/$H119)</f>
        <v>0</v>
      </c>
      <c r="EJ119" s="1">
        <f t="shared" si="325"/>
        <v>0</v>
      </c>
      <c r="EK119" s="1">
        <f t="shared" si="325"/>
        <v>0</v>
      </c>
      <c r="EL119" s="1">
        <f t="shared" si="325"/>
        <v>0</v>
      </c>
      <c r="EM119" s="1">
        <f t="shared" si="325"/>
        <v>0</v>
      </c>
      <c r="EN119" s="1">
        <f t="shared" si="325"/>
        <v>0</v>
      </c>
      <c r="EO119" s="1">
        <f t="shared" si="325"/>
        <v>0</v>
      </c>
      <c r="EP119" s="1">
        <f t="shared" si="325"/>
        <v>0</v>
      </c>
      <c r="EQ119" s="1">
        <f t="shared" si="325"/>
        <v>0</v>
      </c>
      <c r="ER119" s="1">
        <f t="shared" si="325"/>
        <v>0</v>
      </c>
      <c r="ES119" s="1">
        <f t="shared" si="325"/>
        <v>0</v>
      </c>
      <c r="ET119" s="1">
        <f t="shared" si="325"/>
        <v>0</v>
      </c>
      <c r="EU119" s="1">
        <f t="shared" si="325"/>
        <v>0</v>
      </c>
      <c r="EV119" s="1">
        <f t="shared" si="325"/>
        <v>0</v>
      </c>
      <c r="EW119" s="1">
        <f t="shared" si="325"/>
        <v>0</v>
      </c>
      <c r="EX119" s="1">
        <f t="shared" si="325"/>
        <v>0</v>
      </c>
      <c r="EY119" s="1">
        <f t="shared" si="325"/>
        <v>0</v>
      </c>
      <c r="EZ119" s="1">
        <f t="shared" si="325"/>
        <v>0</v>
      </c>
      <c r="FA119" s="1">
        <f t="shared" si="325"/>
        <v>0</v>
      </c>
      <c r="FB119" s="1">
        <f t="shared" si="325"/>
        <v>0</v>
      </c>
      <c r="FC119" s="1">
        <f t="shared" si="325"/>
        <v>0</v>
      </c>
      <c r="FD119" s="1">
        <f t="shared" si="325"/>
        <v>0</v>
      </c>
      <c r="FE119" s="1">
        <f t="shared" si="325"/>
        <v>0</v>
      </c>
      <c r="FF119" s="1">
        <f t="shared" si="325"/>
        <v>0</v>
      </c>
      <c r="FG119" s="1">
        <f t="shared" si="325"/>
        <v>0</v>
      </c>
      <c r="FH119" s="1">
        <f t="shared" si="325"/>
        <v>0</v>
      </c>
      <c r="FI119" s="1">
        <f t="shared" si="325"/>
        <v>0</v>
      </c>
      <c r="FJ119" s="1">
        <f t="shared" si="325"/>
        <v>0</v>
      </c>
      <c r="FK119" s="1">
        <f t="shared" si="325"/>
        <v>0</v>
      </c>
      <c r="FL119" s="1">
        <f t="shared" si="325"/>
        <v>0</v>
      </c>
      <c r="FM119" s="1">
        <f t="shared" si="325"/>
        <v>0</v>
      </c>
      <c r="FN119" s="1">
        <f t="shared" si="325"/>
        <v>0</v>
      </c>
      <c r="FO119" s="1">
        <f t="shared" si="325"/>
        <v>0</v>
      </c>
      <c r="FP119" s="1">
        <f t="shared" si="325"/>
        <v>0</v>
      </c>
      <c r="FQ119" s="1">
        <f t="shared" si="325"/>
        <v>0</v>
      </c>
      <c r="FR119" s="1">
        <f t="shared" si="325"/>
        <v>0</v>
      </c>
      <c r="FS119" s="1">
        <f t="shared" si="325"/>
        <v>0</v>
      </c>
      <c r="FT119" s="1">
        <f t="shared" si="325"/>
        <v>0</v>
      </c>
      <c r="FU119" s="1">
        <f t="shared" si="325"/>
        <v>0</v>
      </c>
      <c r="FV119" s="1">
        <f t="shared" si="325"/>
        <v>0</v>
      </c>
      <c r="FW119" s="1">
        <f t="shared" si="325"/>
        <v>0</v>
      </c>
      <c r="FX119" s="1">
        <f t="shared" si="325"/>
        <v>0</v>
      </c>
      <c r="FY119" s="1">
        <f t="shared" si="325"/>
        <v>0</v>
      </c>
      <c r="FZ119" s="1">
        <f t="shared" si="325"/>
        <v>0</v>
      </c>
      <c r="GA119" s="1">
        <f t="shared" si="325"/>
        <v>0</v>
      </c>
      <c r="GB119" s="1">
        <f t="shared" si="325"/>
        <v>0</v>
      </c>
      <c r="GC119" s="1">
        <f t="shared" si="325"/>
        <v>0</v>
      </c>
      <c r="GD119" s="1">
        <f t="shared" si="325"/>
        <v>0</v>
      </c>
      <c r="GE119" s="1">
        <f t="shared" si="325"/>
        <v>0</v>
      </c>
      <c r="GF119" s="1">
        <f t="shared" si="325"/>
        <v>0</v>
      </c>
      <c r="GG119" s="1">
        <f t="shared" si="325"/>
        <v>0</v>
      </c>
    </row>
    <row r="120" spans="4:189" x14ac:dyDescent="0.25">
      <c r="D120" t="s">
        <v>269</v>
      </c>
      <c r="E120" s="3">
        <f>-SUM('Project Inputs'!E167:E168)</f>
        <v>-300000</v>
      </c>
      <c r="F120" s="9" t="s">
        <v>179</v>
      </c>
      <c r="G120" s="96" t="s">
        <v>265</v>
      </c>
      <c r="J120" s="1">
        <f t="shared" ref="J120:BU120" si="326">$E120*J$3/Periodicity</f>
        <v>-25000</v>
      </c>
      <c r="K120" s="1">
        <f t="shared" si="326"/>
        <v>-25000</v>
      </c>
      <c r="L120" s="1">
        <f t="shared" si="326"/>
        <v>-25000</v>
      </c>
      <c r="M120" s="1">
        <f t="shared" si="326"/>
        <v>-25000</v>
      </c>
      <c r="N120" s="1">
        <f t="shared" si="326"/>
        <v>-25000</v>
      </c>
      <c r="O120" s="1">
        <f t="shared" si="326"/>
        <v>-25000</v>
      </c>
      <c r="P120" s="1">
        <f t="shared" si="326"/>
        <v>-25000</v>
      </c>
      <c r="Q120" s="1">
        <f t="shared" si="326"/>
        <v>-25000</v>
      </c>
      <c r="R120" s="1">
        <f t="shared" si="326"/>
        <v>-25000</v>
      </c>
      <c r="S120" s="1">
        <f t="shared" si="326"/>
        <v>-25000</v>
      </c>
      <c r="T120" s="1">
        <f t="shared" si="326"/>
        <v>-25000</v>
      </c>
      <c r="U120" s="1">
        <f t="shared" si="326"/>
        <v>-25000</v>
      </c>
      <c r="V120" s="1">
        <f t="shared" si="326"/>
        <v>-25000</v>
      </c>
      <c r="W120" s="1">
        <f t="shared" si="326"/>
        <v>-25000</v>
      </c>
      <c r="X120" s="1">
        <f t="shared" si="326"/>
        <v>-25000</v>
      </c>
      <c r="Y120" s="1">
        <f t="shared" si="326"/>
        <v>-25000</v>
      </c>
      <c r="Z120" s="1">
        <f t="shared" si="326"/>
        <v>-25000</v>
      </c>
      <c r="AA120" s="1">
        <f t="shared" si="326"/>
        <v>-25000</v>
      </c>
      <c r="AB120" s="1">
        <f t="shared" si="326"/>
        <v>-25000</v>
      </c>
      <c r="AC120" s="1">
        <f t="shared" si="326"/>
        <v>-25000</v>
      </c>
      <c r="AD120" s="1">
        <f t="shared" si="326"/>
        <v>-25000</v>
      </c>
      <c r="AE120" s="1">
        <f t="shared" si="326"/>
        <v>-25000</v>
      </c>
      <c r="AF120" s="1">
        <f t="shared" si="326"/>
        <v>-25000</v>
      </c>
      <c r="AG120" s="1">
        <f t="shared" si="326"/>
        <v>-25000</v>
      </c>
      <c r="AH120" s="1">
        <f t="shared" si="326"/>
        <v>-25000</v>
      </c>
      <c r="AI120" s="1">
        <f t="shared" si="326"/>
        <v>-25000</v>
      </c>
      <c r="AJ120" s="1">
        <f t="shared" si="326"/>
        <v>-25000</v>
      </c>
      <c r="AK120" s="1">
        <f t="shared" si="326"/>
        <v>-25000</v>
      </c>
      <c r="AL120" s="1">
        <f t="shared" si="326"/>
        <v>-25000</v>
      </c>
      <c r="AM120" s="1">
        <f t="shared" si="326"/>
        <v>-25000</v>
      </c>
      <c r="AN120" s="1">
        <f t="shared" si="326"/>
        <v>-25000</v>
      </c>
      <c r="AO120" s="1">
        <f t="shared" si="326"/>
        <v>-25000</v>
      </c>
      <c r="AP120" s="1">
        <f t="shared" si="326"/>
        <v>-25000</v>
      </c>
      <c r="AQ120" s="1">
        <f t="shared" si="326"/>
        <v>-25000</v>
      </c>
      <c r="AR120" s="1">
        <f t="shared" si="326"/>
        <v>-25000</v>
      </c>
      <c r="AS120" s="1">
        <f t="shared" si="326"/>
        <v>-25000</v>
      </c>
      <c r="AT120" s="1">
        <f t="shared" si="326"/>
        <v>-25000</v>
      </c>
      <c r="AU120" s="1">
        <f t="shared" si="326"/>
        <v>-25000</v>
      </c>
      <c r="AV120" s="1">
        <f t="shared" si="326"/>
        <v>-25000</v>
      </c>
      <c r="AW120" s="1">
        <f t="shared" si="326"/>
        <v>-25000</v>
      </c>
      <c r="AX120" s="1">
        <f t="shared" si="326"/>
        <v>-25000</v>
      </c>
      <c r="AY120" s="1">
        <f t="shared" si="326"/>
        <v>-25000</v>
      </c>
      <c r="AZ120" s="1">
        <f t="shared" si="326"/>
        <v>-25000</v>
      </c>
      <c r="BA120" s="1">
        <f t="shared" si="326"/>
        <v>-25000</v>
      </c>
      <c r="BB120" s="1">
        <f t="shared" si="326"/>
        <v>-25000</v>
      </c>
      <c r="BC120" s="1">
        <f t="shared" si="326"/>
        <v>-25000</v>
      </c>
      <c r="BD120" s="1">
        <f t="shared" si="326"/>
        <v>-25000</v>
      </c>
      <c r="BE120" s="1">
        <f t="shared" si="326"/>
        <v>-25000</v>
      </c>
      <c r="BF120" s="1">
        <f t="shared" si="326"/>
        <v>-25000</v>
      </c>
      <c r="BG120" s="1">
        <f t="shared" si="326"/>
        <v>-25000</v>
      </c>
      <c r="BH120" s="1">
        <f t="shared" si="326"/>
        <v>-25000</v>
      </c>
      <c r="BI120" s="1">
        <f t="shared" si="326"/>
        <v>-25000</v>
      </c>
      <c r="BJ120" s="1">
        <f t="shared" si="326"/>
        <v>-25000</v>
      </c>
      <c r="BK120" s="1">
        <f t="shared" si="326"/>
        <v>-25000</v>
      </c>
      <c r="BL120" s="1">
        <f t="shared" si="326"/>
        <v>-25000</v>
      </c>
      <c r="BM120" s="1">
        <f t="shared" si="326"/>
        <v>-25000</v>
      </c>
      <c r="BN120" s="1">
        <f t="shared" si="326"/>
        <v>-25000</v>
      </c>
      <c r="BO120" s="1">
        <f t="shared" si="326"/>
        <v>-25000</v>
      </c>
      <c r="BP120" s="1">
        <f t="shared" si="326"/>
        <v>-25000</v>
      </c>
      <c r="BQ120" s="1">
        <f t="shared" si="326"/>
        <v>-25000</v>
      </c>
      <c r="BR120" s="1">
        <f t="shared" si="326"/>
        <v>-25000</v>
      </c>
      <c r="BS120" s="1">
        <f t="shared" si="326"/>
        <v>-25000</v>
      </c>
      <c r="BT120" s="1">
        <f t="shared" si="326"/>
        <v>-25000</v>
      </c>
      <c r="BU120" s="1">
        <f t="shared" si="326"/>
        <v>-25000</v>
      </c>
      <c r="BV120" s="1">
        <f t="shared" ref="BV120:EG120" si="327">$E120*BV$3/Periodicity</f>
        <v>-25000</v>
      </c>
      <c r="BW120" s="1">
        <f t="shared" si="327"/>
        <v>-25000</v>
      </c>
      <c r="BX120" s="1">
        <f t="shared" si="327"/>
        <v>-25000</v>
      </c>
      <c r="BY120" s="1">
        <f t="shared" si="327"/>
        <v>-25000</v>
      </c>
      <c r="BZ120" s="1">
        <f t="shared" si="327"/>
        <v>-25000</v>
      </c>
      <c r="CA120" s="1">
        <f t="shared" si="327"/>
        <v>0</v>
      </c>
      <c r="CB120" s="1">
        <f t="shared" si="327"/>
        <v>0</v>
      </c>
      <c r="CC120" s="1">
        <f t="shared" si="327"/>
        <v>0</v>
      </c>
      <c r="CD120" s="1">
        <f t="shared" si="327"/>
        <v>0</v>
      </c>
      <c r="CE120" s="1">
        <f t="shared" si="327"/>
        <v>0</v>
      </c>
      <c r="CF120" s="1">
        <f t="shared" si="327"/>
        <v>0</v>
      </c>
      <c r="CG120" s="1">
        <f t="shared" si="327"/>
        <v>0</v>
      </c>
      <c r="CH120" s="1">
        <f t="shared" si="327"/>
        <v>0</v>
      </c>
      <c r="CI120" s="1">
        <f t="shared" si="327"/>
        <v>0</v>
      </c>
      <c r="CJ120" s="1">
        <f t="shared" si="327"/>
        <v>0</v>
      </c>
      <c r="CK120" s="1">
        <f t="shared" si="327"/>
        <v>0</v>
      </c>
      <c r="CL120" s="1">
        <f t="shared" si="327"/>
        <v>0</v>
      </c>
      <c r="CM120" s="1">
        <f t="shared" si="327"/>
        <v>0</v>
      </c>
      <c r="CN120" s="1">
        <f t="shared" si="327"/>
        <v>0</v>
      </c>
      <c r="CO120" s="1">
        <f t="shared" si="327"/>
        <v>0</v>
      </c>
      <c r="CP120" s="1">
        <f t="shared" si="327"/>
        <v>0</v>
      </c>
      <c r="CQ120" s="1">
        <f t="shared" si="327"/>
        <v>0</v>
      </c>
      <c r="CR120" s="1">
        <f t="shared" si="327"/>
        <v>0</v>
      </c>
      <c r="CS120" s="1">
        <f t="shared" si="327"/>
        <v>0</v>
      </c>
      <c r="CT120" s="1">
        <f t="shared" si="327"/>
        <v>0</v>
      </c>
      <c r="CU120" s="1">
        <f t="shared" si="327"/>
        <v>0</v>
      </c>
      <c r="CV120" s="1">
        <f t="shared" si="327"/>
        <v>0</v>
      </c>
      <c r="CW120" s="1">
        <f t="shared" si="327"/>
        <v>0</v>
      </c>
      <c r="CX120" s="1">
        <f t="shared" si="327"/>
        <v>0</v>
      </c>
      <c r="CY120" s="1">
        <f t="shared" si="327"/>
        <v>0</v>
      </c>
      <c r="CZ120" s="1">
        <f t="shared" si="327"/>
        <v>0</v>
      </c>
      <c r="DA120" s="1">
        <f t="shared" si="327"/>
        <v>0</v>
      </c>
      <c r="DB120" s="1">
        <f t="shared" si="327"/>
        <v>0</v>
      </c>
      <c r="DC120" s="1">
        <f t="shared" si="327"/>
        <v>0</v>
      </c>
      <c r="DD120" s="1">
        <f t="shared" si="327"/>
        <v>0</v>
      </c>
      <c r="DE120" s="1">
        <f t="shared" si="327"/>
        <v>0</v>
      </c>
      <c r="DF120" s="1">
        <f t="shared" si="327"/>
        <v>0</v>
      </c>
      <c r="DG120" s="1">
        <f t="shared" si="327"/>
        <v>0</v>
      </c>
      <c r="DH120" s="1">
        <f t="shared" si="327"/>
        <v>0</v>
      </c>
      <c r="DI120" s="1">
        <f t="shared" si="327"/>
        <v>0</v>
      </c>
      <c r="DJ120" s="1">
        <f t="shared" si="327"/>
        <v>0</v>
      </c>
      <c r="DK120" s="1">
        <f t="shared" si="327"/>
        <v>0</v>
      </c>
      <c r="DL120" s="1">
        <f t="shared" si="327"/>
        <v>0</v>
      </c>
      <c r="DM120" s="1">
        <f t="shared" si="327"/>
        <v>0</v>
      </c>
      <c r="DN120" s="1">
        <f t="shared" si="327"/>
        <v>0</v>
      </c>
      <c r="DO120" s="1">
        <f t="shared" si="327"/>
        <v>0</v>
      </c>
      <c r="DP120" s="1">
        <f t="shared" si="327"/>
        <v>0</v>
      </c>
      <c r="DQ120" s="1">
        <f t="shared" si="327"/>
        <v>0</v>
      </c>
      <c r="DR120" s="1">
        <f t="shared" si="327"/>
        <v>0</v>
      </c>
      <c r="DS120" s="1">
        <f t="shared" si="327"/>
        <v>0</v>
      </c>
      <c r="DT120" s="1">
        <f t="shared" si="327"/>
        <v>0</v>
      </c>
      <c r="DU120" s="1">
        <f t="shared" si="327"/>
        <v>0</v>
      </c>
      <c r="DV120" s="1">
        <f t="shared" si="327"/>
        <v>0</v>
      </c>
      <c r="DW120" s="1">
        <f t="shared" si="327"/>
        <v>0</v>
      </c>
      <c r="DX120" s="1">
        <f t="shared" si="327"/>
        <v>0</v>
      </c>
      <c r="DY120" s="1">
        <f t="shared" si="327"/>
        <v>0</v>
      </c>
      <c r="DZ120" s="1">
        <f t="shared" si="327"/>
        <v>0</v>
      </c>
      <c r="EA120" s="1">
        <f t="shared" si="327"/>
        <v>0</v>
      </c>
      <c r="EB120" s="1">
        <f t="shared" si="327"/>
        <v>0</v>
      </c>
      <c r="EC120" s="1">
        <f t="shared" si="327"/>
        <v>0</v>
      </c>
      <c r="ED120" s="1">
        <f t="shared" si="327"/>
        <v>0</v>
      </c>
      <c r="EE120" s="1">
        <f t="shared" si="327"/>
        <v>0</v>
      </c>
      <c r="EF120" s="1">
        <f t="shared" si="327"/>
        <v>0</v>
      </c>
      <c r="EG120" s="1">
        <f t="shared" si="327"/>
        <v>0</v>
      </c>
      <c r="EH120" s="1">
        <f t="shared" ref="EH120:GG120" si="328">$E120*EH$3/Periodicity</f>
        <v>0</v>
      </c>
      <c r="EI120" s="1">
        <f t="shared" si="328"/>
        <v>0</v>
      </c>
      <c r="EJ120" s="1">
        <f t="shared" si="328"/>
        <v>0</v>
      </c>
      <c r="EK120" s="1">
        <f t="shared" si="328"/>
        <v>0</v>
      </c>
      <c r="EL120" s="1">
        <f t="shared" si="328"/>
        <v>0</v>
      </c>
      <c r="EM120" s="1">
        <f t="shared" si="328"/>
        <v>0</v>
      </c>
      <c r="EN120" s="1">
        <f t="shared" si="328"/>
        <v>0</v>
      </c>
      <c r="EO120" s="1">
        <f t="shared" si="328"/>
        <v>0</v>
      </c>
      <c r="EP120" s="1">
        <f t="shared" si="328"/>
        <v>0</v>
      </c>
      <c r="EQ120" s="1">
        <f t="shared" si="328"/>
        <v>0</v>
      </c>
      <c r="ER120" s="1">
        <f t="shared" si="328"/>
        <v>0</v>
      </c>
      <c r="ES120" s="1">
        <f t="shared" si="328"/>
        <v>0</v>
      </c>
      <c r="ET120" s="1">
        <f t="shared" si="328"/>
        <v>0</v>
      </c>
      <c r="EU120" s="1">
        <f t="shared" si="328"/>
        <v>0</v>
      </c>
      <c r="EV120" s="1">
        <f t="shared" si="328"/>
        <v>0</v>
      </c>
      <c r="EW120" s="1">
        <f t="shared" si="328"/>
        <v>0</v>
      </c>
      <c r="EX120" s="1">
        <f t="shared" si="328"/>
        <v>0</v>
      </c>
      <c r="EY120" s="1">
        <f t="shared" si="328"/>
        <v>0</v>
      </c>
      <c r="EZ120" s="1">
        <f t="shared" si="328"/>
        <v>0</v>
      </c>
      <c r="FA120" s="1">
        <f t="shared" si="328"/>
        <v>0</v>
      </c>
      <c r="FB120" s="1">
        <f t="shared" si="328"/>
        <v>0</v>
      </c>
      <c r="FC120" s="1">
        <f t="shared" si="328"/>
        <v>0</v>
      </c>
      <c r="FD120" s="1">
        <f t="shared" si="328"/>
        <v>0</v>
      </c>
      <c r="FE120" s="1">
        <f t="shared" si="328"/>
        <v>0</v>
      </c>
      <c r="FF120" s="1">
        <f t="shared" si="328"/>
        <v>0</v>
      </c>
      <c r="FG120" s="1">
        <f t="shared" si="328"/>
        <v>0</v>
      </c>
      <c r="FH120" s="1">
        <f t="shared" si="328"/>
        <v>0</v>
      </c>
      <c r="FI120" s="1">
        <f t="shared" si="328"/>
        <v>0</v>
      </c>
      <c r="FJ120" s="1">
        <f t="shared" si="328"/>
        <v>0</v>
      </c>
      <c r="FK120" s="1">
        <f t="shared" si="328"/>
        <v>0</v>
      </c>
      <c r="FL120" s="1">
        <f t="shared" si="328"/>
        <v>0</v>
      </c>
      <c r="FM120" s="1">
        <f t="shared" si="328"/>
        <v>0</v>
      </c>
      <c r="FN120" s="1">
        <f t="shared" si="328"/>
        <v>0</v>
      </c>
      <c r="FO120" s="1">
        <f t="shared" si="328"/>
        <v>0</v>
      </c>
      <c r="FP120" s="1">
        <f t="shared" si="328"/>
        <v>0</v>
      </c>
      <c r="FQ120" s="1">
        <f t="shared" si="328"/>
        <v>0</v>
      </c>
      <c r="FR120" s="1">
        <f t="shared" si="328"/>
        <v>0</v>
      </c>
      <c r="FS120" s="1">
        <f t="shared" si="328"/>
        <v>0</v>
      </c>
      <c r="FT120" s="1">
        <f t="shared" si="328"/>
        <v>0</v>
      </c>
      <c r="FU120" s="1">
        <f t="shared" si="328"/>
        <v>0</v>
      </c>
      <c r="FV120" s="1">
        <f t="shared" si="328"/>
        <v>0</v>
      </c>
      <c r="FW120" s="1">
        <f t="shared" si="328"/>
        <v>0</v>
      </c>
      <c r="FX120" s="1">
        <f t="shared" si="328"/>
        <v>0</v>
      </c>
      <c r="FY120" s="1">
        <f t="shared" si="328"/>
        <v>0</v>
      </c>
      <c r="FZ120" s="1">
        <f t="shared" si="328"/>
        <v>0</v>
      </c>
      <c r="GA120" s="1">
        <f t="shared" si="328"/>
        <v>0</v>
      </c>
      <c r="GB120" s="1">
        <f t="shared" si="328"/>
        <v>0</v>
      </c>
      <c r="GC120" s="1">
        <f t="shared" si="328"/>
        <v>0</v>
      </c>
      <c r="GD120" s="1">
        <f t="shared" si="328"/>
        <v>0</v>
      </c>
      <c r="GE120" s="1">
        <f t="shared" si="328"/>
        <v>0</v>
      </c>
      <c r="GF120" s="1">
        <f t="shared" si="328"/>
        <v>0</v>
      </c>
      <c r="GG120" s="1">
        <f t="shared" si="328"/>
        <v>0</v>
      </c>
    </row>
    <row r="121" spans="4:189" x14ac:dyDescent="0.25">
      <c r="D121" t="s">
        <v>270</v>
      </c>
      <c r="E121" s="9"/>
      <c r="F121" s="9"/>
      <c r="G121" s="96" t="s">
        <v>271</v>
      </c>
      <c r="J121" s="39">
        <f>SUM(J113:J120)*(J$9-1)</f>
        <v>0</v>
      </c>
      <c r="K121" s="39">
        <f t="shared" ref="K121:BV121" si="329">SUM(K113:K120)*(K$9-1)</f>
        <v>0</v>
      </c>
      <c r="L121" s="39">
        <f t="shared" si="329"/>
        <v>0</v>
      </c>
      <c r="M121" s="39">
        <f t="shared" si="329"/>
        <v>0</v>
      </c>
      <c r="N121" s="39">
        <f t="shared" si="329"/>
        <v>0</v>
      </c>
      <c r="O121" s="39">
        <f t="shared" si="329"/>
        <v>0</v>
      </c>
      <c r="P121" s="39">
        <f t="shared" si="329"/>
        <v>0</v>
      </c>
      <c r="Q121" s="39">
        <f t="shared" si="329"/>
        <v>0</v>
      </c>
      <c r="R121" s="39">
        <f t="shared" si="329"/>
        <v>0</v>
      </c>
      <c r="S121" s="39">
        <f t="shared" si="329"/>
        <v>0</v>
      </c>
      <c r="T121" s="39">
        <f t="shared" si="329"/>
        <v>0</v>
      </c>
      <c r="U121" s="39">
        <f t="shared" si="329"/>
        <v>0</v>
      </c>
      <c r="V121" s="39">
        <f t="shared" si="329"/>
        <v>-14680.593450891318</v>
      </c>
      <c r="W121" s="39">
        <f t="shared" si="329"/>
        <v>-1233.0727173913053</v>
      </c>
      <c r="X121" s="39">
        <f t="shared" si="329"/>
        <v>-1233.0727173913053</v>
      </c>
      <c r="Y121" s="39">
        <f t="shared" si="329"/>
        <v>-19209.411586243779</v>
      </c>
      <c r="Z121" s="39">
        <f t="shared" si="329"/>
        <v>-19209.411586243779</v>
      </c>
      <c r="AA121" s="39">
        <f t="shared" si="329"/>
        <v>-32656.932319743784</v>
      </c>
      <c r="AB121" s="39">
        <f t="shared" si="329"/>
        <v>-32656.932319743784</v>
      </c>
      <c r="AC121" s="39">
        <f t="shared" si="329"/>
        <v>-32656.932319743784</v>
      </c>
      <c r="AD121" s="39">
        <f t="shared" si="329"/>
        <v>-32656.932319743784</v>
      </c>
      <c r="AE121" s="39">
        <f t="shared" si="329"/>
        <v>-32656.932319743784</v>
      </c>
      <c r="AF121" s="39">
        <f t="shared" si="329"/>
        <v>-32656.932319743784</v>
      </c>
      <c r="AG121" s="39">
        <f t="shared" si="329"/>
        <v>-36491.924119854906</v>
      </c>
      <c r="AH121" s="39">
        <f t="shared" si="329"/>
        <v>-73713.686722106824</v>
      </c>
      <c r="AI121" s="39">
        <f t="shared" si="329"/>
        <v>-73713.686722106824</v>
      </c>
      <c r="AJ121" s="39">
        <f t="shared" si="329"/>
        <v>-73713.686722106824</v>
      </c>
      <c r="AK121" s="39">
        <f t="shared" si="329"/>
        <v>-73713.686722106824</v>
      </c>
      <c r="AL121" s="39">
        <f t="shared" si="329"/>
        <v>-73713.686722106824</v>
      </c>
      <c r="AM121" s="39">
        <f t="shared" si="329"/>
        <v>-100877.67860377682</v>
      </c>
      <c r="AN121" s="39">
        <f t="shared" si="329"/>
        <v>-100877.67860377682</v>
      </c>
      <c r="AO121" s="39">
        <f t="shared" si="329"/>
        <v>-100877.67860377682</v>
      </c>
      <c r="AP121" s="39">
        <f t="shared" si="329"/>
        <v>-65967.003285882369</v>
      </c>
      <c r="AQ121" s="39">
        <f t="shared" si="329"/>
        <v>-65967.003285882369</v>
      </c>
      <c r="AR121" s="39">
        <f t="shared" si="329"/>
        <v>-65967.003285882369</v>
      </c>
      <c r="AS121" s="39">
        <f t="shared" si="329"/>
        <v>-38803.01140421239</v>
      </c>
      <c r="AT121" s="39">
        <f t="shared" si="329"/>
        <v>-58788.483218540343</v>
      </c>
      <c r="AU121" s="39">
        <f t="shared" si="329"/>
        <v>-58788.483218540343</v>
      </c>
      <c r="AV121" s="39">
        <f t="shared" si="329"/>
        <v>-58788.483218540343</v>
      </c>
      <c r="AW121" s="39">
        <f t="shared" si="329"/>
        <v>-58788.483218540343</v>
      </c>
      <c r="AX121" s="39">
        <f t="shared" si="329"/>
        <v>-58788.483218540343</v>
      </c>
      <c r="AY121" s="39">
        <f t="shared" si="329"/>
        <v>-58788.483218540343</v>
      </c>
      <c r="AZ121" s="39">
        <f t="shared" si="329"/>
        <v>-58788.483218540343</v>
      </c>
      <c r="BA121" s="39">
        <f t="shared" si="329"/>
        <v>-58788.483218540343</v>
      </c>
      <c r="BB121" s="39">
        <f t="shared" si="329"/>
        <v>-58788.483218540343</v>
      </c>
      <c r="BC121" s="39">
        <f t="shared" si="329"/>
        <v>-58788.483218540343</v>
      </c>
      <c r="BD121" s="39">
        <f t="shared" si="329"/>
        <v>-58788.483218540343</v>
      </c>
      <c r="BE121" s="39">
        <f t="shared" si="329"/>
        <v>-58788.483218540343</v>
      </c>
      <c r="BF121" s="39">
        <f t="shared" si="329"/>
        <v>-79173.664469154959</v>
      </c>
      <c r="BG121" s="39">
        <f t="shared" si="329"/>
        <v>-79173.664469154959</v>
      </c>
      <c r="BH121" s="39">
        <f t="shared" si="329"/>
        <v>-79173.664469154959</v>
      </c>
      <c r="BI121" s="39">
        <f t="shared" si="329"/>
        <v>-79173.664469154959</v>
      </c>
      <c r="BJ121" s="39">
        <f t="shared" si="329"/>
        <v>-79173.664469154959</v>
      </c>
      <c r="BK121" s="39">
        <f t="shared" si="329"/>
        <v>-79173.664469154959</v>
      </c>
      <c r="BL121" s="39">
        <f t="shared" si="329"/>
        <v>-79173.664469154959</v>
      </c>
      <c r="BM121" s="39">
        <f t="shared" si="329"/>
        <v>-79173.664469154959</v>
      </c>
      <c r="BN121" s="39">
        <f t="shared" si="329"/>
        <v>-79173.664469154959</v>
      </c>
      <c r="BO121" s="39">
        <f t="shared" si="329"/>
        <v>-79173.664469154959</v>
      </c>
      <c r="BP121" s="39">
        <f t="shared" si="329"/>
        <v>-79173.664469154959</v>
      </c>
      <c r="BQ121" s="39">
        <f t="shared" si="329"/>
        <v>-79173.664469154959</v>
      </c>
      <c r="BR121" s="39">
        <f t="shared" si="329"/>
        <v>-99966.549344781859</v>
      </c>
      <c r="BS121" s="39">
        <f t="shared" si="329"/>
        <v>-99966.549344781859</v>
      </c>
      <c r="BT121" s="39">
        <f t="shared" si="329"/>
        <v>-99966.549344781859</v>
      </c>
      <c r="BU121" s="39">
        <f t="shared" si="329"/>
        <v>-99966.549344781859</v>
      </c>
      <c r="BV121" s="39">
        <f t="shared" si="329"/>
        <v>-99966.549344781859</v>
      </c>
      <c r="BW121" s="39">
        <f t="shared" ref="BW121:EH121" si="330">SUM(BW113:BW120)*(BW$9-1)</f>
        <v>-99966.549344781859</v>
      </c>
      <c r="BX121" s="39">
        <f t="shared" si="330"/>
        <v>-99966.549344781859</v>
      </c>
      <c r="BY121" s="39">
        <f t="shared" si="330"/>
        <v>-99966.549344781859</v>
      </c>
      <c r="BZ121" s="39">
        <f t="shared" si="330"/>
        <v>-99966.549344781859</v>
      </c>
      <c r="CA121" s="39">
        <f t="shared" si="330"/>
        <v>0</v>
      </c>
      <c r="CB121" s="39">
        <f t="shared" si="330"/>
        <v>0</v>
      </c>
      <c r="CC121" s="39">
        <f t="shared" si="330"/>
        <v>0</v>
      </c>
      <c r="CD121" s="39">
        <f t="shared" si="330"/>
        <v>0</v>
      </c>
      <c r="CE121" s="39">
        <f t="shared" si="330"/>
        <v>0</v>
      </c>
      <c r="CF121" s="39">
        <f t="shared" si="330"/>
        <v>0</v>
      </c>
      <c r="CG121" s="39">
        <f t="shared" si="330"/>
        <v>0</v>
      </c>
      <c r="CH121" s="39">
        <f t="shared" si="330"/>
        <v>0</v>
      </c>
      <c r="CI121" s="39">
        <f t="shared" si="330"/>
        <v>0</v>
      </c>
      <c r="CJ121" s="39">
        <f t="shared" si="330"/>
        <v>0</v>
      </c>
      <c r="CK121" s="39">
        <f t="shared" si="330"/>
        <v>0</v>
      </c>
      <c r="CL121" s="39">
        <f t="shared" si="330"/>
        <v>0</v>
      </c>
      <c r="CM121" s="39">
        <f t="shared" si="330"/>
        <v>0</v>
      </c>
      <c r="CN121" s="39">
        <f t="shared" si="330"/>
        <v>0</v>
      </c>
      <c r="CO121" s="39">
        <f t="shared" si="330"/>
        <v>0</v>
      </c>
      <c r="CP121" s="39">
        <f t="shared" si="330"/>
        <v>0</v>
      </c>
      <c r="CQ121" s="39">
        <f t="shared" si="330"/>
        <v>0</v>
      </c>
      <c r="CR121" s="39">
        <f t="shared" si="330"/>
        <v>0</v>
      </c>
      <c r="CS121" s="39">
        <f t="shared" si="330"/>
        <v>0</v>
      </c>
      <c r="CT121" s="39">
        <f t="shared" si="330"/>
        <v>0</v>
      </c>
      <c r="CU121" s="39">
        <f t="shared" si="330"/>
        <v>0</v>
      </c>
      <c r="CV121" s="39">
        <f t="shared" si="330"/>
        <v>0</v>
      </c>
      <c r="CW121" s="39">
        <f t="shared" si="330"/>
        <v>0</v>
      </c>
      <c r="CX121" s="39">
        <f t="shared" si="330"/>
        <v>0</v>
      </c>
      <c r="CY121" s="39">
        <f t="shared" si="330"/>
        <v>0</v>
      </c>
      <c r="CZ121" s="39">
        <f t="shared" si="330"/>
        <v>0</v>
      </c>
      <c r="DA121" s="39">
        <f t="shared" si="330"/>
        <v>0</v>
      </c>
      <c r="DB121" s="39">
        <f t="shared" si="330"/>
        <v>0</v>
      </c>
      <c r="DC121" s="39">
        <f t="shared" si="330"/>
        <v>0</v>
      </c>
      <c r="DD121" s="39">
        <f t="shared" si="330"/>
        <v>0</v>
      </c>
      <c r="DE121" s="39">
        <f t="shared" si="330"/>
        <v>0</v>
      </c>
      <c r="DF121" s="39">
        <f t="shared" si="330"/>
        <v>0</v>
      </c>
      <c r="DG121" s="39">
        <f t="shared" si="330"/>
        <v>0</v>
      </c>
      <c r="DH121" s="39">
        <f t="shared" si="330"/>
        <v>0</v>
      </c>
      <c r="DI121" s="39">
        <f t="shared" si="330"/>
        <v>0</v>
      </c>
      <c r="DJ121" s="39">
        <f t="shared" si="330"/>
        <v>0</v>
      </c>
      <c r="DK121" s="39">
        <f t="shared" si="330"/>
        <v>0</v>
      </c>
      <c r="DL121" s="39">
        <f t="shared" si="330"/>
        <v>0</v>
      </c>
      <c r="DM121" s="39">
        <f t="shared" si="330"/>
        <v>0</v>
      </c>
      <c r="DN121" s="39">
        <f t="shared" si="330"/>
        <v>0</v>
      </c>
      <c r="DO121" s="39">
        <f t="shared" si="330"/>
        <v>0</v>
      </c>
      <c r="DP121" s="39">
        <f t="shared" si="330"/>
        <v>0</v>
      </c>
      <c r="DQ121" s="39">
        <f t="shared" si="330"/>
        <v>0</v>
      </c>
      <c r="DR121" s="39">
        <f t="shared" si="330"/>
        <v>0</v>
      </c>
      <c r="DS121" s="39">
        <f t="shared" si="330"/>
        <v>0</v>
      </c>
      <c r="DT121" s="39">
        <f t="shared" si="330"/>
        <v>0</v>
      </c>
      <c r="DU121" s="39">
        <f t="shared" si="330"/>
        <v>0</v>
      </c>
      <c r="DV121" s="39">
        <f t="shared" si="330"/>
        <v>0</v>
      </c>
      <c r="DW121" s="39">
        <f t="shared" si="330"/>
        <v>0</v>
      </c>
      <c r="DX121" s="39">
        <f t="shared" si="330"/>
        <v>0</v>
      </c>
      <c r="DY121" s="39">
        <f t="shared" si="330"/>
        <v>0</v>
      </c>
      <c r="DZ121" s="39">
        <f t="shared" si="330"/>
        <v>0</v>
      </c>
      <c r="EA121" s="39">
        <f t="shared" si="330"/>
        <v>0</v>
      </c>
      <c r="EB121" s="39">
        <f t="shared" si="330"/>
        <v>0</v>
      </c>
      <c r="EC121" s="39">
        <f t="shared" si="330"/>
        <v>0</v>
      </c>
      <c r="ED121" s="39">
        <f t="shared" si="330"/>
        <v>0</v>
      </c>
      <c r="EE121" s="39">
        <f t="shared" si="330"/>
        <v>0</v>
      </c>
      <c r="EF121" s="39">
        <f t="shared" si="330"/>
        <v>0</v>
      </c>
      <c r="EG121" s="39">
        <f t="shared" si="330"/>
        <v>0</v>
      </c>
      <c r="EH121" s="39">
        <f t="shared" si="330"/>
        <v>0</v>
      </c>
      <c r="EI121" s="39">
        <f t="shared" ref="EI121:GG121" si="331">SUM(EI113:EI120)*(EI$9-1)</f>
        <v>0</v>
      </c>
      <c r="EJ121" s="39">
        <f t="shared" si="331"/>
        <v>0</v>
      </c>
      <c r="EK121" s="39">
        <f t="shared" si="331"/>
        <v>0</v>
      </c>
      <c r="EL121" s="39">
        <f t="shared" si="331"/>
        <v>0</v>
      </c>
      <c r="EM121" s="39">
        <f t="shared" si="331"/>
        <v>0</v>
      </c>
      <c r="EN121" s="39">
        <f t="shared" si="331"/>
        <v>0</v>
      </c>
      <c r="EO121" s="39">
        <f t="shared" si="331"/>
        <v>0</v>
      </c>
      <c r="EP121" s="39">
        <f t="shared" si="331"/>
        <v>0</v>
      </c>
      <c r="EQ121" s="39">
        <f t="shared" si="331"/>
        <v>0</v>
      </c>
      <c r="ER121" s="39">
        <f t="shared" si="331"/>
        <v>0</v>
      </c>
      <c r="ES121" s="39">
        <f t="shared" si="331"/>
        <v>0</v>
      </c>
      <c r="ET121" s="39">
        <f t="shared" si="331"/>
        <v>0</v>
      </c>
      <c r="EU121" s="39">
        <f t="shared" si="331"/>
        <v>0</v>
      </c>
      <c r="EV121" s="39">
        <f t="shared" si="331"/>
        <v>0</v>
      </c>
      <c r="EW121" s="39">
        <f t="shared" si="331"/>
        <v>0</v>
      </c>
      <c r="EX121" s="39">
        <f t="shared" si="331"/>
        <v>0</v>
      </c>
      <c r="EY121" s="39">
        <f t="shared" si="331"/>
        <v>0</v>
      </c>
      <c r="EZ121" s="39">
        <f t="shared" si="331"/>
        <v>0</v>
      </c>
      <c r="FA121" s="39">
        <f t="shared" si="331"/>
        <v>0</v>
      </c>
      <c r="FB121" s="39">
        <f t="shared" si="331"/>
        <v>0</v>
      </c>
      <c r="FC121" s="39">
        <f t="shared" si="331"/>
        <v>0</v>
      </c>
      <c r="FD121" s="39">
        <f t="shared" si="331"/>
        <v>0</v>
      </c>
      <c r="FE121" s="39">
        <f t="shared" si="331"/>
        <v>0</v>
      </c>
      <c r="FF121" s="39">
        <f t="shared" si="331"/>
        <v>0</v>
      </c>
      <c r="FG121" s="39">
        <f t="shared" si="331"/>
        <v>0</v>
      </c>
      <c r="FH121" s="39">
        <f t="shared" si="331"/>
        <v>0</v>
      </c>
      <c r="FI121" s="39">
        <f t="shared" si="331"/>
        <v>0</v>
      </c>
      <c r="FJ121" s="39">
        <f t="shared" si="331"/>
        <v>0</v>
      </c>
      <c r="FK121" s="39">
        <f t="shared" si="331"/>
        <v>0</v>
      </c>
      <c r="FL121" s="39">
        <f t="shared" si="331"/>
        <v>0</v>
      </c>
      <c r="FM121" s="39">
        <f t="shared" si="331"/>
        <v>0</v>
      </c>
      <c r="FN121" s="39">
        <f t="shared" si="331"/>
        <v>0</v>
      </c>
      <c r="FO121" s="39">
        <f t="shared" si="331"/>
        <v>0</v>
      </c>
      <c r="FP121" s="39">
        <f t="shared" si="331"/>
        <v>0</v>
      </c>
      <c r="FQ121" s="39">
        <f t="shared" si="331"/>
        <v>0</v>
      </c>
      <c r="FR121" s="39">
        <f t="shared" si="331"/>
        <v>0</v>
      </c>
      <c r="FS121" s="39">
        <f t="shared" si="331"/>
        <v>0</v>
      </c>
      <c r="FT121" s="39">
        <f t="shared" si="331"/>
        <v>0</v>
      </c>
      <c r="FU121" s="39">
        <f t="shared" si="331"/>
        <v>0</v>
      </c>
      <c r="FV121" s="39">
        <f t="shared" si="331"/>
        <v>0</v>
      </c>
      <c r="FW121" s="39">
        <f t="shared" si="331"/>
        <v>0</v>
      </c>
      <c r="FX121" s="39">
        <f t="shared" si="331"/>
        <v>0</v>
      </c>
      <c r="FY121" s="39">
        <f t="shared" si="331"/>
        <v>0</v>
      </c>
      <c r="FZ121" s="39">
        <f t="shared" si="331"/>
        <v>0</v>
      </c>
      <c r="GA121" s="39">
        <f t="shared" si="331"/>
        <v>0</v>
      </c>
      <c r="GB121" s="39">
        <f t="shared" si="331"/>
        <v>0</v>
      </c>
      <c r="GC121" s="39">
        <f t="shared" si="331"/>
        <v>0</v>
      </c>
      <c r="GD121" s="39">
        <f t="shared" si="331"/>
        <v>0</v>
      </c>
      <c r="GE121" s="39">
        <f t="shared" si="331"/>
        <v>0</v>
      </c>
      <c r="GF121" s="39">
        <f t="shared" si="331"/>
        <v>0</v>
      </c>
      <c r="GG121" s="39">
        <f t="shared" si="331"/>
        <v>0</v>
      </c>
    </row>
    <row r="122" spans="4:189" x14ac:dyDescent="0.25">
      <c r="D122" t="s">
        <v>272</v>
      </c>
      <c r="G122" s="96" t="s">
        <v>273</v>
      </c>
      <c r="J122" s="39">
        <f>SUM(J147:J148)</f>
        <v>0</v>
      </c>
      <c r="K122" s="39">
        <f t="shared" ref="K122:P122" si="332">SUM(K147:K148)</f>
        <v>-3688.2004732864839</v>
      </c>
      <c r="L122" s="39">
        <f t="shared" si="332"/>
        <v>-7983.4323297025958</v>
      </c>
      <c r="M122" s="39">
        <f t="shared" si="332"/>
        <v>-12307.299065161484</v>
      </c>
      <c r="N122" s="39">
        <f t="shared" si="332"/>
        <v>-16659.991578856763</v>
      </c>
      <c r="O122" s="39">
        <f t="shared" si="332"/>
        <v>-21041.702042643348</v>
      </c>
      <c r="P122" s="39">
        <f t="shared" si="332"/>
        <v>-24146.37389080309</v>
      </c>
      <c r="Q122" s="39">
        <f t="shared" ref="Q122:CB122" si="333">SUM(Q147:Q148)</f>
        <v>-27271.743551283889</v>
      </c>
      <c r="R122" s="39">
        <f t="shared" si="333"/>
        <v>-30417.949009501241</v>
      </c>
      <c r="S122" s="39">
        <f t="shared" si="333"/>
        <v>-33585.129170773362</v>
      </c>
      <c r="T122" s="39">
        <f t="shared" si="333"/>
        <v>-36773.423866453973</v>
      </c>
      <c r="U122" s="39">
        <f t="shared" si="333"/>
        <v>-39982.973860105783</v>
      </c>
      <c r="V122" s="39">
        <f t="shared" si="333"/>
        <v>-43213.920853715281</v>
      </c>
      <c r="W122" s="39">
        <f t="shared" si="333"/>
        <v>-46521.459719389677</v>
      </c>
      <c r="X122" s="39">
        <f t="shared" si="333"/>
        <v>-47279.210503886694</v>
      </c>
      <c r="Y122" s="39">
        <f t="shared" si="333"/>
        <v>-48042.012960280357</v>
      </c>
      <c r="Z122" s="39">
        <f t="shared" si="333"/>
        <v>-52247.875575051345</v>
      </c>
      <c r="AA122" s="39">
        <f t="shared" si="333"/>
        <v>-56481.777273920801</v>
      </c>
      <c r="AB122" s="39">
        <f t="shared" si="333"/>
        <v>-63315.743324397939</v>
      </c>
      <c r="AC122" s="39">
        <f t="shared" si="333"/>
        <v>-70195.269148544903</v>
      </c>
      <c r="AD122" s="39">
        <f t="shared" si="333"/>
        <v>-77120.658478186189</v>
      </c>
      <c r="AE122" s="39">
        <f t="shared" si="333"/>
        <v>-61994.002784310811</v>
      </c>
      <c r="AF122" s="39">
        <f t="shared" si="333"/>
        <v>-68864.717004857215</v>
      </c>
      <c r="AG122" s="39">
        <f t="shared" si="333"/>
        <v>-75781.23598687393</v>
      </c>
      <c r="AH122" s="39">
        <f t="shared" si="333"/>
        <v>-61379.092991494377</v>
      </c>
      <c r="AI122" s="39">
        <f t="shared" si="333"/>
        <v>-69118.731604951696</v>
      </c>
      <c r="AJ122" s="39">
        <f t="shared" si="333"/>
        <v>-76909.967809165406</v>
      </c>
      <c r="AK122" s="39">
        <f t="shared" si="333"/>
        <v>-62654.931302359568</v>
      </c>
      <c r="AL122" s="39">
        <f t="shared" si="333"/>
        <v>-70403.075504555993</v>
      </c>
      <c r="AM122" s="39">
        <f t="shared" si="333"/>
        <v>-78202.874001433709</v>
      </c>
      <c r="AN122" s="39">
        <f t="shared" si="333"/>
        <v>-66579.731976330528</v>
      </c>
      <c r="AO122" s="39">
        <f t="shared" si="333"/>
        <v>-76977.316623440929</v>
      </c>
      <c r="AP122" s="39">
        <f t="shared" si="333"/>
        <v>-87444.218501532057</v>
      </c>
      <c r="AQ122" s="39">
        <f t="shared" si="333"/>
        <v>-72511.29930726868</v>
      </c>
      <c r="AR122" s="39">
        <f t="shared" si="333"/>
        <v>-79577.041604091166</v>
      </c>
      <c r="AS122" s="39">
        <f t="shared" si="333"/>
        <v>-86689.888849559109</v>
      </c>
      <c r="AT122" s="39">
        <f t="shared" si="333"/>
        <v>-69128.665683861749</v>
      </c>
      <c r="AU122" s="39">
        <f t="shared" si="333"/>
        <v>-73623.527502077704</v>
      </c>
      <c r="AV122" s="39">
        <f t="shared" si="333"/>
        <v>-78148.355065748459</v>
      </c>
      <c r="AW122" s="39">
        <f t="shared" si="333"/>
        <v>-60605.133860796057</v>
      </c>
      <c r="AX122" s="39">
        <f t="shared" si="333"/>
        <v>-65043.172133524931</v>
      </c>
      <c r="AY122" s="39">
        <f t="shared" si="333"/>
        <v>-69510.797328072003</v>
      </c>
      <c r="AZ122" s="39">
        <f t="shared" si="333"/>
        <v>-51909.992404868419</v>
      </c>
      <c r="BA122" s="39">
        <f t="shared" si="333"/>
        <v>-56290.063067891104</v>
      </c>
      <c r="BB122" s="39">
        <f t="shared" si="333"/>
        <v>-60699.334202000609</v>
      </c>
      <c r="BC122" s="39">
        <f t="shared" si="333"/>
        <v>-43039.786191289895</v>
      </c>
      <c r="BD122" s="39">
        <f t="shared" si="333"/>
        <v>-47360.72214622207</v>
      </c>
      <c r="BE122" s="39">
        <f t="shared" si="333"/>
        <v>-51710.464340853767</v>
      </c>
      <c r="BF122" s="39">
        <f t="shared" si="333"/>
        <v>-33990.990531068739</v>
      </c>
      <c r="BG122" s="39">
        <f t="shared" si="333"/>
        <v>-38328.045611289235</v>
      </c>
      <c r="BH122" s="39">
        <f t="shared" si="333"/>
        <v>-42694.014392044533</v>
      </c>
      <c r="BI122" s="39">
        <f t="shared" si="333"/>
        <v>-24990.875345623921</v>
      </c>
      <c r="BJ122" s="39">
        <f t="shared" si="333"/>
        <v>-29267.929657941448</v>
      </c>
      <c r="BK122" s="39">
        <f t="shared" si="333"/>
        <v>-33573.497665674426</v>
      </c>
      <c r="BL122" s="39">
        <f t="shared" si="333"/>
        <v>-15809.555174411342</v>
      </c>
      <c r="BM122" s="39">
        <f t="shared" si="333"/>
        <v>-20025.40068558745</v>
      </c>
      <c r="BN122" s="39">
        <f t="shared" si="333"/>
        <v>-24269.351833504741</v>
      </c>
      <c r="BO122" s="39">
        <f t="shared" si="333"/>
        <v>-8293.2031797781947</v>
      </c>
      <c r="BP122" s="39">
        <f t="shared" si="333"/>
        <v>-10609.11820123908</v>
      </c>
      <c r="BQ122" s="39">
        <f t="shared" si="333"/>
        <v>-14790.294132594043</v>
      </c>
      <c r="BR122" s="39">
        <f t="shared" si="333"/>
        <v>-8391.473308359562</v>
      </c>
      <c r="BS122" s="39">
        <f t="shared" si="333"/>
        <v>-8415.948438842277</v>
      </c>
      <c r="BT122" s="39">
        <f t="shared" si="333"/>
        <v>-8440.4949551222326</v>
      </c>
      <c r="BU122" s="39">
        <f t="shared" si="333"/>
        <v>-8465.1130654080062</v>
      </c>
      <c r="BV122" s="39">
        <f t="shared" si="333"/>
        <v>-8489.8029785154467</v>
      </c>
      <c r="BW122" s="39">
        <f t="shared" si="333"/>
        <v>-8514.5649038694501</v>
      </c>
      <c r="BX122" s="39">
        <f t="shared" si="333"/>
        <v>-8539.3990515057358</v>
      </c>
      <c r="BY122" s="39">
        <f t="shared" si="333"/>
        <v>-8564.3056320726264</v>
      </c>
      <c r="BZ122" s="39">
        <f t="shared" si="333"/>
        <v>-2305745.8015675712</v>
      </c>
      <c r="CA122" s="39">
        <f>SUM(CA147:CA148)</f>
        <v>0</v>
      </c>
      <c r="CB122" s="39">
        <f t="shared" si="333"/>
        <v>0</v>
      </c>
      <c r="CC122" s="39">
        <f t="shared" ref="CC122:EN122" si="334">SUM(CC147:CC148)</f>
        <v>0</v>
      </c>
      <c r="CD122" s="39">
        <f t="shared" si="334"/>
        <v>0</v>
      </c>
      <c r="CE122" s="39">
        <f t="shared" si="334"/>
        <v>0</v>
      </c>
      <c r="CF122" s="39">
        <f t="shared" si="334"/>
        <v>0</v>
      </c>
      <c r="CG122" s="39">
        <f t="shared" si="334"/>
        <v>0</v>
      </c>
      <c r="CH122" s="39">
        <f t="shared" si="334"/>
        <v>0</v>
      </c>
      <c r="CI122" s="39">
        <f t="shared" si="334"/>
        <v>0</v>
      </c>
      <c r="CJ122" s="39">
        <f t="shared" si="334"/>
        <v>0</v>
      </c>
      <c r="CK122" s="39">
        <f t="shared" si="334"/>
        <v>0</v>
      </c>
      <c r="CL122" s="39">
        <f t="shared" si="334"/>
        <v>0</v>
      </c>
      <c r="CM122" s="39">
        <f t="shared" si="334"/>
        <v>0</v>
      </c>
      <c r="CN122" s="39">
        <f t="shared" si="334"/>
        <v>0</v>
      </c>
      <c r="CO122" s="39">
        <f t="shared" si="334"/>
        <v>0</v>
      </c>
      <c r="CP122" s="39">
        <f t="shared" si="334"/>
        <v>0</v>
      </c>
      <c r="CQ122" s="39">
        <f t="shared" si="334"/>
        <v>0</v>
      </c>
      <c r="CR122" s="39">
        <f t="shared" si="334"/>
        <v>0</v>
      </c>
      <c r="CS122" s="39">
        <f t="shared" si="334"/>
        <v>0</v>
      </c>
      <c r="CT122" s="39">
        <f t="shared" si="334"/>
        <v>0</v>
      </c>
      <c r="CU122" s="39">
        <f t="shared" si="334"/>
        <v>0</v>
      </c>
      <c r="CV122" s="39">
        <f t="shared" si="334"/>
        <v>0</v>
      </c>
      <c r="CW122" s="39">
        <f t="shared" si="334"/>
        <v>0</v>
      </c>
      <c r="CX122" s="39">
        <f t="shared" si="334"/>
        <v>0</v>
      </c>
      <c r="CY122" s="39">
        <f t="shared" si="334"/>
        <v>0</v>
      </c>
      <c r="CZ122" s="39">
        <f t="shared" si="334"/>
        <v>0</v>
      </c>
      <c r="DA122" s="39">
        <f t="shared" si="334"/>
        <v>0</v>
      </c>
      <c r="DB122" s="39">
        <f t="shared" si="334"/>
        <v>0</v>
      </c>
      <c r="DC122" s="39">
        <f t="shared" si="334"/>
        <v>0</v>
      </c>
      <c r="DD122" s="39">
        <f t="shared" si="334"/>
        <v>0</v>
      </c>
      <c r="DE122" s="39">
        <f t="shared" si="334"/>
        <v>0</v>
      </c>
      <c r="DF122" s="39">
        <f t="shared" si="334"/>
        <v>0</v>
      </c>
      <c r="DG122" s="39">
        <f t="shared" si="334"/>
        <v>0</v>
      </c>
      <c r="DH122" s="39">
        <f t="shared" si="334"/>
        <v>0</v>
      </c>
      <c r="DI122" s="39">
        <f t="shared" si="334"/>
        <v>0</v>
      </c>
      <c r="DJ122" s="39">
        <f t="shared" si="334"/>
        <v>0</v>
      </c>
      <c r="DK122" s="39">
        <f t="shared" si="334"/>
        <v>0</v>
      </c>
      <c r="DL122" s="39">
        <f t="shared" si="334"/>
        <v>0</v>
      </c>
      <c r="DM122" s="39">
        <f t="shared" si="334"/>
        <v>0</v>
      </c>
      <c r="DN122" s="39">
        <f t="shared" si="334"/>
        <v>0</v>
      </c>
      <c r="DO122" s="39">
        <f t="shared" si="334"/>
        <v>0</v>
      </c>
      <c r="DP122" s="39">
        <f t="shared" si="334"/>
        <v>0</v>
      </c>
      <c r="DQ122" s="39">
        <f t="shared" si="334"/>
        <v>0</v>
      </c>
      <c r="DR122" s="39">
        <f t="shared" si="334"/>
        <v>0</v>
      </c>
      <c r="DS122" s="39">
        <f t="shared" si="334"/>
        <v>0</v>
      </c>
      <c r="DT122" s="39">
        <f t="shared" si="334"/>
        <v>0</v>
      </c>
      <c r="DU122" s="39">
        <f t="shared" si="334"/>
        <v>0</v>
      </c>
      <c r="DV122" s="39">
        <f t="shared" si="334"/>
        <v>0</v>
      </c>
      <c r="DW122" s="39">
        <f t="shared" si="334"/>
        <v>0</v>
      </c>
      <c r="DX122" s="39">
        <f t="shared" si="334"/>
        <v>0</v>
      </c>
      <c r="DY122" s="39">
        <f t="shared" si="334"/>
        <v>0</v>
      </c>
      <c r="DZ122" s="39">
        <f t="shared" si="334"/>
        <v>0</v>
      </c>
      <c r="EA122" s="39">
        <f t="shared" si="334"/>
        <v>0</v>
      </c>
      <c r="EB122" s="39">
        <f t="shared" si="334"/>
        <v>0</v>
      </c>
      <c r="EC122" s="39">
        <f t="shared" si="334"/>
        <v>0</v>
      </c>
      <c r="ED122" s="39">
        <f t="shared" si="334"/>
        <v>0</v>
      </c>
      <c r="EE122" s="39">
        <f t="shared" si="334"/>
        <v>0</v>
      </c>
      <c r="EF122" s="39">
        <f t="shared" si="334"/>
        <v>0</v>
      </c>
      <c r="EG122" s="39">
        <f t="shared" si="334"/>
        <v>0</v>
      </c>
      <c r="EH122" s="39">
        <f t="shared" si="334"/>
        <v>0</v>
      </c>
      <c r="EI122" s="39">
        <f t="shared" si="334"/>
        <v>0</v>
      </c>
      <c r="EJ122" s="39">
        <f t="shared" si="334"/>
        <v>0</v>
      </c>
      <c r="EK122" s="39">
        <f t="shared" si="334"/>
        <v>0</v>
      </c>
      <c r="EL122" s="39">
        <f t="shared" si="334"/>
        <v>0</v>
      </c>
      <c r="EM122" s="39">
        <f t="shared" si="334"/>
        <v>0</v>
      </c>
      <c r="EN122" s="39">
        <f t="shared" si="334"/>
        <v>0</v>
      </c>
      <c r="EO122" s="39">
        <f t="shared" ref="EO122:GG122" si="335">SUM(EO147:EO148)</f>
        <v>0</v>
      </c>
      <c r="EP122" s="39">
        <f t="shared" si="335"/>
        <v>0</v>
      </c>
      <c r="EQ122" s="39">
        <f t="shared" si="335"/>
        <v>0</v>
      </c>
      <c r="ER122" s="39">
        <f t="shared" si="335"/>
        <v>0</v>
      </c>
      <c r="ES122" s="39">
        <f t="shared" si="335"/>
        <v>0</v>
      </c>
      <c r="ET122" s="39">
        <f t="shared" si="335"/>
        <v>0</v>
      </c>
      <c r="EU122" s="39">
        <f t="shared" si="335"/>
        <v>0</v>
      </c>
      <c r="EV122" s="39">
        <f t="shared" si="335"/>
        <v>0</v>
      </c>
      <c r="EW122" s="39">
        <f t="shared" si="335"/>
        <v>0</v>
      </c>
      <c r="EX122" s="39">
        <f t="shared" si="335"/>
        <v>0</v>
      </c>
      <c r="EY122" s="39">
        <f t="shared" si="335"/>
        <v>0</v>
      </c>
      <c r="EZ122" s="39">
        <f t="shared" si="335"/>
        <v>0</v>
      </c>
      <c r="FA122" s="39">
        <f t="shared" si="335"/>
        <v>0</v>
      </c>
      <c r="FB122" s="39">
        <f t="shared" si="335"/>
        <v>0</v>
      </c>
      <c r="FC122" s="39">
        <f t="shared" si="335"/>
        <v>0</v>
      </c>
      <c r="FD122" s="39">
        <f t="shared" si="335"/>
        <v>0</v>
      </c>
      <c r="FE122" s="39">
        <f t="shared" si="335"/>
        <v>0</v>
      </c>
      <c r="FF122" s="39">
        <f t="shared" si="335"/>
        <v>0</v>
      </c>
      <c r="FG122" s="39">
        <f t="shared" si="335"/>
        <v>0</v>
      </c>
      <c r="FH122" s="39">
        <f t="shared" si="335"/>
        <v>0</v>
      </c>
      <c r="FI122" s="39">
        <f t="shared" si="335"/>
        <v>0</v>
      </c>
      <c r="FJ122" s="39">
        <f t="shared" si="335"/>
        <v>0</v>
      </c>
      <c r="FK122" s="39">
        <f t="shared" si="335"/>
        <v>0</v>
      </c>
      <c r="FL122" s="39">
        <f t="shared" si="335"/>
        <v>0</v>
      </c>
      <c r="FM122" s="39">
        <f t="shared" si="335"/>
        <v>0</v>
      </c>
      <c r="FN122" s="39">
        <f t="shared" si="335"/>
        <v>0</v>
      </c>
      <c r="FO122" s="39">
        <f t="shared" si="335"/>
        <v>0</v>
      </c>
      <c r="FP122" s="39">
        <f t="shared" si="335"/>
        <v>0</v>
      </c>
      <c r="FQ122" s="39">
        <f t="shared" si="335"/>
        <v>0</v>
      </c>
      <c r="FR122" s="39">
        <f t="shared" si="335"/>
        <v>0</v>
      </c>
      <c r="FS122" s="39">
        <f t="shared" si="335"/>
        <v>0</v>
      </c>
      <c r="FT122" s="39">
        <f t="shared" si="335"/>
        <v>0</v>
      </c>
      <c r="FU122" s="39">
        <f t="shared" si="335"/>
        <v>0</v>
      </c>
      <c r="FV122" s="39">
        <f t="shared" si="335"/>
        <v>0</v>
      </c>
      <c r="FW122" s="39">
        <f t="shared" si="335"/>
        <v>0</v>
      </c>
      <c r="FX122" s="39">
        <f t="shared" si="335"/>
        <v>0</v>
      </c>
      <c r="FY122" s="39">
        <f t="shared" si="335"/>
        <v>0</v>
      </c>
      <c r="FZ122" s="39">
        <f t="shared" si="335"/>
        <v>0</v>
      </c>
      <c r="GA122" s="39">
        <f t="shared" si="335"/>
        <v>0</v>
      </c>
      <c r="GB122" s="39">
        <f t="shared" si="335"/>
        <v>0</v>
      </c>
      <c r="GC122" s="39">
        <f t="shared" si="335"/>
        <v>0</v>
      </c>
      <c r="GD122" s="39">
        <f t="shared" si="335"/>
        <v>0</v>
      </c>
      <c r="GE122" s="39">
        <f t="shared" si="335"/>
        <v>0</v>
      </c>
      <c r="GF122" s="39">
        <f>SUM(GF147:GF148)</f>
        <v>0</v>
      </c>
      <c r="GG122" s="39">
        <f t="shared" si="335"/>
        <v>0</v>
      </c>
    </row>
    <row r="123" spans="4:189" x14ac:dyDescent="0.25">
      <c r="D123" s="30"/>
      <c r="E123" s="31"/>
      <c r="F123" s="31"/>
      <c r="G123" s="31"/>
      <c r="H123" s="31"/>
      <c r="I123" s="31"/>
      <c r="J123" s="33">
        <f t="shared" ref="J123:P123" si="336">SUM(J111:J122)</f>
        <v>-983520.126209729</v>
      </c>
      <c r="K123" s="33">
        <f t="shared" si="336"/>
        <v>-1142526.5613428517</v>
      </c>
      <c r="L123" s="33">
        <f t="shared" si="336"/>
        <v>-1146821.7931992679</v>
      </c>
      <c r="M123" s="33">
        <f t="shared" si="336"/>
        <v>-1151145.6599347268</v>
      </c>
      <c r="N123" s="33">
        <f t="shared" si="336"/>
        <v>-1155498.352448422</v>
      </c>
      <c r="O123" s="33">
        <f t="shared" si="336"/>
        <v>-811546.72458720859</v>
      </c>
      <c r="P123" s="33">
        <f t="shared" si="336"/>
        <v>-814651.39643536834</v>
      </c>
      <c r="Q123" s="33">
        <f t="shared" ref="Q123:CB123" si="337">SUM(Q111:Q122)</f>
        <v>-817776.7660958491</v>
      </c>
      <c r="R123" s="33">
        <f t="shared" si="337"/>
        <v>-820922.97155406652</v>
      </c>
      <c r="S123" s="33">
        <f t="shared" si="337"/>
        <v>-824090.15171533858</v>
      </c>
      <c r="T123" s="33">
        <f t="shared" si="337"/>
        <v>-827278.44641101919</v>
      </c>
      <c r="U123" s="33">
        <f t="shared" si="337"/>
        <v>-830487.99640467099</v>
      </c>
      <c r="V123" s="33">
        <f t="shared" si="337"/>
        <v>-848399.53684917185</v>
      </c>
      <c r="W123" s="33">
        <f t="shared" si="337"/>
        <v>-165883.51830634617</v>
      </c>
      <c r="X123" s="33">
        <f t="shared" si="337"/>
        <v>-166641.26909084318</v>
      </c>
      <c r="Y123" s="33">
        <f t="shared" si="337"/>
        <v>-1084197.3538587121</v>
      </c>
      <c r="Z123" s="33">
        <f t="shared" si="337"/>
        <v>-1088403.2164734832</v>
      </c>
      <c r="AA123" s="33">
        <f t="shared" si="337"/>
        <v>-1778460.6755808524</v>
      </c>
      <c r="AB123" s="33">
        <f t="shared" si="337"/>
        <v>-1785294.6416313294</v>
      </c>
      <c r="AC123" s="33">
        <f t="shared" si="337"/>
        <v>-1792174.1674554765</v>
      </c>
      <c r="AD123" s="33">
        <f t="shared" si="337"/>
        <v>-1799099.5567851178</v>
      </c>
      <c r="AE123" s="33">
        <f t="shared" si="337"/>
        <v>-1783972.9010912424</v>
      </c>
      <c r="AF123" s="33">
        <f t="shared" si="337"/>
        <v>-1790843.6153117889</v>
      </c>
      <c r="AG123" s="33">
        <f t="shared" si="337"/>
        <v>-1993344.7160994725</v>
      </c>
      <c r="AH123" s="33">
        <f t="shared" si="337"/>
        <v>-2016164.3357063448</v>
      </c>
      <c r="AI123" s="33">
        <f t="shared" si="337"/>
        <v>-2023903.9743198021</v>
      </c>
      <c r="AJ123" s="33">
        <f t="shared" si="337"/>
        <v>-2031695.2105240158</v>
      </c>
      <c r="AK123" s="33">
        <f t="shared" si="337"/>
        <v>-2017440.17401721</v>
      </c>
      <c r="AL123" s="33">
        <f t="shared" si="337"/>
        <v>-2025188.3182194065</v>
      </c>
      <c r="AM123" s="33">
        <f t="shared" si="337"/>
        <v>-2732528.1452729539</v>
      </c>
      <c r="AN123" s="33">
        <f t="shared" si="337"/>
        <v>-2720905.003247851</v>
      </c>
      <c r="AO123" s="33">
        <f t="shared" si="337"/>
        <v>-2731302.5878949612</v>
      </c>
      <c r="AP123" s="33">
        <f t="shared" si="337"/>
        <v>-1842733.1877746021</v>
      </c>
      <c r="AQ123" s="33">
        <f t="shared" si="337"/>
        <v>-1827800.2685803387</v>
      </c>
      <c r="AR123" s="33">
        <f t="shared" si="337"/>
        <v>-1834866.0108771613</v>
      </c>
      <c r="AS123" s="33">
        <f t="shared" si="337"/>
        <v>-1142438.8295659595</v>
      </c>
      <c r="AT123" s="33">
        <f t="shared" si="337"/>
        <v>-1144863.0782145902</v>
      </c>
      <c r="AU123" s="33">
        <f t="shared" si="337"/>
        <v>-1149357.940032806</v>
      </c>
      <c r="AV123" s="33">
        <f t="shared" si="337"/>
        <v>-1153882.7675964769</v>
      </c>
      <c r="AW123" s="33">
        <f t="shared" si="337"/>
        <v>-1136339.5463915244</v>
      </c>
      <c r="AX123" s="33">
        <f t="shared" si="337"/>
        <v>-1140777.5846642533</v>
      </c>
      <c r="AY123" s="33">
        <f t="shared" si="337"/>
        <v>-1145245.2098588003</v>
      </c>
      <c r="AZ123" s="33">
        <f t="shared" si="337"/>
        <v>-1127644.4049355967</v>
      </c>
      <c r="BA123" s="33">
        <f t="shared" si="337"/>
        <v>-1132024.4755986196</v>
      </c>
      <c r="BB123" s="33">
        <f t="shared" si="337"/>
        <v>-1136433.746732729</v>
      </c>
      <c r="BC123" s="33">
        <f t="shared" si="337"/>
        <v>-1118774.1987220184</v>
      </c>
      <c r="BD123" s="33">
        <f t="shared" si="337"/>
        <v>-1123095.1346769505</v>
      </c>
      <c r="BE123" s="33">
        <f t="shared" si="337"/>
        <v>-1127444.8768715821</v>
      </c>
      <c r="BF123" s="33">
        <f t="shared" si="337"/>
        <v>-1130110.5843124117</v>
      </c>
      <c r="BG123" s="33">
        <f t="shared" si="337"/>
        <v>-1134447.6393926323</v>
      </c>
      <c r="BH123" s="33">
        <f t="shared" si="337"/>
        <v>-1138813.6081733876</v>
      </c>
      <c r="BI123" s="33">
        <f t="shared" si="337"/>
        <v>-1121110.4691269668</v>
      </c>
      <c r="BJ123" s="33">
        <f t="shared" si="337"/>
        <v>-1125387.5234392844</v>
      </c>
      <c r="BK123" s="33">
        <f t="shared" si="337"/>
        <v>-1129693.0914470174</v>
      </c>
      <c r="BL123" s="33">
        <f t="shared" si="337"/>
        <v>-1111929.1489557542</v>
      </c>
      <c r="BM123" s="33">
        <f t="shared" si="337"/>
        <v>-1116144.9944669304</v>
      </c>
      <c r="BN123" s="33">
        <f t="shared" si="337"/>
        <v>-1120388.9456148478</v>
      </c>
      <c r="BO123" s="33">
        <f t="shared" si="337"/>
        <v>-1104412.7969611213</v>
      </c>
      <c r="BP123" s="33">
        <f t="shared" si="337"/>
        <v>-1106728.711982582</v>
      </c>
      <c r="BQ123" s="33">
        <f t="shared" si="337"/>
        <v>-1110909.887913937</v>
      </c>
      <c r="BR123" s="33">
        <f t="shared" si="337"/>
        <v>-1125303.9519653295</v>
      </c>
      <c r="BS123" s="33">
        <f t="shared" si="337"/>
        <v>-1125328.4270958123</v>
      </c>
      <c r="BT123" s="33">
        <f t="shared" si="337"/>
        <v>-1125352.9736120922</v>
      </c>
      <c r="BU123" s="33">
        <f t="shared" si="337"/>
        <v>-1125377.591722378</v>
      </c>
      <c r="BV123" s="33">
        <f t="shared" si="337"/>
        <v>-1125402.2816354854</v>
      </c>
      <c r="BW123" s="33">
        <f t="shared" si="337"/>
        <v>-1125427.0435608395</v>
      </c>
      <c r="BX123" s="33">
        <f t="shared" si="337"/>
        <v>-1125451.8777084758</v>
      </c>
      <c r="BY123" s="33">
        <f t="shared" si="337"/>
        <v>-1125476.7842890427</v>
      </c>
      <c r="BZ123" s="33">
        <f t="shared" si="337"/>
        <v>-3422658.2802245412</v>
      </c>
      <c r="CA123" s="33">
        <f t="shared" si="337"/>
        <v>0</v>
      </c>
      <c r="CB123" s="33">
        <f t="shared" si="337"/>
        <v>0</v>
      </c>
      <c r="CC123" s="33">
        <f t="shared" ref="CC123:EN123" si="338">SUM(CC111:CC122)</f>
        <v>0</v>
      </c>
      <c r="CD123" s="33">
        <f t="shared" si="338"/>
        <v>0</v>
      </c>
      <c r="CE123" s="33">
        <f t="shared" si="338"/>
        <v>0</v>
      </c>
      <c r="CF123" s="33">
        <f t="shared" si="338"/>
        <v>0</v>
      </c>
      <c r="CG123" s="33">
        <f t="shared" si="338"/>
        <v>0</v>
      </c>
      <c r="CH123" s="33">
        <f t="shared" si="338"/>
        <v>0</v>
      </c>
      <c r="CI123" s="33">
        <f t="shared" si="338"/>
        <v>0</v>
      </c>
      <c r="CJ123" s="33">
        <f t="shared" si="338"/>
        <v>0</v>
      </c>
      <c r="CK123" s="33">
        <f t="shared" si="338"/>
        <v>0</v>
      </c>
      <c r="CL123" s="33">
        <f t="shared" si="338"/>
        <v>0</v>
      </c>
      <c r="CM123" s="33">
        <f t="shared" si="338"/>
        <v>0</v>
      </c>
      <c r="CN123" s="33">
        <f t="shared" si="338"/>
        <v>0</v>
      </c>
      <c r="CO123" s="33">
        <f t="shared" si="338"/>
        <v>0</v>
      </c>
      <c r="CP123" s="33">
        <f t="shared" si="338"/>
        <v>0</v>
      </c>
      <c r="CQ123" s="33">
        <f t="shared" si="338"/>
        <v>0</v>
      </c>
      <c r="CR123" s="33">
        <f t="shared" si="338"/>
        <v>0</v>
      </c>
      <c r="CS123" s="33">
        <f t="shared" si="338"/>
        <v>0</v>
      </c>
      <c r="CT123" s="33">
        <f t="shared" si="338"/>
        <v>0</v>
      </c>
      <c r="CU123" s="33">
        <f t="shared" si="338"/>
        <v>0</v>
      </c>
      <c r="CV123" s="33">
        <f t="shared" si="338"/>
        <v>0</v>
      </c>
      <c r="CW123" s="33">
        <f t="shared" si="338"/>
        <v>0</v>
      </c>
      <c r="CX123" s="33">
        <f t="shared" si="338"/>
        <v>0</v>
      </c>
      <c r="CY123" s="33">
        <f t="shared" si="338"/>
        <v>0</v>
      </c>
      <c r="CZ123" s="33">
        <f t="shared" si="338"/>
        <v>0</v>
      </c>
      <c r="DA123" s="33">
        <f t="shared" si="338"/>
        <v>0</v>
      </c>
      <c r="DB123" s="33">
        <f t="shared" si="338"/>
        <v>0</v>
      </c>
      <c r="DC123" s="33">
        <f t="shared" si="338"/>
        <v>0</v>
      </c>
      <c r="DD123" s="33">
        <f t="shared" si="338"/>
        <v>0</v>
      </c>
      <c r="DE123" s="33">
        <f t="shared" si="338"/>
        <v>0</v>
      </c>
      <c r="DF123" s="33">
        <f t="shared" si="338"/>
        <v>0</v>
      </c>
      <c r="DG123" s="33">
        <f t="shared" si="338"/>
        <v>0</v>
      </c>
      <c r="DH123" s="33">
        <f t="shared" si="338"/>
        <v>0</v>
      </c>
      <c r="DI123" s="33">
        <f t="shared" si="338"/>
        <v>0</v>
      </c>
      <c r="DJ123" s="33">
        <f t="shared" si="338"/>
        <v>0</v>
      </c>
      <c r="DK123" s="33">
        <f t="shared" si="338"/>
        <v>0</v>
      </c>
      <c r="DL123" s="33">
        <f t="shared" si="338"/>
        <v>0</v>
      </c>
      <c r="DM123" s="33">
        <f t="shared" si="338"/>
        <v>0</v>
      </c>
      <c r="DN123" s="33">
        <f t="shared" si="338"/>
        <v>0</v>
      </c>
      <c r="DO123" s="33">
        <f t="shared" si="338"/>
        <v>0</v>
      </c>
      <c r="DP123" s="33">
        <f t="shared" si="338"/>
        <v>0</v>
      </c>
      <c r="DQ123" s="33">
        <f t="shared" si="338"/>
        <v>0</v>
      </c>
      <c r="DR123" s="33">
        <f t="shared" si="338"/>
        <v>0</v>
      </c>
      <c r="DS123" s="33">
        <f t="shared" si="338"/>
        <v>0</v>
      </c>
      <c r="DT123" s="33">
        <f t="shared" si="338"/>
        <v>0</v>
      </c>
      <c r="DU123" s="33">
        <f t="shared" si="338"/>
        <v>0</v>
      </c>
      <c r="DV123" s="33">
        <f t="shared" si="338"/>
        <v>0</v>
      </c>
      <c r="DW123" s="33">
        <f t="shared" si="338"/>
        <v>0</v>
      </c>
      <c r="DX123" s="33">
        <f t="shared" si="338"/>
        <v>0</v>
      </c>
      <c r="DY123" s="33">
        <f t="shared" si="338"/>
        <v>0</v>
      </c>
      <c r="DZ123" s="33">
        <f t="shared" si="338"/>
        <v>0</v>
      </c>
      <c r="EA123" s="33">
        <f t="shared" si="338"/>
        <v>0</v>
      </c>
      <c r="EB123" s="33">
        <f t="shared" si="338"/>
        <v>0</v>
      </c>
      <c r="EC123" s="33">
        <f t="shared" si="338"/>
        <v>0</v>
      </c>
      <c r="ED123" s="33">
        <f t="shared" si="338"/>
        <v>0</v>
      </c>
      <c r="EE123" s="33">
        <f t="shared" si="338"/>
        <v>0</v>
      </c>
      <c r="EF123" s="33">
        <f t="shared" si="338"/>
        <v>0</v>
      </c>
      <c r="EG123" s="33">
        <f t="shared" si="338"/>
        <v>0</v>
      </c>
      <c r="EH123" s="33">
        <f t="shared" si="338"/>
        <v>0</v>
      </c>
      <c r="EI123" s="33">
        <f t="shared" si="338"/>
        <v>0</v>
      </c>
      <c r="EJ123" s="33">
        <f t="shared" si="338"/>
        <v>0</v>
      </c>
      <c r="EK123" s="33">
        <f t="shared" si="338"/>
        <v>0</v>
      </c>
      <c r="EL123" s="33">
        <f t="shared" si="338"/>
        <v>0</v>
      </c>
      <c r="EM123" s="33">
        <f t="shared" si="338"/>
        <v>0</v>
      </c>
      <c r="EN123" s="33">
        <f t="shared" si="338"/>
        <v>0</v>
      </c>
      <c r="EO123" s="33">
        <f t="shared" ref="EO123:GG123" si="339">SUM(EO111:EO122)</f>
        <v>0</v>
      </c>
      <c r="EP123" s="33">
        <f t="shared" si="339"/>
        <v>0</v>
      </c>
      <c r="EQ123" s="33">
        <f t="shared" si="339"/>
        <v>0</v>
      </c>
      <c r="ER123" s="33">
        <f t="shared" si="339"/>
        <v>0</v>
      </c>
      <c r="ES123" s="33">
        <f t="shared" si="339"/>
        <v>0</v>
      </c>
      <c r="ET123" s="33">
        <f t="shared" si="339"/>
        <v>0</v>
      </c>
      <c r="EU123" s="33">
        <f t="shared" si="339"/>
        <v>0</v>
      </c>
      <c r="EV123" s="33">
        <f t="shared" si="339"/>
        <v>0</v>
      </c>
      <c r="EW123" s="33">
        <f t="shared" si="339"/>
        <v>0</v>
      </c>
      <c r="EX123" s="33">
        <f t="shared" si="339"/>
        <v>0</v>
      </c>
      <c r="EY123" s="33">
        <f t="shared" si="339"/>
        <v>0</v>
      </c>
      <c r="EZ123" s="33">
        <f t="shared" si="339"/>
        <v>0</v>
      </c>
      <c r="FA123" s="33">
        <f t="shared" si="339"/>
        <v>0</v>
      </c>
      <c r="FB123" s="33">
        <f t="shared" si="339"/>
        <v>0</v>
      </c>
      <c r="FC123" s="33">
        <f t="shared" si="339"/>
        <v>0</v>
      </c>
      <c r="FD123" s="33">
        <f t="shared" si="339"/>
        <v>0</v>
      </c>
      <c r="FE123" s="33">
        <f t="shared" si="339"/>
        <v>0</v>
      </c>
      <c r="FF123" s="33">
        <f t="shared" si="339"/>
        <v>0</v>
      </c>
      <c r="FG123" s="33">
        <f t="shared" si="339"/>
        <v>0</v>
      </c>
      <c r="FH123" s="33">
        <f t="shared" si="339"/>
        <v>0</v>
      </c>
      <c r="FI123" s="33">
        <f t="shared" si="339"/>
        <v>0</v>
      </c>
      <c r="FJ123" s="33">
        <f t="shared" si="339"/>
        <v>0</v>
      </c>
      <c r="FK123" s="33">
        <f t="shared" si="339"/>
        <v>0</v>
      </c>
      <c r="FL123" s="33">
        <f t="shared" si="339"/>
        <v>0</v>
      </c>
      <c r="FM123" s="33">
        <f t="shared" si="339"/>
        <v>0</v>
      </c>
      <c r="FN123" s="33">
        <f t="shared" si="339"/>
        <v>0</v>
      </c>
      <c r="FO123" s="33">
        <f t="shared" si="339"/>
        <v>0</v>
      </c>
      <c r="FP123" s="33">
        <f t="shared" si="339"/>
        <v>0</v>
      </c>
      <c r="FQ123" s="33">
        <f t="shared" si="339"/>
        <v>0</v>
      </c>
      <c r="FR123" s="33">
        <f t="shared" si="339"/>
        <v>0</v>
      </c>
      <c r="FS123" s="33">
        <f t="shared" si="339"/>
        <v>0</v>
      </c>
      <c r="FT123" s="33">
        <f t="shared" si="339"/>
        <v>0</v>
      </c>
      <c r="FU123" s="33">
        <f t="shared" si="339"/>
        <v>0</v>
      </c>
      <c r="FV123" s="33">
        <f t="shared" si="339"/>
        <v>0</v>
      </c>
      <c r="FW123" s="33">
        <f t="shared" si="339"/>
        <v>0</v>
      </c>
      <c r="FX123" s="33">
        <f t="shared" si="339"/>
        <v>0</v>
      </c>
      <c r="FY123" s="33">
        <f t="shared" si="339"/>
        <v>0</v>
      </c>
      <c r="FZ123" s="33">
        <f t="shared" si="339"/>
        <v>0</v>
      </c>
      <c r="GA123" s="33">
        <f t="shared" si="339"/>
        <v>0</v>
      </c>
      <c r="GB123" s="33">
        <f t="shared" si="339"/>
        <v>0</v>
      </c>
      <c r="GC123" s="33">
        <f t="shared" si="339"/>
        <v>0</v>
      </c>
      <c r="GD123" s="33">
        <f t="shared" si="339"/>
        <v>0</v>
      </c>
      <c r="GE123" s="33">
        <f t="shared" si="339"/>
        <v>0</v>
      </c>
      <c r="GF123" s="33">
        <f t="shared" si="339"/>
        <v>0</v>
      </c>
      <c r="GG123" s="33">
        <f t="shared" si="339"/>
        <v>0</v>
      </c>
    </row>
    <row r="124" spans="4:189" x14ac:dyDescent="0.25">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c r="CW124" s="1"/>
      <c r="CX124" s="1"/>
      <c r="CY124" s="1"/>
      <c r="CZ124" s="1"/>
      <c r="DA124" s="1"/>
      <c r="DB124" s="1"/>
      <c r="DC124" s="1"/>
      <c r="DD124" s="1"/>
      <c r="DE124" s="1"/>
      <c r="DF124" s="1"/>
      <c r="DG124" s="1"/>
      <c r="DH124" s="1"/>
      <c r="DI124" s="1"/>
      <c r="DJ124" s="1"/>
      <c r="DK124" s="1"/>
      <c r="DL124" s="1"/>
      <c r="DM124" s="1"/>
      <c r="DN124" s="1"/>
      <c r="DO124" s="1"/>
      <c r="DP124" s="1"/>
      <c r="DQ124" s="1"/>
      <c r="DR124" s="1"/>
      <c r="DS124" s="1"/>
      <c r="DT124" s="1"/>
      <c r="DU124" s="1"/>
      <c r="DV124" s="1"/>
      <c r="DW124" s="1"/>
      <c r="DX124" s="1"/>
      <c r="DY124" s="1"/>
      <c r="DZ124" s="1"/>
      <c r="EA124" s="1"/>
      <c r="EB124" s="1"/>
      <c r="EC124" s="1"/>
      <c r="ED124" s="1"/>
      <c r="EE124" s="1"/>
      <c r="EF124" s="1"/>
      <c r="EG124" s="1"/>
      <c r="EH124" s="1"/>
      <c r="EI124" s="1"/>
      <c r="EJ124" s="1"/>
      <c r="EK124" s="1"/>
      <c r="EL124" s="1"/>
      <c r="EM124" s="1"/>
      <c r="EN124" s="1"/>
      <c r="EO124" s="1"/>
      <c r="EP124" s="1"/>
      <c r="EQ124" s="1"/>
      <c r="ER124" s="1"/>
      <c r="ES124" s="1"/>
      <c r="ET124" s="1"/>
      <c r="EU124" s="1"/>
      <c r="EV124" s="1"/>
      <c r="EW124" s="1"/>
      <c r="EX124" s="1"/>
      <c r="EY124" s="1"/>
      <c r="EZ124" s="1"/>
      <c r="FA124" s="1"/>
      <c r="FB124" s="1"/>
      <c r="FC124" s="1"/>
      <c r="FD124" s="1"/>
      <c r="FE124" s="1"/>
      <c r="FF124" s="1"/>
      <c r="FG124" s="1"/>
      <c r="FH124" s="1"/>
      <c r="FI124" s="1"/>
      <c r="FJ124" s="1"/>
      <c r="FK124" s="1"/>
      <c r="FL124" s="1"/>
      <c r="FM124" s="1"/>
      <c r="FN124" s="1"/>
      <c r="FO124" s="1"/>
      <c r="FP124" s="1"/>
      <c r="FQ124" s="1"/>
      <c r="FR124" s="1"/>
      <c r="FS124" s="1"/>
      <c r="FT124" s="1"/>
      <c r="FU124" s="1"/>
      <c r="FV124" s="1"/>
      <c r="FW124" s="1"/>
      <c r="FX124" s="1"/>
      <c r="FY124" s="1"/>
      <c r="FZ124" s="1"/>
      <c r="GA124" s="1"/>
      <c r="GB124" s="1"/>
      <c r="GC124" s="1"/>
      <c r="GD124" s="1"/>
      <c r="GE124" s="1"/>
      <c r="GF124" s="1"/>
      <c r="GG124" s="1"/>
    </row>
    <row r="125" spans="4:189" x14ac:dyDescent="0.25">
      <c r="D125" t="s">
        <v>274</v>
      </c>
      <c r="E125" s="3">
        <f>'Project Inputs'!L38</f>
        <v>982142.85714285716</v>
      </c>
      <c r="G125" s="96" t="s">
        <v>266</v>
      </c>
      <c r="J125" s="1">
        <f>$E125*J$105</f>
        <v>0</v>
      </c>
      <c r="K125" s="1">
        <f t="shared" ref="K125:BV125" si="340">$E125*K$105</f>
        <v>0</v>
      </c>
      <c r="L125" s="1">
        <f t="shared" si="340"/>
        <v>0</v>
      </c>
      <c r="M125" s="1">
        <f t="shared" si="340"/>
        <v>0</v>
      </c>
      <c r="N125" s="1">
        <f t="shared" si="340"/>
        <v>0</v>
      </c>
      <c r="O125" s="1">
        <f t="shared" si="340"/>
        <v>0</v>
      </c>
      <c r="P125" s="1">
        <f t="shared" si="340"/>
        <v>0</v>
      </c>
      <c r="Q125" s="1">
        <f t="shared" si="340"/>
        <v>0</v>
      </c>
      <c r="R125" s="1">
        <f t="shared" si="340"/>
        <v>0</v>
      </c>
      <c r="S125" s="1">
        <f t="shared" si="340"/>
        <v>0</v>
      </c>
      <c r="T125" s="1">
        <f t="shared" si="340"/>
        <v>0</v>
      </c>
      <c r="U125" s="1">
        <f t="shared" si="340"/>
        <v>0</v>
      </c>
      <c r="V125" s="1">
        <f t="shared" si="340"/>
        <v>0</v>
      </c>
      <c r="W125" s="1">
        <f t="shared" si="340"/>
        <v>0</v>
      </c>
      <c r="X125" s="1">
        <f t="shared" si="340"/>
        <v>0</v>
      </c>
      <c r="Y125" s="1">
        <f t="shared" si="340"/>
        <v>0</v>
      </c>
      <c r="Z125" s="1">
        <f t="shared" si="340"/>
        <v>0</v>
      </c>
      <c r="AA125" s="1">
        <f t="shared" si="340"/>
        <v>0</v>
      </c>
      <c r="AB125" s="39">
        <f t="shared" si="340"/>
        <v>0</v>
      </c>
      <c r="AC125" s="1">
        <f t="shared" si="340"/>
        <v>0</v>
      </c>
      <c r="AD125" s="1">
        <f t="shared" si="340"/>
        <v>5892857.1428571427</v>
      </c>
      <c r="AE125" s="1">
        <f t="shared" si="340"/>
        <v>0</v>
      </c>
      <c r="AF125" s="1">
        <f t="shared" si="340"/>
        <v>0</v>
      </c>
      <c r="AG125" s="1">
        <f t="shared" si="340"/>
        <v>5892857.1428571427</v>
      </c>
      <c r="AH125" s="1">
        <f t="shared" si="340"/>
        <v>0</v>
      </c>
      <c r="AI125" s="1">
        <f t="shared" si="340"/>
        <v>0</v>
      </c>
      <c r="AJ125" s="1">
        <f t="shared" si="340"/>
        <v>5892857.1428571427</v>
      </c>
      <c r="AK125" s="1">
        <f t="shared" si="340"/>
        <v>0</v>
      </c>
      <c r="AL125" s="1">
        <f t="shared" si="340"/>
        <v>0</v>
      </c>
      <c r="AM125" s="1">
        <f t="shared" si="340"/>
        <v>5892857.1428571427</v>
      </c>
      <c r="AN125" s="1">
        <f t="shared" si="340"/>
        <v>0</v>
      </c>
      <c r="AO125" s="1">
        <f t="shared" si="340"/>
        <v>0</v>
      </c>
      <c r="AP125" s="1">
        <f t="shared" si="340"/>
        <v>5892857.1428571427</v>
      </c>
      <c r="AQ125" s="1">
        <f t="shared" si="340"/>
        <v>0</v>
      </c>
      <c r="AR125" s="1">
        <f t="shared" si="340"/>
        <v>0</v>
      </c>
      <c r="AS125" s="1">
        <f t="shared" si="340"/>
        <v>5892857.1428571427</v>
      </c>
      <c r="AT125" s="1">
        <f t="shared" si="340"/>
        <v>0</v>
      </c>
      <c r="AU125" s="1">
        <f t="shared" si="340"/>
        <v>0</v>
      </c>
      <c r="AV125" s="1">
        <f t="shared" si="340"/>
        <v>5892857.1428571427</v>
      </c>
      <c r="AW125" s="1">
        <f t="shared" si="340"/>
        <v>0</v>
      </c>
      <c r="AX125" s="1">
        <f t="shared" si="340"/>
        <v>0</v>
      </c>
      <c r="AY125" s="1">
        <f t="shared" si="340"/>
        <v>5892857.1428571427</v>
      </c>
      <c r="AZ125" s="1">
        <f t="shared" si="340"/>
        <v>0</v>
      </c>
      <c r="BA125" s="1">
        <f t="shared" si="340"/>
        <v>0</v>
      </c>
      <c r="BB125" s="1">
        <f t="shared" si="340"/>
        <v>5892857.1428571427</v>
      </c>
      <c r="BC125" s="1">
        <f t="shared" si="340"/>
        <v>0</v>
      </c>
      <c r="BD125" s="1">
        <f t="shared" si="340"/>
        <v>0</v>
      </c>
      <c r="BE125" s="1">
        <f t="shared" si="340"/>
        <v>5892857.1428571427</v>
      </c>
      <c r="BF125" s="1">
        <f t="shared" si="340"/>
        <v>0</v>
      </c>
      <c r="BG125" s="1">
        <f t="shared" si="340"/>
        <v>0</v>
      </c>
      <c r="BH125" s="1">
        <f t="shared" si="340"/>
        <v>5892857.1428571427</v>
      </c>
      <c r="BI125" s="1">
        <f t="shared" si="340"/>
        <v>0</v>
      </c>
      <c r="BJ125" s="1">
        <f t="shared" si="340"/>
        <v>0</v>
      </c>
      <c r="BK125" s="1">
        <f t="shared" si="340"/>
        <v>5892857.1428571427</v>
      </c>
      <c r="BL125" s="1">
        <f t="shared" si="340"/>
        <v>0</v>
      </c>
      <c r="BM125" s="1">
        <f t="shared" si="340"/>
        <v>0</v>
      </c>
      <c r="BN125" s="1">
        <f t="shared" si="340"/>
        <v>5892857.1428571427</v>
      </c>
      <c r="BO125" s="1">
        <f t="shared" si="340"/>
        <v>0</v>
      </c>
      <c r="BP125" s="1">
        <f t="shared" si="340"/>
        <v>0</v>
      </c>
      <c r="BQ125" s="1">
        <f t="shared" si="340"/>
        <v>5892857.1428571427</v>
      </c>
      <c r="BR125" s="1">
        <f t="shared" si="340"/>
        <v>0</v>
      </c>
      <c r="BS125" s="1">
        <f t="shared" si="340"/>
        <v>0</v>
      </c>
      <c r="BT125" s="1">
        <f t="shared" si="340"/>
        <v>5892857.1428571427</v>
      </c>
      <c r="BU125" s="1">
        <f t="shared" si="340"/>
        <v>0</v>
      </c>
      <c r="BV125" s="1">
        <f t="shared" si="340"/>
        <v>0</v>
      </c>
      <c r="BW125" s="1">
        <f t="shared" ref="BW125:EH125" si="341">$E125*BW$105</f>
        <v>5892857.1428571427</v>
      </c>
      <c r="BX125" s="1">
        <f t="shared" si="341"/>
        <v>0</v>
      </c>
      <c r="BY125" s="1">
        <f t="shared" si="341"/>
        <v>0</v>
      </c>
      <c r="BZ125" s="1">
        <f t="shared" si="341"/>
        <v>5892857.1428571427</v>
      </c>
      <c r="CA125" s="1">
        <f t="shared" si="341"/>
        <v>0</v>
      </c>
      <c r="CB125" s="1">
        <f t="shared" si="341"/>
        <v>0</v>
      </c>
      <c r="CC125" s="1">
        <f t="shared" si="341"/>
        <v>2946428.5714285714</v>
      </c>
      <c r="CD125" s="1">
        <f t="shared" si="341"/>
        <v>0</v>
      </c>
      <c r="CE125" s="1">
        <f t="shared" si="341"/>
        <v>0</v>
      </c>
      <c r="CF125" s="1">
        <f t="shared" si="341"/>
        <v>0</v>
      </c>
      <c r="CG125" s="1">
        <f t="shared" si="341"/>
        <v>0</v>
      </c>
      <c r="CH125" s="1">
        <f t="shared" si="341"/>
        <v>0</v>
      </c>
      <c r="CI125" s="1">
        <f t="shared" si="341"/>
        <v>0</v>
      </c>
      <c r="CJ125" s="1">
        <f t="shared" si="341"/>
        <v>0</v>
      </c>
      <c r="CK125" s="1">
        <f t="shared" si="341"/>
        <v>0</v>
      </c>
      <c r="CL125" s="1">
        <f t="shared" si="341"/>
        <v>0</v>
      </c>
      <c r="CM125" s="1">
        <f t="shared" si="341"/>
        <v>0</v>
      </c>
      <c r="CN125" s="1">
        <f t="shared" si="341"/>
        <v>0</v>
      </c>
      <c r="CO125" s="1">
        <f t="shared" si="341"/>
        <v>0</v>
      </c>
      <c r="CP125" s="1">
        <f t="shared" si="341"/>
        <v>0</v>
      </c>
      <c r="CQ125" s="1">
        <f t="shared" si="341"/>
        <v>0</v>
      </c>
      <c r="CR125" s="1">
        <f t="shared" si="341"/>
        <v>0</v>
      </c>
      <c r="CS125" s="1">
        <f t="shared" si="341"/>
        <v>0</v>
      </c>
      <c r="CT125" s="1">
        <f t="shared" si="341"/>
        <v>0</v>
      </c>
      <c r="CU125" s="1">
        <f t="shared" si="341"/>
        <v>0</v>
      </c>
      <c r="CV125" s="1">
        <f t="shared" si="341"/>
        <v>0</v>
      </c>
      <c r="CW125" s="1">
        <f t="shared" si="341"/>
        <v>0</v>
      </c>
      <c r="CX125" s="1">
        <f t="shared" si="341"/>
        <v>0</v>
      </c>
      <c r="CY125" s="1">
        <f t="shared" si="341"/>
        <v>0</v>
      </c>
      <c r="CZ125" s="1">
        <f t="shared" si="341"/>
        <v>0</v>
      </c>
      <c r="DA125" s="1">
        <f t="shared" si="341"/>
        <v>0</v>
      </c>
      <c r="DB125" s="1">
        <f t="shared" si="341"/>
        <v>0</v>
      </c>
      <c r="DC125" s="1">
        <f t="shared" si="341"/>
        <v>0</v>
      </c>
      <c r="DD125" s="1">
        <f t="shared" si="341"/>
        <v>0</v>
      </c>
      <c r="DE125" s="1">
        <f t="shared" si="341"/>
        <v>0</v>
      </c>
      <c r="DF125" s="1">
        <f t="shared" si="341"/>
        <v>0</v>
      </c>
      <c r="DG125" s="1">
        <f t="shared" si="341"/>
        <v>0</v>
      </c>
      <c r="DH125" s="1">
        <f t="shared" si="341"/>
        <v>0</v>
      </c>
      <c r="DI125" s="1">
        <f t="shared" si="341"/>
        <v>0</v>
      </c>
      <c r="DJ125" s="1">
        <f t="shared" si="341"/>
        <v>0</v>
      </c>
      <c r="DK125" s="1">
        <f t="shared" si="341"/>
        <v>0</v>
      </c>
      <c r="DL125" s="1">
        <f t="shared" si="341"/>
        <v>0</v>
      </c>
      <c r="DM125" s="1">
        <f t="shared" si="341"/>
        <v>0</v>
      </c>
      <c r="DN125" s="1">
        <f t="shared" si="341"/>
        <v>0</v>
      </c>
      <c r="DO125" s="1">
        <f t="shared" si="341"/>
        <v>0</v>
      </c>
      <c r="DP125" s="1">
        <f t="shared" si="341"/>
        <v>0</v>
      </c>
      <c r="DQ125" s="1">
        <f t="shared" si="341"/>
        <v>0</v>
      </c>
      <c r="DR125" s="1">
        <f t="shared" si="341"/>
        <v>0</v>
      </c>
      <c r="DS125" s="1">
        <f t="shared" si="341"/>
        <v>0</v>
      </c>
      <c r="DT125" s="1">
        <f t="shared" si="341"/>
        <v>0</v>
      </c>
      <c r="DU125" s="1">
        <f t="shared" si="341"/>
        <v>0</v>
      </c>
      <c r="DV125" s="1">
        <f t="shared" si="341"/>
        <v>0</v>
      </c>
      <c r="DW125" s="1">
        <f t="shared" si="341"/>
        <v>0</v>
      </c>
      <c r="DX125" s="1">
        <f t="shared" si="341"/>
        <v>0</v>
      </c>
      <c r="DY125" s="1">
        <f t="shared" si="341"/>
        <v>0</v>
      </c>
      <c r="DZ125" s="1">
        <f t="shared" si="341"/>
        <v>0</v>
      </c>
      <c r="EA125" s="1">
        <f t="shared" si="341"/>
        <v>0</v>
      </c>
      <c r="EB125" s="1">
        <f t="shared" si="341"/>
        <v>0</v>
      </c>
      <c r="EC125" s="1">
        <f t="shared" si="341"/>
        <v>0</v>
      </c>
      <c r="ED125" s="1">
        <f t="shared" si="341"/>
        <v>0</v>
      </c>
      <c r="EE125" s="1">
        <f t="shared" si="341"/>
        <v>0</v>
      </c>
      <c r="EF125" s="1">
        <f t="shared" si="341"/>
        <v>0</v>
      </c>
      <c r="EG125" s="1">
        <f t="shared" si="341"/>
        <v>0</v>
      </c>
      <c r="EH125" s="1">
        <f t="shared" si="341"/>
        <v>0</v>
      </c>
      <c r="EI125" s="1">
        <f t="shared" ref="EI125:GG125" si="342">$E125*EI$105</f>
        <v>0</v>
      </c>
      <c r="EJ125" s="1">
        <f t="shared" si="342"/>
        <v>0</v>
      </c>
      <c r="EK125" s="1">
        <f t="shared" si="342"/>
        <v>0</v>
      </c>
      <c r="EL125" s="1">
        <f t="shared" si="342"/>
        <v>0</v>
      </c>
      <c r="EM125" s="1">
        <f t="shared" si="342"/>
        <v>0</v>
      </c>
      <c r="EN125" s="1">
        <f t="shared" si="342"/>
        <v>0</v>
      </c>
      <c r="EO125" s="1">
        <f t="shared" si="342"/>
        <v>0</v>
      </c>
      <c r="EP125" s="1">
        <f t="shared" si="342"/>
        <v>0</v>
      </c>
      <c r="EQ125" s="1">
        <f t="shared" si="342"/>
        <v>0</v>
      </c>
      <c r="ER125" s="1">
        <f t="shared" si="342"/>
        <v>0</v>
      </c>
      <c r="ES125" s="1">
        <f t="shared" si="342"/>
        <v>0</v>
      </c>
      <c r="ET125" s="1">
        <f t="shared" si="342"/>
        <v>0</v>
      </c>
      <c r="EU125" s="1">
        <f t="shared" si="342"/>
        <v>0</v>
      </c>
      <c r="EV125" s="1">
        <f t="shared" si="342"/>
        <v>0</v>
      </c>
      <c r="EW125" s="1">
        <f t="shared" si="342"/>
        <v>0</v>
      </c>
      <c r="EX125" s="1">
        <f t="shared" si="342"/>
        <v>0</v>
      </c>
      <c r="EY125" s="1">
        <f t="shared" si="342"/>
        <v>0</v>
      </c>
      <c r="EZ125" s="1">
        <f t="shared" si="342"/>
        <v>0</v>
      </c>
      <c r="FA125" s="1">
        <f t="shared" si="342"/>
        <v>0</v>
      </c>
      <c r="FB125" s="1">
        <f t="shared" si="342"/>
        <v>0</v>
      </c>
      <c r="FC125" s="1">
        <f t="shared" si="342"/>
        <v>0</v>
      </c>
      <c r="FD125" s="1">
        <f t="shared" si="342"/>
        <v>0</v>
      </c>
      <c r="FE125" s="1">
        <f t="shared" si="342"/>
        <v>0</v>
      </c>
      <c r="FF125" s="1">
        <f t="shared" si="342"/>
        <v>0</v>
      </c>
      <c r="FG125" s="1">
        <f t="shared" si="342"/>
        <v>0</v>
      </c>
      <c r="FH125" s="1">
        <f t="shared" si="342"/>
        <v>0</v>
      </c>
      <c r="FI125" s="1">
        <f t="shared" si="342"/>
        <v>0</v>
      </c>
      <c r="FJ125" s="1">
        <f t="shared" si="342"/>
        <v>0</v>
      </c>
      <c r="FK125" s="1">
        <f t="shared" si="342"/>
        <v>0</v>
      </c>
      <c r="FL125" s="1">
        <f t="shared" si="342"/>
        <v>0</v>
      </c>
      <c r="FM125" s="1">
        <f t="shared" si="342"/>
        <v>0</v>
      </c>
      <c r="FN125" s="1">
        <f t="shared" si="342"/>
        <v>0</v>
      </c>
      <c r="FO125" s="1">
        <f t="shared" si="342"/>
        <v>0</v>
      </c>
      <c r="FP125" s="1">
        <f t="shared" si="342"/>
        <v>0</v>
      </c>
      <c r="FQ125" s="1">
        <f t="shared" si="342"/>
        <v>0</v>
      </c>
      <c r="FR125" s="1">
        <f t="shared" si="342"/>
        <v>0</v>
      </c>
      <c r="FS125" s="1">
        <f t="shared" si="342"/>
        <v>0</v>
      </c>
      <c r="FT125" s="1">
        <f t="shared" si="342"/>
        <v>0</v>
      </c>
      <c r="FU125" s="1">
        <f t="shared" si="342"/>
        <v>0</v>
      </c>
      <c r="FV125" s="1">
        <f t="shared" si="342"/>
        <v>0</v>
      </c>
      <c r="FW125" s="1">
        <f t="shared" si="342"/>
        <v>0</v>
      </c>
      <c r="FX125" s="1">
        <f t="shared" si="342"/>
        <v>0</v>
      </c>
      <c r="FY125" s="1">
        <f t="shared" si="342"/>
        <v>0</v>
      </c>
      <c r="FZ125" s="1">
        <f t="shared" si="342"/>
        <v>0</v>
      </c>
      <c r="GA125" s="1">
        <f t="shared" si="342"/>
        <v>0</v>
      </c>
      <c r="GB125" s="1">
        <f t="shared" si="342"/>
        <v>0</v>
      </c>
      <c r="GC125" s="1">
        <f t="shared" si="342"/>
        <v>0</v>
      </c>
      <c r="GD125" s="1">
        <f t="shared" si="342"/>
        <v>0</v>
      </c>
      <c r="GE125" s="1">
        <f t="shared" si="342"/>
        <v>0</v>
      </c>
      <c r="GF125" s="1">
        <f t="shared" si="342"/>
        <v>0</v>
      </c>
      <c r="GG125" s="1">
        <f t="shared" si="342"/>
        <v>0</v>
      </c>
    </row>
    <row r="126" spans="4:189" x14ac:dyDescent="0.25">
      <c r="D126" t="s">
        <v>275</v>
      </c>
      <c r="G126" s="96" t="s">
        <v>271</v>
      </c>
      <c r="J126" s="39">
        <f>J125*(J$8-1)</f>
        <v>0</v>
      </c>
      <c r="K126" s="39">
        <f t="shared" ref="K126:BV126" si="343">K125*(K$8-1)</f>
        <v>0</v>
      </c>
      <c r="L126" s="39">
        <f t="shared" si="343"/>
        <v>0</v>
      </c>
      <c r="M126" s="39">
        <f t="shared" si="343"/>
        <v>0</v>
      </c>
      <c r="N126" s="39">
        <f t="shared" si="343"/>
        <v>0</v>
      </c>
      <c r="O126" s="39">
        <f t="shared" si="343"/>
        <v>0</v>
      </c>
      <c r="P126" s="39">
        <f t="shared" si="343"/>
        <v>0</v>
      </c>
      <c r="Q126" s="39">
        <f t="shared" si="343"/>
        <v>0</v>
      </c>
      <c r="R126" s="39">
        <f t="shared" si="343"/>
        <v>0</v>
      </c>
      <c r="S126" s="39">
        <f t="shared" si="343"/>
        <v>0</v>
      </c>
      <c r="T126" s="39">
        <f t="shared" si="343"/>
        <v>0</v>
      </c>
      <c r="U126" s="39">
        <f t="shared" si="343"/>
        <v>0</v>
      </c>
      <c r="V126" s="39">
        <f t="shared" si="343"/>
        <v>0</v>
      </c>
      <c r="W126" s="39">
        <f t="shared" si="343"/>
        <v>0</v>
      </c>
      <c r="X126" s="39">
        <f t="shared" si="343"/>
        <v>0</v>
      </c>
      <c r="Y126" s="39">
        <f t="shared" si="343"/>
        <v>0</v>
      </c>
      <c r="Z126" s="39">
        <f t="shared" si="343"/>
        <v>0</v>
      </c>
      <c r="AA126" s="39">
        <f t="shared" si="343"/>
        <v>0</v>
      </c>
      <c r="AB126" s="39">
        <f t="shared" si="343"/>
        <v>0</v>
      </c>
      <c r="AC126" s="39">
        <f t="shared" si="343"/>
        <v>0</v>
      </c>
      <c r="AD126" s="39">
        <f t="shared" si="343"/>
        <v>117857.14285714296</v>
      </c>
      <c r="AE126" s="39">
        <f t="shared" si="343"/>
        <v>0</v>
      </c>
      <c r="AF126" s="39">
        <f t="shared" si="343"/>
        <v>0</v>
      </c>
      <c r="AG126" s="39">
        <f t="shared" si="343"/>
        <v>117857.14285714296</v>
      </c>
      <c r="AH126" s="39">
        <f t="shared" si="343"/>
        <v>0</v>
      </c>
      <c r="AI126" s="39">
        <f t="shared" si="343"/>
        <v>0</v>
      </c>
      <c r="AJ126" s="39">
        <f t="shared" si="343"/>
        <v>238071.42857142852</v>
      </c>
      <c r="AK126" s="39">
        <f t="shared" si="343"/>
        <v>0</v>
      </c>
      <c r="AL126" s="39">
        <f t="shared" si="343"/>
        <v>0</v>
      </c>
      <c r="AM126" s="39">
        <f t="shared" si="343"/>
        <v>238071.42857142852</v>
      </c>
      <c r="AN126" s="39">
        <f t="shared" si="343"/>
        <v>0</v>
      </c>
      <c r="AO126" s="39">
        <f t="shared" si="343"/>
        <v>0</v>
      </c>
      <c r="AP126" s="39">
        <f t="shared" si="343"/>
        <v>238071.42857142852</v>
      </c>
      <c r="AQ126" s="39">
        <f t="shared" si="343"/>
        <v>0</v>
      </c>
      <c r="AR126" s="39">
        <f t="shared" si="343"/>
        <v>0</v>
      </c>
      <c r="AS126" s="39">
        <f t="shared" si="343"/>
        <v>238071.42857142852</v>
      </c>
      <c r="AT126" s="39">
        <f t="shared" si="343"/>
        <v>0</v>
      </c>
      <c r="AU126" s="39">
        <f t="shared" si="343"/>
        <v>0</v>
      </c>
      <c r="AV126" s="39">
        <f t="shared" si="343"/>
        <v>360689.99999999959</v>
      </c>
      <c r="AW126" s="39">
        <f t="shared" si="343"/>
        <v>0</v>
      </c>
      <c r="AX126" s="39">
        <f t="shared" si="343"/>
        <v>0</v>
      </c>
      <c r="AY126" s="39">
        <f t="shared" si="343"/>
        <v>360689.99999999959</v>
      </c>
      <c r="AZ126" s="39">
        <f t="shared" si="343"/>
        <v>0</v>
      </c>
      <c r="BA126" s="39">
        <f t="shared" si="343"/>
        <v>0</v>
      </c>
      <c r="BB126" s="39">
        <f t="shared" si="343"/>
        <v>360689.99999999959</v>
      </c>
      <c r="BC126" s="39">
        <f t="shared" si="343"/>
        <v>0</v>
      </c>
      <c r="BD126" s="39">
        <f t="shared" si="343"/>
        <v>0</v>
      </c>
      <c r="BE126" s="39">
        <f t="shared" si="343"/>
        <v>360689.99999999959</v>
      </c>
      <c r="BF126" s="39">
        <f t="shared" si="343"/>
        <v>0</v>
      </c>
      <c r="BG126" s="39">
        <f t="shared" si="343"/>
        <v>0</v>
      </c>
      <c r="BH126" s="39">
        <f t="shared" si="343"/>
        <v>485760.94285714271</v>
      </c>
      <c r="BI126" s="39">
        <f t="shared" si="343"/>
        <v>0</v>
      </c>
      <c r="BJ126" s="39">
        <f t="shared" si="343"/>
        <v>0</v>
      </c>
      <c r="BK126" s="39">
        <f t="shared" si="343"/>
        <v>485760.94285714271</v>
      </c>
      <c r="BL126" s="39">
        <f t="shared" si="343"/>
        <v>0</v>
      </c>
      <c r="BM126" s="39">
        <f t="shared" si="343"/>
        <v>0</v>
      </c>
      <c r="BN126" s="39">
        <f t="shared" si="343"/>
        <v>485760.94285714271</v>
      </c>
      <c r="BO126" s="39">
        <f t="shared" si="343"/>
        <v>0</v>
      </c>
      <c r="BP126" s="39">
        <f t="shared" si="343"/>
        <v>0</v>
      </c>
      <c r="BQ126" s="39">
        <f t="shared" si="343"/>
        <v>485760.94285714271</v>
      </c>
      <c r="BR126" s="39">
        <f t="shared" si="343"/>
        <v>0</v>
      </c>
      <c r="BS126" s="39">
        <f t="shared" si="343"/>
        <v>0</v>
      </c>
      <c r="BT126" s="39">
        <f t="shared" si="343"/>
        <v>613333.30457142869</v>
      </c>
      <c r="BU126" s="39">
        <f t="shared" si="343"/>
        <v>0</v>
      </c>
      <c r="BV126" s="39">
        <f t="shared" si="343"/>
        <v>0</v>
      </c>
      <c r="BW126" s="39">
        <f t="shared" ref="BW126:EH126" si="344">BW125*(BW$8-1)</f>
        <v>613333.30457142869</v>
      </c>
      <c r="BX126" s="39">
        <f t="shared" si="344"/>
        <v>0</v>
      </c>
      <c r="BY126" s="39">
        <f t="shared" si="344"/>
        <v>0</v>
      </c>
      <c r="BZ126" s="39">
        <f t="shared" si="344"/>
        <v>613333.30457142869</v>
      </c>
      <c r="CA126" s="39">
        <f t="shared" si="344"/>
        <v>0</v>
      </c>
      <c r="CB126" s="39">
        <f t="shared" si="344"/>
        <v>0</v>
      </c>
      <c r="CC126" s="39">
        <f t="shared" si="344"/>
        <v>306666.65228571434</v>
      </c>
      <c r="CD126" s="39">
        <f t="shared" si="344"/>
        <v>0</v>
      </c>
      <c r="CE126" s="39">
        <f t="shared" si="344"/>
        <v>0</v>
      </c>
      <c r="CF126" s="39">
        <f t="shared" si="344"/>
        <v>0</v>
      </c>
      <c r="CG126" s="39">
        <f t="shared" si="344"/>
        <v>0</v>
      </c>
      <c r="CH126" s="39">
        <f t="shared" si="344"/>
        <v>0</v>
      </c>
      <c r="CI126" s="39">
        <f t="shared" si="344"/>
        <v>0</v>
      </c>
      <c r="CJ126" s="39">
        <f t="shared" si="344"/>
        <v>0</v>
      </c>
      <c r="CK126" s="39">
        <f t="shared" si="344"/>
        <v>0</v>
      </c>
      <c r="CL126" s="39">
        <f t="shared" si="344"/>
        <v>0</v>
      </c>
      <c r="CM126" s="39">
        <f t="shared" si="344"/>
        <v>0</v>
      </c>
      <c r="CN126" s="39">
        <f t="shared" si="344"/>
        <v>0</v>
      </c>
      <c r="CO126" s="39">
        <f t="shared" si="344"/>
        <v>0</v>
      </c>
      <c r="CP126" s="39">
        <f t="shared" si="344"/>
        <v>0</v>
      </c>
      <c r="CQ126" s="39">
        <f t="shared" si="344"/>
        <v>0</v>
      </c>
      <c r="CR126" s="39">
        <f t="shared" si="344"/>
        <v>0</v>
      </c>
      <c r="CS126" s="39">
        <f t="shared" si="344"/>
        <v>0</v>
      </c>
      <c r="CT126" s="39">
        <f t="shared" si="344"/>
        <v>0</v>
      </c>
      <c r="CU126" s="39">
        <f t="shared" si="344"/>
        <v>0</v>
      </c>
      <c r="CV126" s="39">
        <f t="shared" si="344"/>
        <v>0</v>
      </c>
      <c r="CW126" s="39">
        <f t="shared" si="344"/>
        <v>0</v>
      </c>
      <c r="CX126" s="39">
        <f t="shared" si="344"/>
        <v>0</v>
      </c>
      <c r="CY126" s="39">
        <f t="shared" si="344"/>
        <v>0</v>
      </c>
      <c r="CZ126" s="39">
        <f t="shared" si="344"/>
        <v>0</v>
      </c>
      <c r="DA126" s="39">
        <f t="shared" si="344"/>
        <v>0</v>
      </c>
      <c r="DB126" s="39">
        <f t="shared" si="344"/>
        <v>0</v>
      </c>
      <c r="DC126" s="39">
        <f t="shared" si="344"/>
        <v>0</v>
      </c>
      <c r="DD126" s="39">
        <f t="shared" si="344"/>
        <v>0</v>
      </c>
      <c r="DE126" s="39">
        <f t="shared" si="344"/>
        <v>0</v>
      </c>
      <c r="DF126" s="39">
        <f t="shared" si="344"/>
        <v>0</v>
      </c>
      <c r="DG126" s="39">
        <f t="shared" si="344"/>
        <v>0</v>
      </c>
      <c r="DH126" s="39">
        <f t="shared" si="344"/>
        <v>0</v>
      </c>
      <c r="DI126" s="39">
        <f t="shared" si="344"/>
        <v>0</v>
      </c>
      <c r="DJ126" s="39">
        <f t="shared" si="344"/>
        <v>0</v>
      </c>
      <c r="DK126" s="39">
        <f t="shared" si="344"/>
        <v>0</v>
      </c>
      <c r="DL126" s="39">
        <f t="shared" si="344"/>
        <v>0</v>
      </c>
      <c r="DM126" s="39">
        <f t="shared" si="344"/>
        <v>0</v>
      </c>
      <c r="DN126" s="39">
        <f t="shared" si="344"/>
        <v>0</v>
      </c>
      <c r="DO126" s="39">
        <f t="shared" si="344"/>
        <v>0</v>
      </c>
      <c r="DP126" s="39">
        <f t="shared" si="344"/>
        <v>0</v>
      </c>
      <c r="DQ126" s="39">
        <f t="shared" si="344"/>
        <v>0</v>
      </c>
      <c r="DR126" s="39">
        <f t="shared" si="344"/>
        <v>0</v>
      </c>
      <c r="DS126" s="39">
        <f t="shared" si="344"/>
        <v>0</v>
      </c>
      <c r="DT126" s="39">
        <f t="shared" si="344"/>
        <v>0</v>
      </c>
      <c r="DU126" s="39">
        <f t="shared" si="344"/>
        <v>0</v>
      </c>
      <c r="DV126" s="39">
        <f t="shared" si="344"/>
        <v>0</v>
      </c>
      <c r="DW126" s="39">
        <f t="shared" si="344"/>
        <v>0</v>
      </c>
      <c r="DX126" s="39">
        <f t="shared" si="344"/>
        <v>0</v>
      </c>
      <c r="DY126" s="39">
        <f t="shared" si="344"/>
        <v>0</v>
      </c>
      <c r="DZ126" s="39">
        <f t="shared" si="344"/>
        <v>0</v>
      </c>
      <c r="EA126" s="39">
        <f t="shared" si="344"/>
        <v>0</v>
      </c>
      <c r="EB126" s="39">
        <f t="shared" si="344"/>
        <v>0</v>
      </c>
      <c r="EC126" s="39">
        <f t="shared" si="344"/>
        <v>0</v>
      </c>
      <c r="ED126" s="39">
        <f t="shared" si="344"/>
        <v>0</v>
      </c>
      <c r="EE126" s="39">
        <f t="shared" si="344"/>
        <v>0</v>
      </c>
      <c r="EF126" s="39">
        <f t="shared" si="344"/>
        <v>0</v>
      </c>
      <c r="EG126" s="39">
        <f t="shared" si="344"/>
        <v>0</v>
      </c>
      <c r="EH126" s="39">
        <f t="shared" si="344"/>
        <v>0</v>
      </c>
      <c r="EI126" s="39">
        <f t="shared" ref="EI126:GG126" si="345">EI125*(EI$8-1)</f>
        <v>0</v>
      </c>
      <c r="EJ126" s="39">
        <f t="shared" si="345"/>
        <v>0</v>
      </c>
      <c r="EK126" s="39">
        <f t="shared" si="345"/>
        <v>0</v>
      </c>
      <c r="EL126" s="39">
        <f t="shared" si="345"/>
        <v>0</v>
      </c>
      <c r="EM126" s="39">
        <f t="shared" si="345"/>
        <v>0</v>
      </c>
      <c r="EN126" s="39">
        <f t="shared" si="345"/>
        <v>0</v>
      </c>
      <c r="EO126" s="39">
        <f t="shared" si="345"/>
        <v>0</v>
      </c>
      <c r="EP126" s="39">
        <f t="shared" si="345"/>
        <v>0</v>
      </c>
      <c r="EQ126" s="39">
        <f t="shared" si="345"/>
        <v>0</v>
      </c>
      <c r="ER126" s="39">
        <f t="shared" si="345"/>
        <v>0</v>
      </c>
      <c r="ES126" s="39">
        <f t="shared" si="345"/>
        <v>0</v>
      </c>
      <c r="ET126" s="39">
        <f t="shared" si="345"/>
        <v>0</v>
      </c>
      <c r="EU126" s="39">
        <f t="shared" si="345"/>
        <v>0</v>
      </c>
      <c r="EV126" s="39">
        <f t="shared" si="345"/>
        <v>0</v>
      </c>
      <c r="EW126" s="39">
        <f t="shared" si="345"/>
        <v>0</v>
      </c>
      <c r="EX126" s="39">
        <f t="shared" si="345"/>
        <v>0</v>
      </c>
      <c r="EY126" s="39">
        <f t="shared" si="345"/>
        <v>0</v>
      </c>
      <c r="EZ126" s="39">
        <f t="shared" si="345"/>
        <v>0</v>
      </c>
      <c r="FA126" s="39">
        <f t="shared" si="345"/>
        <v>0</v>
      </c>
      <c r="FB126" s="39">
        <f t="shared" si="345"/>
        <v>0</v>
      </c>
      <c r="FC126" s="39">
        <f t="shared" si="345"/>
        <v>0</v>
      </c>
      <c r="FD126" s="39">
        <f t="shared" si="345"/>
        <v>0</v>
      </c>
      <c r="FE126" s="39">
        <f t="shared" si="345"/>
        <v>0</v>
      </c>
      <c r="FF126" s="39">
        <f t="shared" si="345"/>
        <v>0</v>
      </c>
      <c r="FG126" s="39">
        <f t="shared" si="345"/>
        <v>0</v>
      </c>
      <c r="FH126" s="39">
        <f t="shared" si="345"/>
        <v>0</v>
      </c>
      <c r="FI126" s="39">
        <f t="shared" si="345"/>
        <v>0</v>
      </c>
      <c r="FJ126" s="39">
        <f t="shared" si="345"/>
        <v>0</v>
      </c>
      <c r="FK126" s="39">
        <f t="shared" si="345"/>
        <v>0</v>
      </c>
      <c r="FL126" s="39">
        <f t="shared" si="345"/>
        <v>0</v>
      </c>
      <c r="FM126" s="39">
        <f t="shared" si="345"/>
        <v>0</v>
      </c>
      <c r="FN126" s="39">
        <f t="shared" si="345"/>
        <v>0</v>
      </c>
      <c r="FO126" s="39">
        <f t="shared" si="345"/>
        <v>0</v>
      </c>
      <c r="FP126" s="39">
        <f t="shared" si="345"/>
        <v>0</v>
      </c>
      <c r="FQ126" s="39">
        <f t="shared" si="345"/>
        <v>0</v>
      </c>
      <c r="FR126" s="39">
        <f t="shared" si="345"/>
        <v>0</v>
      </c>
      <c r="FS126" s="39">
        <f t="shared" si="345"/>
        <v>0</v>
      </c>
      <c r="FT126" s="39">
        <f t="shared" si="345"/>
        <v>0</v>
      </c>
      <c r="FU126" s="39">
        <f t="shared" si="345"/>
        <v>0</v>
      </c>
      <c r="FV126" s="39">
        <f t="shared" si="345"/>
        <v>0</v>
      </c>
      <c r="FW126" s="39">
        <f t="shared" si="345"/>
        <v>0</v>
      </c>
      <c r="FX126" s="39">
        <f t="shared" si="345"/>
        <v>0</v>
      </c>
      <c r="FY126" s="39">
        <f t="shared" si="345"/>
        <v>0</v>
      </c>
      <c r="FZ126" s="39">
        <f t="shared" si="345"/>
        <v>0</v>
      </c>
      <c r="GA126" s="39">
        <f t="shared" si="345"/>
        <v>0</v>
      </c>
      <c r="GB126" s="39">
        <f t="shared" si="345"/>
        <v>0</v>
      </c>
      <c r="GC126" s="39">
        <f t="shared" si="345"/>
        <v>0</v>
      </c>
      <c r="GD126" s="39">
        <f t="shared" si="345"/>
        <v>0</v>
      </c>
      <c r="GE126" s="39">
        <f t="shared" si="345"/>
        <v>0</v>
      </c>
      <c r="GF126" s="39">
        <f t="shared" si="345"/>
        <v>0</v>
      </c>
      <c r="GG126" s="39">
        <f t="shared" si="345"/>
        <v>0</v>
      </c>
    </row>
    <row r="127" spans="4:189" x14ac:dyDescent="0.25">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1"/>
      <c r="CX127" s="1"/>
      <c r="CY127" s="1"/>
      <c r="CZ127" s="1"/>
      <c r="DA127" s="1"/>
      <c r="DB127" s="1"/>
      <c r="DC127" s="1"/>
      <c r="DD127" s="1"/>
      <c r="DE127" s="1"/>
      <c r="DF127" s="1"/>
      <c r="DG127" s="1"/>
      <c r="DH127" s="1"/>
      <c r="DI127" s="1"/>
      <c r="DJ127" s="1"/>
      <c r="DK127" s="1"/>
      <c r="DL127" s="1"/>
      <c r="DM127" s="1"/>
      <c r="DN127" s="1"/>
      <c r="DO127" s="1"/>
      <c r="DP127" s="1"/>
      <c r="DQ127" s="1"/>
      <c r="DR127" s="1"/>
      <c r="DS127" s="1"/>
      <c r="DT127" s="1"/>
      <c r="DU127" s="1"/>
      <c r="DV127" s="1"/>
      <c r="DW127" s="1"/>
      <c r="DX127" s="1"/>
      <c r="DY127" s="1"/>
      <c r="DZ127" s="1"/>
      <c r="EA127" s="1"/>
      <c r="EB127" s="1"/>
      <c r="EC127" s="1"/>
      <c r="ED127" s="1"/>
      <c r="EE127" s="1"/>
      <c r="EF127" s="1"/>
      <c r="EG127" s="1"/>
      <c r="EH127" s="1"/>
      <c r="EI127" s="1"/>
      <c r="EJ127" s="1"/>
      <c r="EK127" s="1"/>
      <c r="EL127" s="1"/>
      <c r="EM127" s="1"/>
      <c r="EN127" s="1"/>
      <c r="EO127" s="1"/>
      <c r="EP127" s="1"/>
      <c r="EQ127" s="1"/>
      <c r="ER127" s="1"/>
      <c r="ES127" s="1"/>
      <c r="ET127" s="1"/>
      <c r="EU127" s="1"/>
      <c r="EV127" s="1"/>
      <c r="EW127" s="1"/>
      <c r="EX127" s="1"/>
      <c r="EY127" s="1"/>
      <c r="EZ127" s="1"/>
      <c r="FA127" s="1"/>
      <c r="FB127" s="1"/>
      <c r="FC127" s="1"/>
      <c r="FD127" s="1"/>
      <c r="FE127" s="1"/>
      <c r="FF127" s="1"/>
      <c r="FG127" s="1"/>
      <c r="FH127" s="1"/>
      <c r="FI127" s="1"/>
      <c r="FJ127" s="1"/>
      <c r="FK127" s="1"/>
      <c r="FL127" s="1"/>
      <c r="FM127" s="1"/>
      <c r="FN127" s="1"/>
      <c r="FO127" s="1"/>
      <c r="FP127" s="1"/>
      <c r="FQ127" s="1"/>
      <c r="FR127" s="1"/>
      <c r="FS127" s="1"/>
      <c r="FT127" s="1"/>
      <c r="FU127" s="1"/>
      <c r="FV127" s="1"/>
      <c r="FW127" s="1"/>
      <c r="FX127" s="1"/>
      <c r="FY127" s="1"/>
      <c r="FZ127" s="1"/>
      <c r="GA127" s="1"/>
      <c r="GB127" s="1"/>
      <c r="GC127" s="1"/>
      <c r="GD127" s="1"/>
      <c r="GE127" s="1"/>
      <c r="GF127" s="1"/>
      <c r="GG127" s="1"/>
    </row>
    <row r="128" spans="4:189" x14ac:dyDescent="0.25">
      <c r="D128" s="32" t="s">
        <v>276</v>
      </c>
      <c r="E128" s="32"/>
      <c r="F128" s="32"/>
      <c r="G128" s="32"/>
      <c r="H128" s="32"/>
      <c r="I128" s="32"/>
      <c r="J128" s="34">
        <f>SUM(J123,J125)</f>
        <v>-983520.126209729</v>
      </c>
      <c r="K128" s="34">
        <f t="shared" ref="K128:P128" si="346">SUM(K123,K125)</f>
        <v>-1142526.5613428517</v>
      </c>
      <c r="L128" s="34">
        <f t="shared" si="346"/>
        <v>-1146821.7931992679</v>
      </c>
      <c r="M128" s="34">
        <f t="shared" si="346"/>
        <v>-1151145.6599347268</v>
      </c>
      <c r="N128" s="34">
        <f t="shared" si="346"/>
        <v>-1155498.352448422</v>
      </c>
      <c r="O128" s="34">
        <f t="shared" si="346"/>
        <v>-811546.72458720859</v>
      </c>
      <c r="P128" s="34">
        <f t="shared" si="346"/>
        <v>-814651.39643536834</v>
      </c>
      <c r="Q128" s="34">
        <f t="shared" ref="Q128:CB128" si="347">SUM(Q123,Q125)</f>
        <v>-817776.7660958491</v>
      </c>
      <c r="R128" s="34">
        <f t="shared" si="347"/>
        <v>-820922.97155406652</v>
      </c>
      <c r="S128" s="34">
        <f t="shared" si="347"/>
        <v>-824090.15171533858</v>
      </c>
      <c r="T128" s="34">
        <f t="shared" si="347"/>
        <v>-827278.44641101919</v>
      </c>
      <c r="U128" s="34">
        <f t="shared" si="347"/>
        <v>-830487.99640467099</v>
      </c>
      <c r="V128" s="34">
        <f t="shared" si="347"/>
        <v>-848399.53684917185</v>
      </c>
      <c r="W128" s="34">
        <f t="shared" si="347"/>
        <v>-165883.51830634617</v>
      </c>
      <c r="X128" s="34">
        <f t="shared" si="347"/>
        <v>-166641.26909084318</v>
      </c>
      <c r="Y128" s="34">
        <f t="shared" si="347"/>
        <v>-1084197.3538587121</v>
      </c>
      <c r="Z128" s="34">
        <f t="shared" si="347"/>
        <v>-1088403.2164734832</v>
      </c>
      <c r="AA128" s="34">
        <f t="shared" si="347"/>
        <v>-1778460.6755808524</v>
      </c>
      <c r="AB128" s="34">
        <f t="shared" si="347"/>
        <v>-1785294.6416313294</v>
      </c>
      <c r="AC128" s="34">
        <f t="shared" si="347"/>
        <v>-1792174.1674554765</v>
      </c>
      <c r="AD128" s="34">
        <f t="shared" si="347"/>
        <v>4093757.5860720249</v>
      </c>
      <c r="AE128" s="34">
        <f t="shared" si="347"/>
        <v>-1783972.9010912424</v>
      </c>
      <c r="AF128" s="34">
        <f t="shared" si="347"/>
        <v>-1790843.6153117889</v>
      </c>
      <c r="AG128" s="34">
        <f t="shared" si="347"/>
        <v>3899512.42675767</v>
      </c>
      <c r="AH128" s="34">
        <f t="shared" si="347"/>
        <v>-2016164.3357063448</v>
      </c>
      <c r="AI128" s="34">
        <f t="shared" si="347"/>
        <v>-2023903.9743198021</v>
      </c>
      <c r="AJ128" s="34">
        <f t="shared" si="347"/>
        <v>3861161.9323331267</v>
      </c>
      <c r="AK128" s="34">
        <f t="shared" si="347"/>
        <v>-2017440.17401721</v>
      </c>
      <c r="AL128" s="34">
        <f t="shared" si="347"/>
        <v>-2025188.3182194065</v>
      </c>
      <c r="AM128" s="34">
        <f t="shared" si="347"/>
        <v>3160328.9975841888</v>
      </c>
      <c r="AN128" s="34">
        <f t="shared" si="347"/>
        <v>-2720905.003247851</v>
      </c>
      <c r="AO128" s="34">
        <f t="shared" si="347"/>
        <v>-2731302.5878949612</v>
      </c>
      <c r="AP128" s="34">
        <f t="shared" si="347"/>
        <v>4050123.9550825404</v>
      </c>
      <c r="AQ128" s="34">
        <f t="shared" si="347"/>
        <v>-1827800.2685803387</v>
      </c>
      <c r="AR128" s="34">
        <f t="shared" si="347"/>
        <v>-1834866.0108771613</v>
      </c>
      <c r="AS128" s="34">
        <f t="shared" si="347"/>
        <v>4750418.3132911827</v>
      </c>
      <c r="AT128" s="34">
        <f t="shared" si="347"/>
        <v>-1144863.0782145902</v>
      </c>
      <c r="AU128" s="34">
        <f t="shared" si="347"/>
        <v>-1149357.940032806</v>
      </c>
      <c r="AV128" s="34">
        <f t="shared" si="347"/>
        <v>4738974.375260666</v>
      </c>
      <c r="AW128" s="34">
        <f t="shared" si="347"/>
        <v>-1136339.5463915244</v>
      </c>
      <c r="AX128" s="34">
        <f t="shared" si="347"/>
        <v>-1140777.5846642533</v>
      </c>
      <c r="AY128" s="34">
        <f t="shared" si="347"/>
        <v>4747611.9329983424</v>
      </c>
      <c r="AZ128" s="34">
        <f t="shared" si="347"/>
        <v>-1127644.4049355967</v>
      </c>
      <c r="BA128" s="34">
        <f t="shared" si="347"/>
        <v>-1132024.4755986196</v>
      </c>
      <c r="BB128" s="34">
        <f t="shared" si="347"/>
        <v>4756423.3961244132</v>
      </c>
      <c r="BC128" s="34">
        <f t="shared" si="347"/>
        <v>-1118774.1987220184</v>
      </c>
      <c r="BD128" s="34">
        <f t="shared" si="347"/>
        <v>-1123095.1346769505</v>
      </c>
      <c r="BE128" s="34">
        <f t="shared" si="347"/>
        <v>4765412.2659855606</v>
      </c>
      <c r="BF128" s="34">
        <f t="shared" si="347"/>
        <v>-1130110.5843124117</v>
      </c>
      <c r="BG128" s="34">
        <f>SUM(BG123,BG125)</f>
        <v>-1134447.6393926323</v>
      </c>
      <c r="BH128" s="34">
        <f t="shared" si="347"/>
        <v>4754043.5346837547</v>
      </c>
      <c r="BI128" s="34">
        <f t="shared" si="347"/>
        <v>-1121110.4691269668</v>
      </c>
      <c r="BJ128" s="34">
        <f t="shared" si="347"/>
        <v>-1125387.5234392844</v>
      </c>
      <c r="BK128" s="34">
        <f t="shared" si="347"/>
        <v>4763164.0514101256</v>
      </c>
      <c r="BL128" s="34">
        <f t="shared" si="347"/>
        <v>-1111929.1489557542</v>
      </c>
      <c r="BM128" s="34">
        <f t="shared" si="347"/>
        <v>-1116144.9944669304</v>
      </c>
      <c r="BN128" s="34">
        <f t="shared" si="347"/>
        <v>4772468.1972422954</v>
      </c>
      <c r="BO128" s="34">
        <f t="shared" si="347"/>
        <v>-1104412.7969611213</v>
      </c>
      <c r="BP128" s="34">
        <f t="shared" si="347"/>
        <v>-1106728.711982582</v>
      </c>
      <c r="BQ128" s="34">
        <f t="shared" si="347"/>
        <v>4781947.254943206</v>
      </c>
      <c r="BR128" s="34">
        <f t="shared" si="347"/>
        <v>-1125303.9519653295</v>
      </c>
      <c r="BS128" s="34">
        <f t="shared" si="347"/>
        <v>-1125328.4270958123</v>
      </c>
      <c r="BT128" s="34">
        <f t="shared" si="347"/>
        <v>4767504.1692450503</v>
      </c>
      <c r="BU128" s="34">
        <f t="shared" si="347"/>
        <v>-1125377.591722378</v>
      </c>
      <c r="BV128" s="34">
        <f t="shared" si="347"/>
        <v>-1125402.2816354854</v>
      </c>
      <c r="BW128" s="34">
        <f t="shared" si="347"/>
        <v>4767430.0992963035</v>
      </c>
      <c r="BX128" s="34">
        <f t="shared" si="347"/>
        <v>-1125451.8777084758</v>
      </c>
      <c r="BY128" s="34">
        <f t="shared" si="347"/>
        <v>-1125476.7842890427</v>
      </c>
      <c r="BZ128" s="34">
        <f t="shared" si="347"/>
        <v>2470198.8626326015</v>
      </c>
      <c r="CA128" s="34">
        <f t="shared" si="347"/>
        <v>0</v>
      </c>
      <c r="CB128" s="34">
        <f t="shared" si="347"/>
        <v>0</v>
      </c>
      <c r="CC128" s="34">
        <f t="shared" ref="CC128:EN128" si="348">SUM(CC123,CC125)</f>
        <v>2946428.5714285714</v>
      </c>
      <c r="CD128" s="34">
        <f t="shared" si="348"/>
        <v>0</v>
      </c>
      <c r="CE128" s="34">
        <f t="shared" si="348"/>
        <v>0</v>
      </c>
      <c r="CF128" s="34">
        <f t="shared" si="348"/>
        <v>0</v>
      </c>
      <c r="CG128" s="34">
        <f t="shared" si="348"/>
        <v>0</v>
      </c>
      <c r="CH128" s="34">
        <f t="shared" si="348"/>
        <v>0</v>
      </c>
      <c r="CI128" s="34">
        <f t="shared" si="348"/>
        <v>0</v>
      </c>
      <c r="CJ128" s="34">
        <f t="shared" si="348"/>
        <v>0</v>
      </c>
      <c r="CK128" s="34">
        <f t="shared" si="348"/>
        <v>0</v>
      </c>
      <c r="CL128" s="34">
        <f t="shared" si="348"/>
        <v>0</v>
      </c>
      <c r="CM128" s="34">
        <f t="shared" si="348"/>
        <v>0</v>
      </c>
      <c r="CN128" s="34">
        <f t="shared" si="348"/>
        <v>0</v>
      </c>
      <c r="CO128" s="34">
        <f t="shared" si="348"/>
        <v>0</v>
      </c>
      <c r="CP128" s="34">
        <f t="shared" si="348"/>
        <v>0</v>
      </c>
      <c r="CQ128" s="34">
        <f t="shared" si="348"/>
        <v>0</v>
      </c>
      <c r="CR128" s="34">
        <f t="shared" si="348"/>
        <v>0</v>
      </c>
      <c r="CS128" s="34">
        <f t="shared" si="348"/>
        <v>0</v>
      </c>
      <c r="CT128" s="34">
        <f t="shared" si="348"/>
        <v>0</v>
      </c>
      <c r="CU128" s="34">
        <f t="shared" si="348"/>
        <v>0</v>
      </c>
      <c r="CV128" s="34">
        <f t="shared" si="348"/>
        <v>0</v>
      </c>
      <c r="CW128" s="34">
        <f t="shared" si="348"/>
        <v>0</v>
      </c>
      <c r="CX128" s="34">
        <f t="shared" si="348"/>
        <v>0</v>
      </c>
      <c r="CY128" s="34">
        <f t="shared" si="348"/>
        <v>0</v>
      </c>
      <c r="CZ128" s="34">
        <f t="shared" si="348"/>
        <v>0</v>
      </c>
      <c r="DA128" s="34">
        <f t="shared" si="348"/>
        <v>0</v>
      </c>
      <c r="DB128" s="34">
        <f t="shared" si="348"/>
        <v>0</v>
      </c>
      <c r="DC128" s="34">
        <f t="shared" si="348"/>
        <v>0</v>
      </c>
      <c r="DD128" s="34">
        <f t="shared" si="348"/>
        <v>0</v>
      </c>
      <c r="DE128" s="34">
        <f t="shared" si="348"/>
        <v>0</v>
      </c>
      <c r="DF128" s="34">
        <f t="shared" si="348"/>
        <v>0</v>
      </c>
      <c r="DG128" s="34">
        <f t="shared" si="348"/>
        <v>0</v>
      </c>
      <c r="DH128" s="34">
        <f t="shared" si="348"/>
        <v>0</v>
      </c>
      <c r="DI128" s="34">
        <f t="shared" si="348"/>
        <v>0</v>
      </c>
      <c r="DJ128" s="34">
        <f t="shared" si="348"/>
        <v>0</v>
      </c>
      <c r="DK128" s="34">
        <f t="shared" si="348"/>
        <v>0</v>
      </c>
      <c r="DL128" s="34">
        <f t="shared" si="348"/>
        <v>0</v>
      </c>
      <c r="DM128" s="34">
        <f t="shared" si="348"/>
        <v>0</v>
      </c>
      <c r="DN128" s="34">
        <f t="shared" si="348"/>
        <v>0</v>
      </c>
      <c r="DO128" s="34">
        <f t="shared" si="348"/>
        <v>0</v>
      </c>
      <c r="DP128" s="34">
        <f t="shared" si="348"/>
        <v>0</v>
      </c>
      <c r="DQ128" s="34">
        <f t="shared" si="348"/>
        <v>0</v>
      </c>
      <c r="DR128" s="34">
        <f t="shared" si="348"/>
        <v>0</v>
      </c>
      <c r="DS128" s="34">
        <f t="shared" si="348"/>
        <v>0</v>
      </c>
      <c r="DT128" s="34">
        <f t="shared" si="348"/>
        <v>0</v>
      </c>
      <c r="DU128" s="34">
        <f t="shared" si="348"/>
        <v>0</v>
      </c>
      <c r="DV128" s="34">
        <f t="shared" si="348"/>
        <v>0</v>
      </c>
      <c r="DW128" s="34">
        <f t="shared" si="348"/>
        <v>0</v>
      </c>
      <c r="DX128" s="34">
        <f t="shared" si="348"/>
        <v>0</v>
      </c>
      <c r="DY128" s="34">
        <f t="shared" si="348"/>
        <v>0</v>
      </c>
      <c r="DZ128" s="34">
        <f t="shared" si="348"/>
        <v>0</v>
      </c>
      <c r="EA128" s="34">
        <f t="shared" si="348"/>
        <v>0</v>
      </c>
      <c r="EB128" s="34">
        <f t="shared" si="348"/>
        <v>0</v>
      </c>
      <c r="EC128" s="34">
        <f t="shared" si="348"/>
        <v>0</v>
      </c>
      <c r="ED128" s="34">
        <f t="shared" si="348"/>
        <v>0</v>
      </c>
      <c r="EE128" s="34">
        <f t="shared" si="348"/>
        <v>0</v>
      </c>
      <c r="EF128" s="34">
        <f t="shared" si="348"/>
        <v>0</v>
      </c>
      <c r="EG128" s="34">
        <f t="shared" si="348"/>
        <v>0</v>
      </c>
      <c r="EH128" s="34">
        <f t="shared" si="348"/>
        <v>0</v>
      </c>
      <c r="EI128" s="34">
        <f t="shared" si="348"/>
        <v>0</v>
      </c>
      <c r="EJ128" s="34">
        <f t="shared" si="348"/>
        <v>0</v>
      </c>
      <c r="EK128" s="34">
        <f t="shared" si="348"/>
        <v>0</v>
      </c>
      <c r="EL128" s="34">
        <f t="shared" si="348"/>
        <v>0</v>
      </c>
      <c r="EM128" s="34">
        <f t="shared" si="348"/>
        <v>0</v>
      </c>
      <c r="EN128" s="34">
        <f t="shared" si="348"/>
        <v>0</v>
      </c>
      <c r="EO128" s="34">
        <f t="shared" ref="EO128:GG128" si="349">SUM(EO123,EO125)</f>
        <v>0</v>
      </c>
      <c r="EP128" s="34">
        <f t="shared" si="349"/>
        <v>0</v>
      </c>
      <c r="EQ128" s="34">
        <f t="shared" si="349"/>
        <v>0</v>
      </c>
      <c r="ER128" s="34">
        <f t="shared" si="349"/>
        <v>0</v>
      </c>
      <c r="ES128" s="34">
        <f t="shared" si="349"/>
        <v>0</v>
      </c>
      <c r="ET128" s="34">
        <f t="shared" si="349"/>
        <v>0</v>
      </c>
      <c r="EU128" s="34">
        <f t="shared" si="349"/>
        <v>0</v>
      </c>
      <c r="EV128" s="34">
        <f t="shared" si="349"/>
        <v>0</v>
      </c>
      <c r="EW128" s="34">
        <f t="shared" si="349"/>
        <v>0</v>
      </c>
      <c r="EX128" s="34">
        <f t="shared" si="349"/>
        <v>0</v>
      </c>
      <c r="EY128" s="34">
        <f t="shared" si="349"/>
        <v>0</v>
      </c>
      <c r="EZ128" s="34">
        <f t="shared" si="349"/>
        <v>0</v>
      </c>
      <c r="FA128" s="34">
        <f t="shared" si="349"/>
        <v>0</v>
      </c>
      <c r="FB128" s="34">
        <f t="shared" si="349"/>
        <v>0</v>
      </c>
      <c r="FC128" s="34">
        <f t="shared" si="349"/>
        <v>0</v>
      </c>
      <c r="FD128" s="34">
        <f t="shared" si="349"/>
        <v>0</v>
      </c>
      <c r="FE128" s="34">
        <f t="shared" si="349"/>
        <v>0</v>
      </c>
      <c r="FF128" s="34">
        <f t="shared" si="349"/>
        <v>0</v>
      </c>
      <c r="FG128" s="34">
        <f t="shared" si="349"/>
        <v>0</v>
      </c>
      <c r="FH128" s="34">
        <f t="shared" si="349"/>
        <v>0</v>
      </c>
      <c r="FI128" s="34">
        <f t="shared" si="349"/>
        <v>0</v>
      </c>
      <c r="FJ128" s="34">
        <f t="shared" si="349"/>
        <v>0</v>
      </c>
      <c r="FK128" s="34">
        <f t="shared" si="349"/>
        <v>0</v>
      </c>
      <c r="FL128" s="34">
        <f t="shared" si="349"/>
        <v>0</v>
      </c>
      <c r="FM128" s="34">
        <f t="shared" si="349"/>
        <v>0</v>
      </c>
      <c r="FN128" s="34">
        <f t="shared" si="349"/>
        <v>0</v>
      </c>
      <c r="FO128" s="34">
        <f t="shared" si="349"/>
        <v>0</v>
      </c>
      <c r="FP128" s="34">
        <f t="shared" si="349"/>
        <v>0</v>
      </c>
      <c r="FQ128" s="34">
        <f t="shared" si="349"/>
        <v>0</v>
      </c>
      <c r="FR128" s="34">
        <f t="shared" si="349"/>
        <v>0</v>
      </c>
      <c r="FS128" s="34">
        <f t="shared" si="349"/>
        <v>0</v>
      </c>
      <c r="FT128" s="34">
        <f t="shared" si="349"/>
        <v>0</v>
      </c>
      <c r="FU128" s="34">
        <f t="shared" si="349"/>
        <v>0</v>
      </c>
      <c r="FV128" s="34">
        <f t="shared" si="349"/>
        <v>0</v>
      </c>
      <c r="FW128" s="34">
        <f t="shared" si="349"/>
        <v>0</v>
      </c>
      <c r="FX128" s="34">
        <f t="shared" si="349"/>
        <v>0</v>
      </c>
      <c r="FY128" s="34">
        <f t="shared" si="349"/>
        <v>0</v>
      </c>
      <c r="FZ128" s="34">
        <f t="shared" si="349"/>
        <v>0</v>
      </c>
      <c r="GA128" s="34">
        <f t="shared" si="349"/>
        <v>0</v>
      </c>
      <c r="GB128" s="34">
        <f t="shared" si="349"/>
        <v>0</v>
      </c>
      <c r="GC128" s="34">
        <f t="shared" si="349"/>
        <v>0</v>
      </c>
      <c r="GD128" s="34">
        <f t="shared" si="349"/>
        <v>0</v>
      </c>
      <c r="GE128" s="34">
        <f t="shared" si="349"/>
        <v>0</v>
      </c>
      <c r="GF128" s="34">
        <f t="shared" si="349"/>
        <v>0</v>
      </c>
      <c r="GG128" s="34">
        <f t="shared" si="349"/>
        <v>0</v>
      </c>
    </row>
    <row r="129" spans="2:189" x14ac:dyDescent="0.25">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1"/>
      <c r="CX129" s="1"/>
      <c r="CY129" s="1"/>
      <c r="CZ129" s="1"/>
      <c r="DA129" s="1"/>
      <c r="DB129" s="1"/>
      <c r="DC129" s="1"/>
      <c r="DD129" s="1"/>
      <c r="DE129" s="1"/>
      <c r="DF129" s="1"/>
      <c r="DG129" s="1"/>
      <c r="DH129" s="1"/>
      <c r="DI129" s="1"/>
      <c r="DJ129" s="1"/>
      <c r="DK129" s="1"/>
      <c r="DL129" s="1"/>
      <c r="DM129" s="1"/>
      <c r="DN129" s="1"/>
      <c r="DO129" s="1"/>
      <c r="DP129" s="1"/>
      <c r="DQ129" s="1"/>
      <c r="DR129" s="1"/>
      <c r="DS129" s="1"/>
      <c r="DT129" s="1"/>
      <c r="DU129" s="1"/>
      <c r="DV129" s="1"/>
      <c r="DW129" s="1"/>
      <c r="DX129" s="1"/>
      <c r="DY129" s="1"/>
      <c r="DZ129" s="1"/>
      <c r="EA129" s="1"/>
      <c r="EB129" s="1"/>
      <c r="EC129" s="1"/>
      <c r="ED129" s="1"/>
      <c r="EE129" s="1"/>
      <c r="EF129" s="1"/>
      <c r="EG129" s="1"/>
      <c r="EH129" s="1"/>
      <c r="EI129" s="1"/>
      <c r="EJ129" s="1"/>
      <c r="EK129" s="1"/>
      <c r="EL129" s="1"/>
      <c r="EM129" s="1"/>
      <c r="EN129" s="1"/>
      <c r="EO129" s="1"/>
      <c r="EP129" s="1"/>
      <c r="EQ129" s="1"/>
      <c r="ER129" s="1"/>
      <c r="ES129" s="1"/>
      <c r="ET129" s="1"/>
      <c r="EU129" s="1"/>
      <c r="EV129" s="1"/>
      <c r="EW129" s="1"/>
      <c r="EX129" s="1"/>
      <c r="EY129" s="1"/>
      <c r="EZ129" s="1"/>
      <c r="FA129" s="1"/>
      <c r="FB129" s="1"/>
      <c r="FC129" s="1"/>
      <c r="FD129" s="1"/>
      <c r="FE129" s="1"/>
      <c r="FF129" s="1"/>
      <c r="FG129" s="1"/>
      <c r="FH129" s="1"/>
      <c r="FI129" s="1"/>
      <c r="FJ129" s="1"/>
      <c r="FK129" s="1"/>
      <c r="FL129" s="1"/>
      <c r="FM129" s="1"/>
      <c r="FN129" s="1"/>
      <c r="FO129" s="1"/>
      <c r="FP129" s="1"/>
      <c r="FQ129" s="1"/>
      <c r="FR129" s="1"/>
      <c r="FS129" s="1"/>
      <c r="FT129" s="1"/>
      <c r="FU129" s="1"/>
      <c r="FV129" s="1"/>
      <c r="FW129" s="1"/>
      <c r="FX129" s="1"/>
      <c r="FY129" s="1"/>
      <c r="FZ129" s="1"/>
      <c r="GA129" s="1"/>
      <c r="GB129" s="1"/>
      <c r="GC129" s="1"/>
      <c r="GD129" s="1"/>
      <c r="GE129" s="1"/>
      <c r="GF129" s="1"/>
      <c r="GG129" s="1"/>
    </row>
    <row r="130" spans="2:189" x14ac:dyDescent="0.25">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1"/>
      <c r="CX130" s="1"/>
      <c r="CY130" s="1"/>
      <c r="CZ130" s="1"/>
      <c r="DA130" s="1"/>
      <c r="DB130" s="1"/>
      <c r="DC130" s="1"/>
      <c r="DD130" s="1"/>
      <c r="DE130" s="1"/>
      <c r="DF130" s="1"/>
      <c r="DG130" s="1"/>
      <c r="DH130" s="1"/>
      <c r="DI130" s="1"/>
      <c r="DJ130" s="1"/>
      <c r="DK130" s="1"/>
      <c r="DL130" s="1"/>
      <c r="DM130" s="1"/>
      <c r="DN130" s="1"/>
      <c r="DO130" s="1"/>
      <c r="DP130" s="1"/>
      <c r="DQ130" s="1"/>
      <c r="DR130" s="1"/>
      <c r="DS130" s="1"/>
      <c r="DT130" s="1"/>
      <c r="DU130" s="1"/>
      <c r="DV130" s="1"/>
      <c r="DW130" s="1"/>
      <c r="DX130" s="1"/>
      <c r="DY130" s="1"/>
      <c r="DZ130" s="1"/>
      <c r="EA130" s="1"/>
      <c r="EB130" s="1"/>
      <c r="EC130" s="1"/>
      <c r="ED130" s="1"/>
      <c r="EE130" s="1"/>
      <c r="EF130" s="1"/>
      <c r="EG130" s="1"/>
      <c r="EH130" s="1"/>
      <c r="EI130" s="1"/>
      <c r="EJ130" s="1"/>
      <c r="EK130" s="1"/>
      <c r="EL130" s="1"/>
      <c r="EM130" s="1"/>
      <c r="EN130" s="1"/>
      <c r="EO130" s="1"/>
      <c r="EP130" s="1"/>
      <c r="EQ130" s="1"/>
      <c r="ER130" s="1"/>
      <c r="ES130" s="1"/>
      <c r="ET130" s="1"/>
      <c r="EU130" s="1"/>
      <c r="EV130" s="1"/>
      <c r="EW130" s="1"/>
      <c r="EX130" s="1"/>
      <c r="EY130" s="1"/>
      <c r="EZ130" s="1"/>
      <c r="FA130" s="1"/>
      <c r="FB130" s="1"/>
      <c r="FC130" s="1"/>
      <c r="FD130" s="1"/>
      <c r="FE130" s="1"/>
      <c r="FF130" s="1"/>
      <c r="FG130" s="1"/>
      <c r="FH130" s="1"/>
      <c r="FI130" s="1"/>
      <c r="FJ130" s="1"/>
      <c r="FK130" s="1"/>
      <c r="FL130" s="1"/>
      <c r="FM130" s="1"/>
      <c r="FN130" s="1"/>
      <c r="FO130" s="1"/>
      <c r="FP130" s="1"/>
      <c r="FQ130" s="1"/>
      <c r="FR130" s="1"/>
      <c r="FS130" s="1"/>
      <c r="FT130" s="1"/>
      <c r="FU130" s="1"/>
      <c r="FV130" s="1"/>
      <c r="FW130" s="1"/>
      <c r="FX130" s="1"/>
      <c r="FY130" s="1"/>
      <c r="FZ130" s="1"/>
      <c r="GA130" s="1"/>
      <c r="GB130" s="1"/>
      <c r="GC130" s="1"/>
      <c r="GD130" s="1"/>
      <c r="GE130" s="1"/>
      <c r="GF130" s="1"/>
      <c r="GG130" s="1"/>
    </row>
    <row r="131" spans="2:189" ht="15.75" x14ac:dyDescent="0.25">
      <c r="B131" s="20" t="s">
        <v>277</v>
      </c>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c r="AA131" s="20"/>
      <c r="AB131" s="20"/>
      <c r="AC131" s="20"/>
      <c r="AD131" s="20"/>
      <c r="AE131" s="20"/>
      <c r="AF131" s="20"/>
      <c r="AG131" s="20"/>
      <c r="AH131" s="20"/>
      <c r="AI131" s="20"/>
      <c r="AJ131" s="20"/>
      <c r="AK131" s="20"/>
      <c r="AL131" s="20"/>
      <c r="AM131" s="20"/>
      <c r="AN131" s="20"/>
      <c r="AO131" s="20"/>
      <c r="AP131" s="20"/>
      <c r="AQ131" s="20"/>
      <c r="AR131" s="20"/>
      <c r="AS131" s="20"/>
      <c r="AT131" s="20"/>
      <c r="AU131" s="20"/>
      <c r="AV131" s="20"/>
      <c r="AW131" s="20"/>
      <c r="AX131" s="20"/>
      <c r="AY131" s="20"/>
      <c r="AZ131" s="20"/>
      <c r="BA131" s="20"/>
      <c r="BB131" s="20"/>
      <c r="BC131" s="20"/>
      <c r="BD131" s="20"/>
      <c r="BE131" s="20"/>
      <c r="BF131" s="20"/>
      <c r="BG131" s="20"/>
      <c r="BH131" s="20"/>
      <c r="BI131" s="20"/>
      <c r="BJ131" s="20"/>
      <c r="BK131" s="20"/>
      <c r="BL131" s="20"/>
      <c r="BM131" s="20"/>
      <c r="BN131" s="20"/>
      <c r="BO131" s="20"/>
      <c r="BP131" s="20"/>
      <c r="BQ131" s="20"/>
      <c r="BR131" s="20"/>
      <c r="BS131" s="20"/>
      <c r="BT131" s="20"/>
      <c r="BU131" s="20"/>
      <c r="BV131" s="20"/>
      <c r="BW131" s="20"/>
      <c r="BX131" s="20"/>
      <c r="BY131" s="20"/>
      <c r="BZ131" s="20"/>
      <c r="CA131" s="20"/>
      <c r="CB131" s="20"/>
      <c r="CC131" s="20"/>
      <c r="CD131" s="20"/>
      <c r="CE131" s="20"/>
      <c r="CF131" s="20"/>
      <c r="CG131" s="20"/>
      <c r="CH131" s="20"/>
      <c r="CI131" s="20"/>
      <c r="CJ131" s="20"/>
      <c r="CK131" s="20"/>
      <c r="CL131" s="20"/>
      <c r="CM131" s="20"/>
      <c r="CN131" s="20"/>
      <c r="CO131" s="20"/>
      <c r="CP131" s="20"/>
      <c r="CQ131" s="20"/>
      <c r="CR131" s="20"/>
      <c r="CS131" s="20"/>
      <c r="CT131" s="20"/>
      <c r="CU131" s="20"/>
      <c r="CV131" s="20"/>
      <c r="CW131" s="20"/>
      <c r="CX131" s="20"/>
      <c r="CY131" s="20"/>
      <c r="CZ131" s="20"/>
      <c r="DA131" s="20"/>
      <c r="DB131" s="20"/>
      <c r="DC131" s="20"/>
      <c r="DD131" s="20"/>
      <c r="DE131" s="20"/>
      <c r="DF131" s="20"/>
      <c r="DG131" s="20"/>
      <c r="DH131" s="20"/>
      <c r="DI131" s="20"/>
      <c r="DJ131" s="20"/>
      <c r="DK131" s="20"/>
      <c r="DL131" s="20"/>
      <c r="DM131" s="20"/>
      <c r="DN131" s="20"/>
      <c r="DO131" s="20"/>
      <c r="DP131" s="20"/>
      <c r="DQ131" s="20"/>
      <c r="DR131" s="20"/>
      <c r="DS131" s="20"/>
      <c r="DT131" s="20"/>
      <c r="DU131" s="20"/>
      <c r="DV131" s="20"/>
      <c r="DW131" s="20"/>
      <c r="DX131" s="20"/>
      <c r="DY131" s="20"/>
      <c r="DZ131" s="20"/>
      <c r="EA131" s="20"/>
      <c r="EB131" s="20"/>
      <c r="EC131" s="20"/>
      <c r="ED131" s="20"/>
      <c r="EE131" s="20"/>
      <c r="EF131" s="20"/>
      <c r="EG131" s="20"/>
      <c r="EH131" s="20"/>
      <c r="EI131" s="20"/>
      <c r="EJ131" s="20"/>
      <c r="EK131" s="20"/>
      <c r="EL131" s="20"/>
      <c r="EM131" s="20"/>
      <c r="EN131" s="20"/>
      <c r="EO131" s="20"/>
      <c r="EP131" s="20"/>
      <c r="EQ131" s="20"/>
      <c r="ER131" s="20"/>
      <c r="ES131" s="20"/>
      <c r="ET131" s="20"/>
      <c r="EU131" s="20"/>
      <c r="EV131" s="20"/>
      <c r="EW131" s="20"/>
      <c r="EX131" s="20"/>
      <c r="EY131" s="20"/>
      <c r="EZ131" s="20"/>
      <c r="FA131" s="20"/>
      <c r="FB131" s="20"/>
      <c r="FC131" s="20"/>
      <c r="FD131" s="20"/>
      <c r="FE131" s="20"/>
      <c r="FF131" s="20"/>
      <c r="FG131" s="20"/>
      <c r="FH131" s="20"/>
      <c r="FI131" s="20"/>
      <c r="FJ131" s="20"/>
      <c r="FK131" s="20"/>
      <c r="FL131" s="20"/>
      <c r="FM131" s="20"/>
      <c r="FN131" s="20"/>
      <c r="FO131" s="20"/>
      <c r="FP131" s="20"/>
      <c r="FQ131" s="20"/>
      <c r="FR131" s="20"/>
      <c r="FS131" s="20"/>
      <c r="FT131" s="20"/>
      <c r="FU131" s="20"/>
      <c r="FV131" s="20"/>
      <c r="FW131" s="20"/>
      <c r="FX131" s="20"/>
      <c r="FY131" s="20"/>
      <c r="FZ131" s="20"/>
      <c r="GA131" s="20"/>
      <c r="GB131" s="20"/>
      <c r="GC131" s="20"/>
      <c r="GD131" s="20"/>
      <c r="GE131" s="20"/>
      <c r="GF131" s="20"/>
      <c r="GG131" s="20"/>
    </row>
    <row r="132" spans="2:189" x14ac:dyDescent="0.25">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1"/>
      <c r="CX132" s="1"/>
      <c r="CY132" s="1"/>
      <c r="CZ132" s="1"/>
      <c r="DA132" s="1"/>
      <c r="DB132" s="1"/>
      <c r="DC132" s="1"/>
      <c r="DD132" s="1"/>
      <c r="DE132" s="1"/>
      <c r="DF132" s="1"/>
      <c r="DG132" s="1"/>
      <c r="DH132" s="1"/>
      <c r="DI132" s="1"/>
      <c r="DJ132" s="1"/>
      <c r="DK132" s="1"/>
      <c r="DL132" s="1"/>
      <c r="DM132" s="1"/>
      <c r="DN132" s="1"/>
      <c r="DO132" s="1"/>
      <c r="DP132" s="1"/>
      <c r="DQ132" s="1"/>
      <c r="DR132" s="1"/>
      <c r="DS132" s="1"/>
      <c r="DT132" s="1"/>
      <c r="DU132" s="1"/>
      <c r="DV132" s="1"/>
      <c r="DW132" s="1"/>
      <c r="DX132" s="1"/>
      <c r="DY132" s="1"/>
      <c r="DZ132" s="1"/>
      <c r="EA132" s="1"/>
      <c r="EB132" s="1"/>
      <c r="EC132" s="1"/>
      <c r="ED132" s="1"/>
      <c r="EE132" s="1"/>
      <c r="EF132" s="1"/>
      <c r="EG132" s="1"/>
      <c r="EH132" s="1"/>
      <c r="EI132" s="1"/>
      <c r="EJ132" s="1"/>
      <c r="EK132" s="1"/>
      <c r="EL132" s="1"/>
      <c r="EM132" s="1"/>
      <c r="EN132" s="1"/>
      <c r="EO132" s="1"/>
      <c r="EP132" s="1"/>
      <c r="EQ132" s="1"/>
      <c r="ER132" s="1"/>
      <c r="ES132" s="1"/>
      <c r="ET132" s="1"/>
      <c r="EU132" s="1"/>
      <c r="EV132" s="1"/>
      <c r="EW132" s="1"/>
      <c r="EX132" s="1"/>
      <c r="EY132" s="1"/>
      <c r="EZ132" s="1"/>
      <c r="FA132" s="1"/>
      <c r="FB132" s="1"/>
      <c r="FC132" s="1"/>
      <c r="FD132" s="1"/>
      <c r="FE132" s="1"/>
      <c r="FF132" s="1"/>
      <c r="FG132" s="1"/>
      <c r="FH132" s="1"/>
      <c r="FI132" s="1"/>
      <c r="FJ132" s="1"/>
      <c r="FK132" s="1"/>
      <c r="FL132" s="1"/>
      <c r="FM132" s="1"/>
      <c r="FN132" s="1"/>
      <c r="FO132" s="1"/>
      <c r="FP132" s="1"/>
      <c r="FQ132" s="1"/>
      <c r="FR132" s="1"/>
      <c r="FS132" s="1"/>
      <c r="FT132" s="1"/>
      <c r="FU132" s="1"/>
      <c r="FV132" s="1"/>
      <c r="FW132" s="1"/>
      <c r="FX132" s="1"/>
      <c r="FY132" s="1"/>
      <c r="FZ132" s="1"/>
      <c r="GA132" s="1"/>
      <c r="GB132" s="1"/>
      <c r="GC132" s="1"/>
      <c r="GD132" s="1"/>
      <c r="GE132" s="1"/>
      <c r="GF132" s="1"/>
      <c r="GG132" s="1"/>
    </row>
    <row r="133" spans="2:189" x14ac:dyDescent="0.25">
      <c r="C133" s="37" t="s">
        <v>278</v>
      </c>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c r="CW133" s="1"/>
      <c r="CX133" s="1"/>
      <c r="CY133" s="1"/>
      <c r="CZ133" s="1"/>
      <c r="DA133" s="1"/>
      <c r="DB133" s="1"/>
      <c r="DC133" s="1"/>
      <c r="DD133" s="1"/>
      <c r="DE133" s="1"/>
      <c r="DF133" s="1"/>
      <c r="DG133" s="1"/>
      <c r="DH133" s="1"/>
      <c r="DI133" s="1"/>
      <c r="DJ133" s="1"/>
      <c r="DK133" s="1"/>
      <c r="DL133" s="1"/>
      <c r="DM133" s="1"/>
      <c r="DN133" s="1"/>
      <c r="DO133" s="1"/>
      <c r="DP133" s="1"/>
      <c r="DQ133" s="1"/>
      <c r="DR133" s="1"/>
      <c r="DS133" s="1"/>
      <c r="DT133" s="1"/>
      <c r="DU133" s="1"/>
      <c r="DV133" s="1"/>
      <c r="DW133" s="1"/>
      <c r="DX133" s="1"/>
      <c r="DY133" s="1"/>
      <c r="DZ133" s="1"/>
      <c r="EA133" s="1"/>
      <c r="EB133" s="1"/>
      <c r="EC133" s="1"/>
      <c r="ED133" s="1"/>
      <c r="EE133" s="1"/>
      <c r="EF133" s="1"/>
      <c r="EG133" s="1"/>
      <c r="EH133" s="1"/>
      <c r="EI133" s="1"/>
      <c r="EJ133" s="1"/>
      <c r="EK133" s="1"/>
      <c r="EL133" s="1"/>
      <c r="EM133" s="1"/>
      <c r="EN133" s="1"/>
      <c r="EO133" s="1"/>
      <c r="EP133" s="1"/>
      <c r="EQ133" s="1"/>
      <c r="ER133" s="1"/>
      <c r="ES133" s="1"/>
      <c r="ET133" s="1"/>
      <c r="EU133" s="1"/>
      <c r="EV133" s="1"/>
      <c r="EW133" s="1"/>
      <c r="EX133" s="1"/>
      <c r="EY133" s="1"/>
      <c r="EZ133" s="1"/>
      <c r="FA133" s="1"/>
      <c r="FB133" s="1"/>
      <c r="FC133" s="1"/>
      <c r="FD133" s="1"/>
      <c r="FE133" s="1"/>
      <c r="FF133" s="1"/>
      <c r="FG133" s="1"/>
      <c r="FH133" s="1"/>
      <c r="FI133" s="1"/>
      <c r="FJ133" s="1"/>
      <c r="FK133" s="1"/>
      <c r="FL133" s="1"/>
      <c r="FM133" s="1"/>
      <c r="FN133" s="1"/>
      <c r="FO133" s="1"/>
      <c r="FP133" s="1"/>
      <c r="FQ133" s="1"/>
      <c r="FR133" s="1"/>
      <c r="FS133" s="1"/>
      <c r="FT133" s="1"/>
      <c r="FU133" s="1"/>
      <c r="FV133" s="1"/>
      <c r="FW133" s="1"/>
      <c r="FX133" s="1"/>
      <c r="FY133" s="1"/>
      <c r="FZ133" s="1"/>
      <c r="GA133" s="1"/>
      <c r="GB133" s="1"/>
      <c r="GC133" s="1"/>
      <c r="GD133" s="1"/>
      <c r="GE133" s="1"/>
      <c r="GF133" s="1"/>
      <c r="GG133" s="1"/>
    </row>
    <row r="134" spans="2:189" x14ac:dyDescent="0.25">
      <c r="D134" t="s">
        <v>279</v>
      </c>
      <c r="G134" s="177" t="s">
        <v>364</v>
      </c>
      <c r="H134" s="178" t="s">
        <v>365</v>
      </c>
      <c r="J134" s="1">
        <f>SUM($J128:J128)</f>
        <v>-983520.126209729</v>
      </c>
      <c r="K134" s="1">
        <f>SUM($J128:K128)</f>
        <v>-2126046.6875525806</v>
      </c>
      <c r="L134" s="1">
        <f>SUM($J128:L128)</f>
        <v>-3272868.4807518488</v>
      </c>
      <c r="M134" s="1">
        <f>SUM($J128:M128)</f>
        <v>-4424014.1406865753</v>
      </c>
      <c r="N134" s="1">
        <f>SUM($J128:N128)</f>
        <v>-5579512.4931349978</v>
      </c>
      <c r="O134" s="1">
        <f>SUM($J128:O128)</f>
        <v>-6391059.2177222064</v>
      </c>
      <c r="P134" s="1">
        <f>SUM($J128:P128)</f>
        <v>-7205710.6141575743</v>
      </c>
      <c r="Q134" s="1">
        <f>SUM($J128:Q128)</f>
        <v>-8023487.380253423</v>
      </c>
      <c r="R134" s="1">
        <f>SUM($J128:R128)</f>
        <v>-8844410.35180749</v>
      </c>
      <c r="S134" s="1">
        <f>SUM($J128:S128)</f>
        <v>-9668500.5035228282</v>
      </c>
      <c r="T134" s="1">
        <f>SUM($J128:T128)</f>
        <v>-10495778.949933847</v>
      </c>
      <c r="U134" s="1">
        <f>SUM($J128:U128)</f>
        <v>-11326266.946338518</v>
      </c>
      <c r="V134" s="1">
        <f>SUM($J128:V128)</f>
        <v>-12174666.48318769</v>
      </c>
      <c r="W134" s="1">
        <f>SUM($J128:W128)</f>
        <v>-12340550.001494037</v>
      </c>
      <c r="X134" s="1">
        <f>SUM($J128:X128)</f>
        <v>-12507191.270584879</v>
      </c>
      <c r="Y134" s="1">
        <f>SUM($J128:Y128)</f>
        <v>-13591388.624443591</v>
      </c>
      <c r="Z134" s="1">
        <f>SUM($J128:Z128)</f>
        <v>-14679791.840917073</v>
      </c>
      <c r="AA134" s="1">
        <f>SUM($J128:AA128)</f>
        <v>-16458252.516497925</v>
      </c>
      <c r="AB134" s="1">
        <f>SUM($J128:AB128)</f>
        <v>-18243547.158129252</v>
      </c>
      <c r="AC134" s="1">
        <f>SUM($J128:AC128)</f>
        <v>-20035721.325584728</v>
      </c>
      <c r="AD134" s="1">
        <f>SUM($J128:AD128)</f>
        <v>-15941963.739512704</v>
      </c>
      <c r="AE134" s="1">
        <f>SUM($J128:AE128)</f>
        <v>-17725936.640603948</v>
      </c>
      <c r="AF134" s="1">
        <f>SUM($J128:AF128)</f>
        <v>-19516780.255915739</v>
      </c>
      <c r="AG134" s="1">
        <f>SUM($J128:AG128)</f>
        <v>-15617267.829158068</v>
      </c>
      <c r="AH134" s="1">
        <f>SUM($J128:AH128)</f>
        <v>-17633432.164864413</v>
      </c>
      <c r="AI134" s="1">
        <f>SUM($J128:AI128)</f>
        <v>-19657336.139184214</v>
      </c>
      <c r="AJ134" s="1">
        <f>SUM($J128:AJ128)</f>
        <v>-15796174.206851088</v>
      </c>
      <c r="AK134" s="1">
        <f>SUM($J128:AK128)</f>
        <v>-17813614.380868297</v>
      </c>
      <c r="AL134" s="1">
        <f>SUM($J128:AL128)</f>
        <v>-19838802.699087702</v>
      </c>
      <c r="AM134" s="1">
        <f>SUM($J128:AM128)</f>
        <v>-16678473.701503513</v>
      </c>
      <c r="AN134" s="1">
        <f>SUM($J128:AN128)</f>
        <v>-19399378.704751365</v>
      </c>
      <c r="AO134" s="1">
        <f>SUM($J128:AO128)</f>
        <v>-22130681.292646326</v>
      </c>
      <c r="AP134" s="1">
        <f>SUM($J128:AP128)</f>
        <v>-18080557.337563787</v>
      </c>
      <c r="AQ134" s="1">
        <f>SUM($J128:AQ128)</f>
        <v>-19908357.606144127</v>
      </c>
      <c r="AR134" s="1">
        <f>SUM($J128:AR128)</f>
        <v>-21743223.617021289</v>
      </c>
      <c r="AS134" s="1">
        <f>SUM($J128:AS128)</f>
        <v>-16992805.303730108</v>
      </c>
      <c r="AT134" s="1">
        <f>SUM($J128:AT128)</f>
        <v>-18137668.381944697</v>
      </c>
      <c r="AU134" s="1">
        <f>SUM($J128:AU128)</f>
        <v>-19287026.321977504</v>
      </c>
      <c r="AV134" s="1">
        <f>SUM($J128:AV128)</f>
        <v>-14548051.946716838</v>
      </c>
      <c r="AW134" s="1">
        <f>SUM($J128:AW128)</f>
        <v>-15684391.493108362</v>
      </c>
      <c r="AX134" s="1">
        <f>SUM($J128:AX128)</f>
        <v>-16825169.077772614</v>
      </c>
      <c r="AY134" s="1">
        <f>SUM($J128:AY128)</f>
        <v>-12077557.144774271</v>
      </c>
      <c r="AZ134" s="1">
        <f>SUM($J128:AZ128)</f>
        <v>-13205201.549709868</v>
      </c>
      <c r="BA134" s="1">
        <f>SUM($J128:BA128)</f>
        <v>-14337226.025308488</v>
      </c>
      <c r="BB134" s="1">
        <f>SUM($J128:BB128)</f>
        <v>-9580802.6291840747</v>
      </c>
      <c r="BC134" s="1">
        <f>SUM($J128:BC128)</f>
        <v>-10699576.827906093</v>
      </c>
      <c r="BD134" s="1">
        <f>SUM($J128:BD128)</f>
        <v>-11822671.962583043</v>
      </c>
      <c r="BE134" s="1">
        <f>SUM($J128:BE128)</f>
        <v>-7057259.6965974821</v>
      </c>
      <c r="BF134" s="1">
        <f>SUM($J128:BF128)</f>
        <v>-8187370.280909894</v>
      </c>
      <c r="BG134" s="1">
        <f>SUM($J128:BG128)</f>
        <v>-9321817.920302527</v>
      </c>
      <c r="BH134" s="1">
        <f>SUM($J128:BH128)</f>
        <v>-4567774.3856187724</v>
      </c>
      <c r="BI134" s="1">
        <f>SUM($J128:BI128)</f>
        <v>-5688884.8547457391</v>
      </c>
      <c r="BJ134" s="1">
        <f>SUM($J128:BJ128)</f>
        <v>-6814272.3781850236</v>
      </c>
      <c r="BK134" s="1">
        <f>SUM($J128:BK128)</f>
        <v>-2051108.326774898</v>
      </c>
      <c r="BL134" s="1">
        <f>SUM($J128:BL128)</f>
        <v>-3163037.475730652</v>
      </c>
      <c r="BM134" s="1">
        <f>SUM($J128:BM128)</f>
        <v>-4279182.4701975826</v>
      </c>
      <c r="BN134" s="1">
        <f>SUM($J128:BN128)</f>
        <v>493285.72704471275</v>
      </c>
      <c r="BO134" s="1">
        <f>SUM($J128:BO128)</f>
        <v>-611127.06991640851</v>
      </c>
      <c r="BP134" s="1">
        <f>SUM($J128:BP128)</f>
        <v>-1717855.7818989905</v>
      </c>
      <c r="BQ134" s="1">
        <f>SUM($J128:BQ128)</f>
        <v>3064091.4730442157</v>
      </c>
      <c r="BR134" s="1">
        <f>SUM($J128:BR128)</f>
        <v>1938787.5210788862</v>
      </c>
      <c r="BS134" s="1">
        <f>SUM($J128:BS128)</f>
        <v>813459.09398307395</v>
      </c>
      <c r="BT134" s="1">
        <f>SUM($J128:BT128)</f>
        <v>5580963.263228124</v>
      </c>
      <c r="BU134" s="1">
        <f>SUM($J128:BU128)</f>
        <v>4455585.6715057455</v>
      </c>
      <c r="BV134" s="1">
        <f>SUM($J128:BV128)</f>
        <v>3330183.3898702599</v>
      </c>
      <c r="BW134" s="1">
        <f>SUM($J128:BW128)</f>
        <v>8097613.4891665634</v>
      </c>
      <c r="BX134" s="1">
        <f>SUM($J128:BX128)</f>
        <v>6972161.6114580873</v>
      </c>
      <c r="BY134" s="1">
        <f>SUM($J128:BY128)</f>
        <v>5846684.8271690449</v>
      </c>
      <c r="BZ134" s="1">
        <f>SUM($J128:BZ128)</f>
        <v>8316883.6898016464</v>
      </c>
      <c r="CA134" s="1">
        <f>SUM($J128:CA128)</f>
        <v>8316883.6898016464</v>
      </c>
      <c r="CB134" s="1">
        <f>SUM($J128:CB128)</f>
        <v>8316883.6898016464</v>
      </c>
      <c r="CC134" s="1">
        <f>SUM($J128:CC128)</f>
        <v>11263312.261230217</v>
      </c>
      <c r="CD134" s="1">
        <f>SUM($J128:CD128)</f>
        <v>11263312.261230217</v>
      </c>
      <c r="CE134" s="1">
        <f>SUM($J128:CE128)</f>
        <v>11263312.261230217</v>
      </c>
      <c r="CF134" s="1">
        <f>SUM($J128:CF128)</f>
        <v>11263312.261230217</v>
      </c>
      <c r="CG134" s="1">
        <f>SUM($J128:CG128)</f>
        <v>11263312.261230217</v>
      </c>
      <c r="CH134" s="1">
        <f>SUM($J128:CH128)</f>
        <v>11263312.261230217</v>
      </c>
      <c r="CI134" s="1">
        <f>SUM($J128:CI128)</f>
        <v>11263312.261230217</v>
      </c>
      <c r="CJ134" s="1">
        <f>SUM($J128:CJ128)</f>
        <v>11263312.261230217</v>
      </c>
      <c r="CK134" s="1">
        <f>SUM($J128:CK128)</f>
        <v>11263312.261230217</v>
      </c>
      <c r="CL134" s="1">
        <f>SUM($J128:CL128)</f>
        <v>11263312.261230217</v>
      </c>
      <c r="CM134" s="1">
        <f>SUM($J128:CM128)</f>
        <v>11263312.261230217</v>
      </c>
      <c r="CN134" s="1">
        <f>SUM($J128:CN128)</f>
        <v>11263312.261230217</v>
      </c>
      <c r="CO134" s="1">
        <f>SUM($J128:CO128)</f>
        <v>11263312.261230217</v>
      </c>
      <c r="CP134" s="1">
        <f>SUM($J128:CP128)</f>
        <v>11263312.261230217</v>
      </c>
      <c r="CQ134" s="1">
        <f>SUM($J128:CQ128)</f>
        <v>11263312.261230217</v>
      </c>
      <c r="CR134" s="1">
        <f>SUM($J128:CR128)</f>
        <v>11263312.261230217</v>
      </c>
      <c r="CS134" s="1">
        <f>SUM($J128:CS128)</f>
        <v>11263312.261230217</v>
      </c>
      <c r="CT134" s="1">
        <f>SUM($J128:CT128)</f>
        <v>11263312.261230217</v>
      </c>
      <c r="CU134" s="1">
        <f>SUM($J128:CU128)</f>
        <v>11263312.261230217</v>
      </c>
      <c r="CV134" s="1">
        <f>SUM($J128:CV128)</f>
        <v>11263312.261230217</v>
      </c>
      <c r="CW134" s="1">
        <f>SUM($J128:CW128)</f>
        <v>11263312.261230217</v>
      </c>
      <c r="CX134" s="1">
        <f>SUM($J128:CX128)</f>
        <v>11263312.261230217</v>
      </c>
      <c r="CY134" s="1">
        <f>SUM($J128:CY128)</f>
        <v>11263312.261230217</v>
      </c>
      <c r="CZ134" s="1">
        <f>SUM($J128:CZ128)</f>
        <v>11263312.261230217</v>
      </c>
      <c r="DA134" s="1">
        <f>SUM($J128:DA128)</f>
        <v>11263312.261230217</v>
      </c>
      <c r="DB134" s="1">
        <f>SUM($J128:DB128)</f>
        <v>11263312.261230217</v>
      </c>
      <c r="DC134" s="1">
        <f>SUM($J128:DC128)</f>
        <v>11263312.261230217</v>
      </c>
      <c r="DD134" s="1">
        <f>SUM($J128:DD128)</f>
        <v>11263312.261230217</v>
      </c>
      <c r="DE134" s="1">
        <f>SUM($J128:DE128)</f>
        <v>11263312.261230217</v>
      </c>
      <c r="DF134" s="1">
        <f>SUM($J128:DF128)</f>
        <v>11263312.261230217</v>
      </c>
      <c r="DG134" s="1">
        <f>SUM($J128:DG128)</f>
        <v>11263312.261230217</v>
      </c>
      <c r="DH134" s="1">
        <f>SUM($J128:DH128)</f>
        <v>11263312.261230217</v>
      </c>
      <c r="DI134" s="1">
        <f>SUM($J128:DI128)</f>
        <v>11263312.261230217</v>
      </c>
      <c r="DJ134" s="1">
        <f>SUM($J128:DJ128)</f>
        <v>11263312.261230217</v>
      </c>
      <c r="DK134" s="1">
        <f>SUM($J128:DK128)</f>
        <v>11263312.261230217</v>
      </c>
      <c r="DL134" s="1">
        <f>SUM($J128:DL128)</f>
        <v>11263312.261230217</v>
      </c>
      <c r="DM134" s="1">
        <f>SUM($J128:DM128)</f>
        <v>11263312.261230217</v>
      </c>
      <c r="DN134" s="1">
        <f>SUM($J128:DN128)</f>
        <v>11263312.261230217</v>
      </c>
      <c r="DO134" s="1">
        <f>SUM($J128:DO128)</f>
        <v>11263312.261230217</v>
      </c>
      <c r="DP134" s="1">
        <f>SUM($J128:DP128)</f>
        <v>11263312.261230217</v>
      </c>
      <c r="DQ134" s="1">
        <f>SUM($J128:DQ128)</f>
        <v>11263312.261230217</v>
      </c>
      <c r="DR134" s="1">
        <f>SUM($J128:DR128)</f>
        <v>11263312.261230217</v>
      </c>
      <c r="DS134" s="1">
        <f>SUM($J128:DS128)</f>
        <v>11263312.261230217</v>
      </c>
      <c r="DT134" s="1">
        <f>SUM($J128:DT128)</f>
        <v>11263312.261230217</v>
      </c>
      <c r="DU134" s="1">
        <f>SUM($J128:DU128)</f>
        <v>11263312.261230217</v>
      </c>
      <c r="DV134" s="1">
        <f>SUM($J128:DV128)</f>
        <v>11263312.261230217</v>
      </c>
      <c r="DW134" s="1">
        <f>SUM($J128:DW128)</f>
        <v>11263312.261230217</v>
      </c>
      <c r="DX134" s="1">
        <f>SUM($J128:DX128)</f>
        <v>11263312.261230217</v>
      </c>
      <c r="DY134" s="1">
        <f>SUM($J128:DY128)</f>
        <v>11263312.261230217</v>
      </c>
      <c r="DZ134" s="1">
        <f>SUM($J128:DZ128)</f>
        <v>11263312.261230217</v>
      </c>
      <c r="EA134" s="1">
        <f>SUM($J128:EA128)</f>
        <v>11263312.261230217</v>
      </c>
      <c r="EB134" s="1">
        <f>SUM($J128:EB128)</f>
        <v>11263312.261230217</v>
      </c>
      <c r="EC134" s="1">
        <f>SUM($J128:EC128)</f>
        <v>11263312.261230217</v>
      </c>
      <c r="ED134" s="1">
        <f>SUM($J128:ED128)</f>
        <v>11263312.261230217</v>
      </c>
      <c r="EE134" s="1">
        <f>SUM($J128:EE128)</f>
        <v>11263312.261230217</v>
      </c>
      <c r="EF134" s="1">
        <f>SUM($J128:EF128)</f>
        <v>11263312.261230217</v>
      </c>
      <c r="EG134" s="1">
        <f>SUM($J128:EG128)</f>
        <v>11263312.261230217</v>
      </c>
      <c r="EH134" s="1">
        <f>SUM($J128:EH128)</f>
        <v>11263312.261230217</v>
      </c>
      <c r="EI134" s="1">
        <f>SUM($J128:EI128)</f>
        <v>11263312.261230217</v>
      </c>
      <c r="EJ134" s="1">
        <f>SUM($J128:EJ128)</f>
        <v>11263312.261230217</v>
      </c>
      <c r="EK134" s="1">
        <f>SUM($J128:EK128)</f>
        <v>11263312.261230217</v>
      </c>
      <c r="EL134" s="1">
        <f>SUM($J128:EL128)</f>
        <v>11263312.261230217</v>
      </c>
      <c r="EM134" s="1">
        <f>SUM($J128:EM128)</f>
        <v>11263312.261230217</v>
      </c>
      <c r="EN134" s="1">
        <f>SUM($J128:EN128)</f>
        <v>11263312.261230217</v>
      </c>
      <c r="EO134" s="1">
        <f>SUM($J128:EO128)</f>
        <v>11263312.261230217</v>
      </c>
      <c r="EP134" s="1">
        <f>SUM($J128:EP128)</f>
        <v>11263312.261230217</v>
      </c>
      <c r="EQ134" s="1">
        <f>SUM($J128:EQ128)</f>
        <v>11263312.261230217</v>
      </c>
      <c r="ER134" s="1">
        <f>SUM($J128:ER128)</f>
        <v>11263312.261230217</v>
      </c>
      <c r="ES134" s="1">
        <f>SUM($J128:ES128)</f>
        <v>11263312.261230217</v>
      </c>
      <c r="ET134" s="1">
        <f>SUM($J128:ET128)</f>
        <v>11263312.261230217</v>
      </c>
      <c r="EU134" s="1">
        <f>SUM($J128:EU128)</f>
        <v>11263312.261230217</v>
      </c>
      <c r="EV134" s="1">
        <f>SUM($J128:EV128)</f>
        <v>11263312.261230217</v>
      </c>
      <c r="EW134" s="1">
        <f>SUM($J128:EW128)</f>
        <v>11263312.261230217</v>
      </c>
      <c r="EX134" s="1">
        <f>SUM($J128:EX128)</f>
        <v>11263312.261230217</v>
      </c>
      <c r="EY134" s="1">
        <f>SUM($J128:EY128)</f>
        <v>11263312.261230217</v>
      </c>
      <c r="EZ134" s="1">
        <f>SUM($J128:EZ128)</f>
        <v>11263312.261230217</v>
      </c>
      <c r="FA134" s="1">
        <f>SUM($J128:FA128)</f>
        <v>11263312.261230217</v>
      </c>
      <c r="FB134" s="1">
        <f>SUM($J128:FB128)</f>
        <v>11263312.261230217</v>
      </c>
      <c r="FC134" s="1">
        <f>SUM($J128:FC128)</f>
        <v>11263312.261230217</v>
      </c>
      <c r="FD134" s="1">
        <f>SUM($J128:FD128)</f>
        <v>11263312.261230217</v>
      </c>
      <c r="FE134" s="1">
        <f>SUM($J128:FE128)</f>
        <v>11263312.261230217</v>
      </c>
      <c r="FF134" s="1">
        <f>SUM($J128:FF128)</f>
        <v>11263312.261230217</v>
      </c>
      <c r="FG134" s="1">
        <f>SUM($J128:FG128)</f>
        <v>11263312.261230217</v>
      </c>
      <c r="FH134" s="1">
        <f>SUM($J128:FH128)</f>
        <v>11263312.261230217</v>
      </c>
      <c r="FI134" s="1">
        <f>SUM($J128:FI128)</f>
        <v>11263312.261230217</v>
      </c>
      <c r="FJ134" s="1">
        <f>SUM($J128:FJ128)</f>
        <v>11263312.261230217</v>
      </c>
      <c r="FK134" s="1">
        <f>SUM($J128:FK128)</f>
        <v>11263312.261230217</v>
      </c>
      <c r="FL134" s="1">
        <f>SUM($J128:FL128)</f>
        <v>11263312.261230217</v>
      </c>
      <c r="FM134" s="1">
        <f>SUM($J128:FM128)</f>
        <v>11263312.261230217</v>
      </c>
      <c r="FN134" s="1">
        <f>SUM($J128:FN128)</f>
        <v>11263312.261230217</v>
      </c>
      <c r="FO134" s="1">
        <f>SUM($J128:FO128)</f>
        <v>11263312.261230217</v>
      </c>
      <c r="FP134" s="1">
        <f>SUM($J128:FP128)</f>
        <v>11263312.261230217</v>
      </c>
      <c r="FQ134" s="1">
        <f>SUM($J128:FQ128)</f>
        <v>11263312.261230217</v>
      </c>
      <c r="FR134" s="1">
        <f>SUM($J128:FR128)</f>
        <v>11263312.261230217</v>
      </c>
      <c r="FS134" s="1">
        <f>SUM($J128:FS128)</f>
        <v>11263312.261230217</v>
      </c>
      <c r="FT134" s="1">
        <f>SUM($J128:FT128)</f>
        <v>11263312.261230217</v>
      </c>
      <c r="FU134" s="1">
        <f>SUM($J128:FU128)</f>
        <v>11263312.261230217</v>
      </c>
      <c r="FV134" s="1">
        <f>SUM($J128:FV128)</f>
        <v>11263312.261230217</v>
      </c>
      <c r="FW134" s="1">
        <f>SUM($J128:FW128)</f>
        <v>11263312.261230217</v>
      </c>
      <c r="FX134" s="1">
        <f>SUM($J128:FX128)</f>
        <v>11263312.261230217</v>
      </c>
      <c r="FY134" s="1">
        <f>SUM($J128:FY128)</f>
        <v>11263312.261230217</v>
      </c>
      <c r="FZ134" s="1">
        <f>SUM($J128:FZ128)</f>
        <v>11263312.261230217</v>
      </c>
      <c r="GA134" s="1">
        <f>SUM($J128:GA128)</f>
        <v>11263312.261230217</v>
      </c>
      <c r="GB134" s="1">
        <f>SUM($J128:GB128)</f>
        <v>11263312.261230217</v>
      </c>
      <c r="GC134" s="1">
        <f>SUM($J128:GC128)</f>
        <v>11263312.261230217</v>
      </c>
      <c r="GD134" s="1">
        <f>SUM($J128:GD128)</f>
        <v>11263312.261230217</v>
      </c>
      <c r="GE134" s="1">
        <f>SUM($J128:GE128)</f>
        <v>11263312.261230217</v>
      </c>
      <c r="GF134" s="1">
        <f>SUM($J128:GF128)</f>
        <v>11263312.261230217</v>
      </c>
      <c r="GG134" s="1">
        <f>SUM($J128:GG128)</f>
        <v>11263312.261230217</v>
      </c>
    </row>
    <row r="135" spans="2:189" x14ac:dyDescent="0.25">
      <c r="D135" t="s">
        <v>280</v>
      </c>
      <c r="G135" s="179">
        <v>33669884.307805672</v>
      </c>
      <c r="H135" s="180">
        <f>MAX(J135:GG135)</f>
        <v>22130681.292646326</v>
      </c>
      <c r="J135" s="1">
        <f>MAX(-J134,0)</f>
        <v>983520.126209729</v>
      </c>
      <c r="K135" s="1">
        <f>MAX(-K134,0)</f>
        <v>2126046.6875525806</v>
      </c>
      <c r="L135" s="1">
        <f t="shared" ref="L135:P135" si="350">MAX(-L134,0)</f>
        <v>3272868.4807518488</v>
      </c>
      <c r="M135" s="1">
        <f t="shared" si="350"/>
        <v>4424014.1406865753</v>
      </c>
      <c r="N135" s="1">
        <f t="shared" si="350"/>
        <v>5579512.4931349978</v>
      </c>
      <c r="O135" s="1">
        <f t="shared" si="350"/>
        <v>6391059.2177222064</v>
      </c>
      <c r="P135" s="1">
        <f t="shared" si="350"/>
        <v>7205710.6141575743</v>
      </c>
      <c r="Q135" s="1">
        <f t="shared" ref="Q135:CB135" si="351">MAX(-Q134,0)</f>
        <v>8023487.380253423</v>
      </c>
      <c r="R135" s="1">
        <f t="shared" si="351"/>
        <v>8844410.35180749</v>
      </c>
      <c r="S135" s="1">
        <f t="shared" si="351"/>
        <v>9668500.5035228282</v>
      </c>
      <c r="T135" s="1">
        <f t="shared" si="351"/>
        <v>10495778.949933847</v>
      </c>
      <c r="U135" s="1">
        <f t="shared" si="351"/>
        <v>11326266.946338518</v>
      </c>
      <c r="V135" s="1">
        <f t="shared" si="351"/>
        <v>12174666.48318769</v>
      </c>
      <c r="W135" s="1">
        <f t="shared" si="351"/>
        <v>12340550.001494037</v>
      </c>
      <c r="X135" s="1">
        <f t="shared" si="351"/>
        <v>12507191.270584879</v>
      </c>
      <c r="Y135" s="1">
        <f t="shared" si="351"/>
        <v>13591388.624443591</v>
      </c>
      <c r="Z135" s="1">
        <f t="shared" si="351"/>
        <v>14679791.840917073</v>
      </c>
      <c r="AA135" s="1">
        <f t="shared" si="351"/>
        <v>16458252.516497925</v>
      </c>
      <c r="AB135" s="1">
        <f t="shared" si="351"/>
        <v>18243547.158129252</v>
      </c>
      <c r="AC135" s="1">
        <f t="shared" si="351"/>
        <v>20035721.325584728</v>
      </c>
      <c r="AD135" s="1">
        <f t="shared" si="351"/>
        <v>15941963.739512704</v>
      </c>
      <c r="AE135" s="1">
        <f t="shared" si="351"/>
        <v>17725936.640603948</v>
      </c>
      <c r="AF135" s="1">
        <f t="shared" si="351"/>
        <v>19516780.255915739</v>
      </c>
      <c r="AG135" s="1">
        <f t="shared" si="351"/>
        <v>15617267.829158068</v>
      </c>
      <c r="AH135" s="1">
        <f>MAX(-AH134,0)</f>
        <v>17633432.164864413</v>
      </c>
      <c r="AI135" s="1">
        <f t="shared" si="351"/>
        <v>19657336.139184214</v>
      </c>
      <c r="AJ135" s="1">
        <f t="shared" si="351"/>
        <v>15796174.206851088</v>
      </c>
      <c r="AK135" s="1">
        <f t="shared" si="351"/>
        <v>17813614.380868297</v>
      </c>
      <c r="AL135" s="1">
        <f t="shared" si="351"/>
        <v>19838802.699087702</v>
      </c>
      <c r="AM135" s="1">
        <f t="shared" si="351"/>
        <v>16678473.701503513</v>
      </c>
      <c r="AN135" s="1">
        <f t="shared" si="351"/>
        <v>19399378.704751365</v>
      </c>
      <c r="AO135" s="1">
        <f t="shared" si="351"/>
        <v>22130681.292646326</v>
      </c>
      <c r="AP135" s="1">
        <f t="shared" si="351"/>
        <v>18080557.337563787</v>
      </c>
      <c r="AQ135" s="1">
        <f t="shared" si="351"/>
        <v>19908357.606144127</v>
      </c>
      <c r="AR135" s="1">
        <f t="shared" si="351"/>
        <v>21743223.617021289</v>
      </c>
      <c r="AS135" s="1">
        <f t="shared" si="351"/>
        <v>16992805.303730108</v>
      </c>
      <c r="AT135" s="1">
        <f t="shared" si="351"/>
        <v>18137668.381944697</v>
      </c>
      <c r="AU135" s="1">
        <f t="shared" si="351"/>
        <v>19287026.321977504</v>
      </c>
      <c r="AV135" s="1">
        <f t="shared" si="351"/>
        <v>14548051.946716838</v>
      </c>
      <c r="AW135" s="1">
        <f t="shared" si="351"/>
        <v>15684391.493108362</v>
      </c>
      <c r="AX135" s="1">
        <f t="shared" si="351"/>
        <v>16825169.077772614</v>
      </c>
      <c r="AY135" s="1">
        <f t="shared" si="351"/>
        <v>12077557.144774271</v>
      </c>
      <c r="AZ135" s="1">
        <f t="shared" si="351"/>
        <v>13205201.549709868</v>
      </c>
      <c r="BA135" s="1">
        <f t="shared" si="351"/>
        <v>14337226.025308488</v>
      </c>
      <c r="BB135" s="1">
        <f t="shared" si="351"/>
        <v>9580802.6291840747</v>
      </c>
      <c r="BC135" s="1">
        <f t="shared" si="351"/>
        <v>10699576.827906093</v>
      </c>
      <c r="BD135" s="1">
        <f t="shared" si="351"/>
        <v>11822671.962583043</v>
      </c>
      <c r="BE135" s="1">
        <f t="shared" si="351"/>
        <v>7057259.6965974821</v>
      </c>
      <c r="BF135" s="1">
        <f t="shared" si="351"/>
        <v>8187370.280909894</v>
      </c>
      <c r="BG135" s="1">
        <f t="shared" si="351"/>
        <v>9321817.920302527</v>
      </c>
      <c r="BH135" s="1">
        <f t="shared" si="351"/>
        <v>4567774.3856187724</v>
      </c>
      <c r="BI135" s="1">
        <f t="shared" si="351"/>
        <v>5688884.8547457391</v>
      </c>
      <c r="BJ135" s="1">
        <f t="shared" si="351"/>
        <v>6814272.3781850236</v>
      </c>
      <c r="BK135" s="1">
        <f t="shared" si="351"/>
        <v>2051108.326774898</v>
      </c>
      <c r="BL135" s="1">
        <f t="shared" si="351"/>
        <v>3163037.475730652</v>
      </c>
      <c r="BM135" s="1">
        <f t="shared" si="351"/>
        <v>4279182.4701975826</v>
      </c>
      <c r="BN135" s="1">
        <f t="shared" si="351"/>
        <v>0</v>
      </c>
      <c r="BO135" s="1">
        <f t="shared" si="351"/>
        <v>611127.06991640851</v>
      </c>
      <c r="BP135" s="1">
        <f t="shared" si="351"/>
        <v>1717855.7818989905</v>
      </c>
      <c r="BQ135" s="1">
        <f t="shared" si="351"/>
        <v>0</v>
      </c>
      <c r="BR135" s="1">
        <f t="shared" si="351"/>
        <v>0</v>
      </c>
      <c r="BS135" s="1">
        <f t="shared" si="351"/>
        <v>0</v>
      </c>
      <c r="BT135" s="1">
        <f t="shared" si="351"/>
        <v>0</v>
      </c>
      <c r="BU135" s="1">
        <f t="shared" si="351"/>
        <v>0</v>
      </c>
      <c r="BV135" s="1">
        <f t="shared" si="351"/>
        <v>0</v>
      </c>
      <c r="BW135" s="1">
        <f t="shared" si="351"/>
        <v>0</v>
      </c>
      <c r="BX135" s="1">
        <f t="shared" si="351"/>
        <v>0</v>
      </c>
      <c r="BY135" s="1">
        <f t="shared" si="351"/>
        <v>0</v>
      </c>
      <c r="BZ135" s="1">
        <f t="shared" si="351"/>
        <v>0</v>
      </c>
      <c r="CA135" s="1">
        <f t="shared" si="351"/>
        <v>0</v>
      </c>
      <c r="CB135" s="1">
        <f t="shared" si="351"/>
        <v>0</v>
      </c>
      <c r="CC135" s="1">
        <f t="shared" ref="CC135:EN135" si="352">MAX(-CC134,0)</f>
        <v>0</v>
      </c>
      <c r="CD135" s="1">
        <f t="shared" si="352"/>
        <v>0</v>
      </c>
      <c r="CE135" s="1">
        <f t="shared" si="352"/>
        <v>0</v>
      </c>
      <c r="CF135" s="1">
        <f t="shared" si="352"/>
        <v>0</v>
      </c>
      <c r="CG135" s="1">
        <f t="shared" si="352"/>
        <v>0</v>
      </c>
      <c r="CH135" s="1">
        <f t="shared" si="352"/>
        <v>0</v>
      </c>
      <c r="CI135" s="1">
        <f t="shared" si="352"/>
        <v>0</v>
      </c>
      <c r="CJ135" s="1">
        <f t="shared" si="352"/>
        <v>0</v>
      </c>
      <c r="CK135" s="1">
        <f t="shared" si="352"/>
        <v>0</v>
      </c>
      <c r="CL135" s="1">
        <f t="shared" si="352"/>
        <v>0</v>
      </c>
      <c r="CM135" s="1">
        <f t="shared" si="352"/>
        <v>0</v>
      </c>
      <c r="CN135" s="1">
        <f t="shared" si="352"/>
        <v>0</v>
      </c>
      <c r="CO135" s="1">
        <f t="shared" si="352"/>
        <v>0</v>
      </c>
      <c r="CP135" s="1">
        <f t="shared" si="352"/>
        <v>0</v>
      </c>
      <c r="CQ135" s="1">
        <f t="shared" si="352"/>
        <v>0</v>
      </c>
      <c r="CR135" s="1">
        <f t="shared" si="352"/>
        <v>0</v>
      </c>
      <c r="CS135" s="1">
        <f t="shared" si="352"/>
        <v>0</v>
      </c>
      <c r="CT135" s="1">
        <f t="shared" si="352"/>
        <v>0</v>
      </c>
      <c r="CU135" s="1">
        <f t="shared" si="352"/>
        <v>0</v>
      </c>
      <c r="CV135" s="1">
        <f t="shared" si="352"/>
        <v>0</v>
      </c>
      <c r="CW135" s="1">
        <f t="shared" si="352"/>
        <v>0</v>
      </c>
      <c r="CX135" s="1">
        <f t="shared" si="352"/>
        <v>0</v>
      </c>
      <c r="CY135" s="1">
        <f t="shared" si="352"/>
        <v>0</v>
      </c>
      <c r="CZ135" s="1">
        <f t="shared" si="352"/>
        <v>0</v>
      </c>
      <c r="DA135" s="1">
        <f t="shared" si="352"/>
        <v>0</v>
      </c>
      <c r="DB135" s="1">
        <f t="shared" si="352"/>
        <v>0</v>
      </c>
      <c r="DC135" s="1">
        <f t="shared" si="352"/>
        <v>0</v>
      </c>
      <c r="DD135" s="1">
        <f t="shared" si="352"/>
        <v>0</v>
      </c>
      <c r="DE135" s="1">
        <f t="shared" si="352"/>
        <v>0</v>
      </c>
      <c r="DF135" s="1">
        <f t="shared" si="352"/>
        <v>0</v>
      </c>
      <c r="DG135" s="1">
        <f t="shared" si="352"/>
        <v>0</v>
      </c>
      <c r="DH135" s="1">
        <f t="shared" si="352"/>
        <v>0</v>
      </c>
      <c r="DI135" s="1">
        <f t="shared" si="352"/>
        <v>0</v>
      </c>
      <c r="DJ135" s="1">
        <f t="shared" si="352"/>
        <v>0</v>
      </c>
      <c r="DK135" s="1">
        <f t="shared" si="352"/>
        <v>0</v>
      </c>
      <c r="DL135" s="1">
        <f t="shared" si="352"/>
        <v>0</v>
      </c>
      <c r="DM135" s="1">
        <f t="shared" si="352"/>
        <v>0</v>
      </c>
      <c r="DN135" s="1">
        <f t="shared" si="352"/>
        <v>0</v>
      </c>
      <c r="DO135" s="1">
        <f t="shared" si="352"/>
        <v>0</v>
      </c>
      <c r="DP135" s="1">
        <f t="shared" si="352"/>
        <v>0</v>
      </c>
      <c r="DQ135" s="1">
        <f t="shared" si="352"/>
        <v>0</v>
      </c>
      <c r="DR135" s="1">
        <f t="shared" si="352"/>
        <v>0</v>
      </c>
      <c r="DS135" s="1">
        <f t="shared" si="352"/>
        <v>0</v>
      </c>
      <c r="DT135" s="1">
        <f t="shared" si="352"/>
        <v>0</v>
      </c>
      <c r="DU135" s="1">
        <f t="shared" si="352"/>
        <v>0</v>
      </c>
      <c r="DV135" s="1">
        <f t="shared" si="352"/>
        <v>0</v>
      </c>
      <c r="DW135" s="1">
        <f t="shared" si="352"/>
        <v>0</v>
      </c>
      <c r="DX135" s="1">
        <f t="shared" si="352"/>
        <v>0</v>
      </c>
      <c r="DY135" s="1">
        <f t="shared" si="352"/>
        <v>0</v>
      </c>
      <c r="DZ135" s="1">
        <f t="shared" si="352"/>
        <v>0</v>
      </c>
      <c r="EA135" s="1">
        <f t="shared" si="352"/>
        <v>0</v>
      </c>
      <c r="EB135" s="1">
        <f t="shared" si="352"/>
        <v>0</v>
      </c>
      <c r="EC135" s="1">
        <f t="shared" si="352"/>
        <v>0</v>
      </c>
      <c r="ED135" s="1">
        <f t="shared" si="352"/>
        <v>0</v>
      </c>
      <c r="EE135" s="1">
        <f t="shared" si="352"/>
        <v>0</v>
      </c>
      <c r="EF135" s="1">
        <f t="shared" si="352"/>
        <v>0</v>
      </c>
      <c r="EG135" s="1">
        <f t="shared" si="352"/>
        <v>0</v>
      </c>
      <c r="EH135" s="1">
        <f t="shared" si="352"/>
        <v>0</v>
      </c>
      <c r="EI135" s="1">
        <f t="shared" si="352"/>
        <v>0</v>
      </c>
      <c r="EJ135" s="1">
        <f t="shared" si="352"/>
        <v>0</v>
      </c>
      <c r="EK135" s="1">
        <f t="shared" si="352"/>
        <v>0</v>
      </c>
      <c r="EL135" s="1">
        <f t="shared" si="352"/>
        <v>0</v>
      </c>
      <c r="EM135" s="1">
        <f t="shared" si="352"/>
        <v>0</v>
      </c>
      <c r="EN135" s="1">
        <f t="shared" si="352"/>
        <v>0</v>
      </c>
      <c r="EO135" s="1">
        <f t="shared" ref="EO135:GG135" si="353">MAX(-EO134,0)</f>
        <v>0</v>
      </c>
      <c r="EP135" s="1">
        <f t="shared" si="353"/>
        <v>0</v>
      </c>
      <c r="EQ135" s="1">
        <f t="shared" si="353"/>
        <v>0</v>
      </c>
      <c r="ER135" s="1">
        <f t="shared" si="353"/>
        <v>0</v>
      </c>
      <c r="ES135" s="1">
        <f t="shared" si="353"/>
        <v>0</v>
      </c>
      <c r="ET135" s="1">
        <f t="shared" si="353"/>
        <v>0</v>
      </c>
      <c r="EU135" s="1">
        <f t="shared" si="353"/>
        <v>0</v>
      </c>
      <c r="EV135" s="1">
        <f t="shared" si="353"/>
        <v>0</v>
      </c>
      <c r="EW135" s="1">
        <f t="shared" si="353"/>
        <v>0</v>
      </c>
      <c r="EX135" s="1">
        <f t="shared" si="353"/>
        <v>0</v>
      </c>
      <c r="EY135" s="1">
        <f t="shared" si="353"/>
        <v>0</v>
      </c>
      <c r="EZ135" s="1">
        <f t="shared" si="353"/>
        <v>0</v>
      </c>
      <c r="FA135" s="1">
        <f t="shared" si="353"/>
        <v>0</v>
      </c>
      <c r="FB135" s="1">
        <f t="shared" si="353"/>
        <v>0</v>
      </c>
      <c r="FC135" s="1">
        <f t="shared" si="353"/>
        <v>0</v>
      </c>
      <c r="FD135" s="1">
        <f t="shared" si="353"/>
        <v>0</v>
      </c>
      <c r="FE135" s="1">
        <f t="shared" si="353"/>
        <v>0</v>
      </c>
      <c r="FF135" s="1">
        <f t="shared" si="353"/>
        <v>0</v>
      </c>
      <c r="FG135" s="1">
        <f t="shared" si="353"/>
        <v>0</v>
      </c>
      <c r="FH135" s="1">
        <f t="shared" si="353"/>
        <v>0</v>
      </c>
      <c r="FI135" s="1">
        <f t="shared" si="353"/>
        <v>0</v>
      </c>
      <c r="FJ135" s="1">
        <f t="shared" si="353"/>
        <v>0</v>
      </c>
      <c r="FK135" s="1">
        <f t="shared" si="353"/>
        <v>0</v>
      </c>
      <c r="FL135" s="1">
        <f t="shared" si="353"/>
        <v>0</v>
      </c>
      <c r="FM135" s="1">
        <f t="shared" si="353"/>
        <v>0</v>
      </c>
      <c r="FN135" s="1">
        <f t="shared" si="353"/>
        <v>0</v>
      </c>
      <c r="FO135" s="1">
        <f t="shared" si="353"/>
        <v>0</v>
      </c>
      <c r="FP135" s="1">
        <f t="shared" si="353"/>
        <v>0</v>
      </c>
      <c r="FQ135" s="1">
        <f t="shared" si="353"/>
        <v>0</v>
      </c>
      <c r="FR135" s="1">
        <f t="shared" si="353"/>
        <v>0</v>
      </c>
      <c r="FS135" s="1">
        <f t="shared" si="353"/>
        <v>0</v>
      </c>
      <c r="FT135" s="1">
        <f t="shared" si="353"/>
        <v>0</v>
      </c>
      <c r="FU135" s="1">
        <f t="shared" si="353"/>
        <v>0</v>
      </c>
      <c r="FV135" s="1">
        <f t="shared" si="353"/>
        <v>0</v>
      </c>
      <c r="FW135" s="1">
        <f t="shared" si="353"/>
        <v>0</v>
      </c>
      <c r="FX135" s="1">
        <f t="shared" si="353"/>
        <v>0</v>
      </c>
      <c r="FY135" s="1">
        <f t="shared" si="353"/>
        <v>0</v>
      </c>
      <c r="FZ135" s="1">
        <f t="shared" si="353"/>
        <v>0</v>
      </c>
      <c r="GA135" s="1">
        <f t="shared" si="353"/>
        <v>0</v>
      </c>
      <c r="GB135" s="1">
        <f t="shared" si="353"/>
        <v>0</v>
      </c>
      <c r="GC135" s="1">
        <f t="shared" si="353"/>
        <v>0</v>
      </c>
      <c r="GD135" s="1">
        <f t="shared" si="353"/>
        <v>0</v>
      </c>
      <c r="GE135" s="1">
        <f t="shared" si="353"/>
        <v>0</v>
      </c>
      <c r="GF135" s="1">
        <f t="shared" si="353"/>
        <v>0</v>
      </c>
      <c r="GG135" s="1">
        <f t="shared" si="353"/>
        <v>0</v>
      </c>
    </row>
    <row r="136" spans="2:189" x14ac:dyDescent="0.25">
      <c r="D136" t="s">
        <v>281</v>
      </c>
      <c r="G136" s="181">
        <v>20201930.584683403</v>
      </c>
      <c r="H136" s="182">
        <f>H135*0.8</f>
        <v>17704545.034117062</v>
      </c>
      <c r="J136" s="1">
        <f>SUM(J134,J135)</f>
        <v>0</v>
      </c>
      <c r="K136" s="1">
        <f t="shared" ref="K136:P136" si="354">SUM(K134,K135)</f>
        <v>0</v>
      </c>
      <c r="L136" s="1">
        <f t="shared" si="354"/>
        <v>0</v>
      </c>
      <c r="M136" s="1">
        <f t="shared" si="354"/>
        <v>0</v>
      </c>
      <c r="N136" s="1">
        <f t="shared" si="354"/>
        <v>0</v>
      </c>
      <c r="O136" s="1">
        <f t="shared" si="354"/>
        <v>0</v>
      </c>
      <c r="P136" s="1">
        <f t="shared" si="354"/>
        <v>0</v>
      </c>
      <c r="Q136" s="1">
        <f t="shared" ref="Q136:CB136" si="355">SUM(Q134,Q135)</f>
        <v>0</v>
      </c>
      <c r="R136" s="1">
        <f t="shared" si="355"/>
        <v>0</v>
      </c>
      <c r="S136" s="1">
        <f t="shared" si="355"/>
        <v>0</v>
      </c>
      <c r="T136" s="1">
        <f t="shared" si="355"/>
        <v>0</v>
      </c>
      <c r="U136" s="1">
        <f t="shared" si="355"/>
        <v>0</v>
      </c>
      <c r="V136" s="1">
        <f t="shared" si="355"/>
        <v>0</v>
      </c>
      <c r="W136" s="1">
        <f t="shared" si="355"/>
        <v>0</v>
      </c>
      <c r="X136" s="1">
        <f t="shared" si="355"/>
        <v>0</v>
      </c>
      <c r="Y136" s="1">
        <f t="shared" si="355"/>
        <v>0</v>
      </c>
      <c r="Z136" s="1">
        <f t="shared" si="355"/>
        <v>0</v>
      </c>
      <c r="AA136" s="1">
        <f t="shared" si="355"/>
        <v>0</v>
      </c>
      <c r="AB136" s="1">
        <f t="shared" si="355"/>
        <v>0</v>
      </c>
      <c r="AC136" s="1">
        <f t="shared" si="355"/>
        <v>0</v>
      </c>
      <c r="AD136" s="1">
        <f t="shared" si="355"/>
        <v>0</v>
      </c>
      <c r="AE136" s="1">
        <f t="shared" si="355"/>
        <v>0</v>
      </c>
      <c r="AF136" s="1">
        <f t="shared" si="355"/>
        <v>0</v>
      </c>
      <c r="AG136" s="1">
        <f t="shared" si="355"/>
        <v>0</v>
      </c>
      <c r="AH136" s="1">
        <f>SUM(AH134,AH135)</f>
        <v>0</v>
      </c>
      <c r="AI136" s="1">
        <f t="shared" si="355"/>
        <v>0</v>
      </c>
      <c r="AJ136" s="1">
        <f t="shared" si="355"/>
        <v>0</v>
      </c>
      <c r="AK136" s="1">
        <f t="shared" si="355"/>
        <v>0</v>
      </c>
      <c r="AL136" s="1">
        <f t="shared" si="355"/>
        <v>0</v>
      </c>
      <c r="AM136" s="1">
        <f t="shared" si="355"/>
        <v>0</v>
      </c>
      <c r="AN136" s="1">
        <f t="shared" si="355"/>
        <v>0</v>
      </c>
      <c r="AO136" s="1">
        <f t="shared" si="355"/>
        <v>0</v>
      </c>
      <c r="AP136" s="1">
        <f t="shared" si="355"/>
        <v>0</v>
      </c>
      <c r="AQ136" s="1">
        <f t="shared" si="355"/>
        <v>0</v>
      </c>
      <c r="AR136" s="1">
        <f t="shared" si="355"/>
        <v>0</v>
      </c>
      <c r="AS136" s="1">
        <f t="shared" si="355"/>
        <v>0</v>
      </c>
      <c r="AT136" s="1">
        <f t="shared" si="355"/>
        <v>0</v>
      </c>
      <c r="AU136" s="1">
        <f t="shared" si="355"/>
        <v>0</v>
      </c>
      <c r="AV136" s="1">
        <f t="shared" si="355"/>
        <v>0</v>
      </c>
      <c r="AW136" s="1">
        <f t="shared" si="355"/>
        <v>0</v>
      </c>
      <c r="AX136" s="1">
        <f t="shared" si="355"/>
        <v>0</v>
      </c>
      <c r="AY136" s="1">
        <f t="shared" si="355"/>
        <v>0</v>
      </c>
      <c r="AZ136" s="1">
        <f t="shared" si="355"/>
        <v>0</v>
      </c>
      <c r="BA136" s="1">
        <f t="shared" si="355"/>
        <v>0</v>
      </c>
      <c r="BB136" s="1">
        <f t="shared" si="355"/>
        <v>0</v>
      </c>
      <c r="BC136" s="1">
        <f t="shared" si="355"/>
        <v>0</v>
      </c>
      <c r="BD136" s="1">
        <f t="shared" si="355"/>
        <v>0</v>
      </c>
      <c r="BE136" s="1">
        <f t="shared" si="355"/>
        <v>0</v>
      </c>
      <c r="BF136" s="1">
        <f t="shared" si="355"/>
        <v>0</v>
      </c>
      <c r="BG136" s="1">
        <f t="shared" si="355"/>
        <v>0</v>
      </c>
      <c r="BH136" s="1">
        <f t="shared" si="355"/>
        <v>0</v>
      </c>
      <c r="BI136" s="1">
        <f t="shared" si="355"/>
        <v>0</v>
      </c>
      <c r="BJ136" s="1">
        <f t="shared" si="355"/>
        <v>0</v>
      </c>
      <c r="BK136" s="1">
        <f t="shared" si="355"/>
        <v>0</v>
      </c>
      <c r="BL136" s="1">
        <f t="shared" si="355"/>
        <v>0</v>
      </c>
      <c r="BM136" s="1">
        <f t="shared" si="355"/>
        <v>0</v>
      </c>
      <c r="BN136" s="1">
        <f t="shared" si="355"/>
        <v>493285.72704471275</v>
      </c>
      <c r="BO136" s="1">
        <f t="shared" si="355"/>
        <v>0</v>
      </c>
      <c r="BP136" s="1">
        <f t="shared" si="355"/>
        <v>0</v>
      </c>
      <c r="BQ136" s="1">
        <f t="shared" si="355"/>
        <v>3064091.4730442157</v>
      </c>
      <c r="BR136" s="1">
        <f t="shared" si="355"/>
        <v>1938787.5210788862</v>
      </c>
      <c r="BS136" s="1">
        <f t="shared" si="355"/>
        <v>813459.09398307395</v>
      </c>
      <c r="BT136" s="1">
        <f t="shared" si="355"/>
        <v>5580963.263228124</v>
      </c>
      <c r="BU136" s="1">
        <f t="shared" si="355"/>
        <v>4455585.6715057455</v>
      </c>
      <c r="BV136" s="1">
        <f t="shared" si="355"/>
        <v>3330183.3898702599</v>
      </c>
      <c r="BW136" s="1">
        <f t="shared" si="355"/>
        <v>8097613.4891665634</v>
      </c>
      <c r="BX136" s="1">
        <f t="shared" si="355"/>
        <v>6972161.6114580873</v>
      </c>
      <c r="BY136" s="1">
        <f t="shared" si="355"/>
        <v>5846684.8271690449</v>
      </c>
      <c r="BZ136" s="1">
        <f t="shared" si="355"/>
        <v>8316883.6898016464</v>
      </c>
      <c r="CA136" s="1">
        <f t="shared" si="355"/>
        <v>8316883.6898016464</v>
      </c>
      <c r="CB136" s="1">
        <f t="shared" si="355"/>
        <v>8316883.6898016464</v>
      </c>
      <c r="CC136" s="1">
        <f t="shared" ref="CC136:EN136" si="356">SUM(CC134,CC135)</f>
        <v>11263312.261230217</v>
      </c>
      <c r="CD136" s="1">
        <f t="shared" si="356"/>
        <v>11263312.261230217</v>
      </c>
      <c r="CE136" s="1">
        <f t="shared" si="356"/>
        <v>11263312.261230217</v>
      </c>
      <c r="CF136" s="1">
        <f t="shared" si="356"/>
        <v>11263312.261230217</v>
      </c>
      <c r="CG136" s="1">
        <f t="shared" si="356"/>
        <v>11263312.261230217</v>
      </c>
      <c r="CH136" s="1">
        <f t="shared" si="356"/>
        <v>11263312.261230217</v>
      </c>
      <c r="CI136" s="1">
        <f t="shared" si="356"/>
        <v>11263312.261230217</v>
      </c>
      <c r="CJ136" s="1">
        <f t="shared" si="356"/>
        <v>11263312.261230217</v>
      </c>
      <c r="CK136" s="1">
        <f t="shared" si="356"/>
        <v>11263312.261230217</v>
      </c>
      <c r="CL136" s="1">
        <f t="shared" si="356"/>
        <v>11263312.261230217</v>
      </c>
      <c r="CM136" s="1">
        <f t="shared" si="356"/>
        <v>11263312.261230217</v>
      </c>
      <c r="CN136" s="1">
        <f t="shared" si="356"/>
        <v>11263312.261230217</v>
      </c>
      <c r="CO136" s="1">
        <f t="shared" si="356"/>
        <v>11263312.261230217</v>
      </c>
      <c r="CP136" s="1">
        <f t="shared" si="356"/>
        <v>11263312.261230217</v>
      </c>
      <c r="CQ136" s="1">
        <f t="shared" si="356"/>
        <v>11263312.261230217</v>
      </c>
      <c r="CR136" s="1">
        <f t="shared" si="356"/>
        <v>11263312.261230217</v>
      </c>
      <c r="CS136" s="1">
        <f t="shared" si="356"/>
        <v>11263312.261230217</v>
      </c>
      <c r="CT136" s="1">
        <f t="shared" si="356"/>
        <v>11263312.261230217</v>
      </c>
      <c r="CU136" s="1">
        <f t="shared" si="356"/>
        <v>11263312.261230217</v>
      </c>
      <c r="CV136" s="1">
        <f t="shared" si="356"/>
        <v>11263312.261230217</v>
      </c>
      <c r="CW136" s="1">
        <f t="shared" si="356"/>
        <v>11263312.261230217</v>
      </c>
      <c r="CX136" s="1">
        <f t="shared" si="356"/>
        <v>11263312.261230217</v>
      </c>
      <c r="CY136" s="1">
        <f t="shared" si="356"/>
        <v>11263312.261230217</v>
      </c>
      <c r="CZ136" s="1">
        <f t="shared" si="356"/>
        <v>11263312.261230217</v>
      </c>
      <c r="DA136" s="1">
        <f t="shared" si="356"/>
        <v>11263312.261230217</v>
      </c>
      <c r="DB136" s="1">
        <f t="shared" si="356"/>
        <v>11263312.261230217</v>
      </c>
      <c r="DC136" s="1">
        <f t="shared" si="356"/>
        <v>11263312.261230217</v>
      </c>
      <c r="DD136" s="1">
        <f t="shared" si="356"/>
        <v>11263312.261230217</v>
      </c>
      <c r="DE136" s="1">
        <f t="shared" si="356"/>
        <v>11263312.261230217</v>
      </c>
      <c r="DF136" s="1">
        <f t="shared" si="356"/>
        <v>11263312.261230217</v>
      </c>
      <c r="DG136" s="1">
        <f t="shared" si="356"/>
        <v>11263312.261230217</v>
      </c>
      <c r="DH136" s="1">
        <f t="shared" si="356"/>
        <v>11263312.261230217</v>
      </c>
      <c r="DI136" s="1">
        <f t="shared" si="356"/>
        <v>11263312.261230217</v>
      </c>
      <c r="DJ136" s="1">
        <f t="shared" si="356"/>
        <v>11263312.261230217</v>
      </c>
      <c r="DK136" s="1">
        <f t="shared" si="356"/>
        <v>11263312.261230217</v>
      </c>
      <c r="DL136" s="1">
        <f t="shared" si="356"/>
        <v>11263312.261230217</v>
      </c>
      <c r="DM136" s="1">
        <f t="shared" si="356"/>
        <v>11263312.261230217</v>
      </c>
      <c r="DN136" s="1">
        <f t="shared" si="356"/>
        <v>11263312.261230217</v>
      </c>
      <c r="DO136" s="1">
        <f t="shared" si="356"/>
        <v>11263312.261230217</v>
      </c>
      <c r="DP136" s="1">
        <f t="shared" si="356"/>
        <v>11263312.261230217</v>
      </c>
      <c r="DQ136" s="1">
        <f t="shared" si="356"/>
        <v>11263312.261230217</v>
      </c>
      <c r="DR136" s="1">
        <f t="shared" si="356"/>
        <v>11263312.261230217</v>
      </c>
      <c r="DS136" s="1">
        <f t="shared" si="356"/>
        <v>11263312.261230217</v>
      </c>
      <c r="DT136" s="1">
        <f t="shared" si="356"/>
        <v>11263312.261230217</v>
      </c>
      <c r="DU136" s="1">
        <f t="shared" si="356"/>
        <v>11263312.261230217</v>
      </c>
      <c r="DV136" s="1">
        <f t="shared" si="356"/>
        <v>11263312.261230217</v>
      </c>
      <c r="DW136" s="1">
        <f t="shared" si="356"/>
        <v>11263312.261230217</v>
      </c>
      <c r="DX136" s="1">
        <f t="shared" si="356"/>
        <v>11263312.261230217</v>
      </c>
      <c r="DY136" s="1">
        <f t="shared" si="356"/>
        <v>11263312.261230217</v>
      </c>
      <c r="DZ136" s="1">
        <f t="shared" si="356"/>
        <v>11263312.261230217</v>
      </c>
      <c r="EA136" s="1">
        <f t="shared" si="356"/>
        <v>11263312.261230217</v>
      </c>
      <c r="EB136" s="1">
        <f t="shared" si="356"/>
        <v>11263312.261230217</v>
      </c>
      <c r="EC136" s="1">
        <f t="shared" si="356"/>
        <v>11263312.261230217</v>
      </c>
      <c r="ED136" s="1">
        <f t="shared" si="356"/>
        <v>11263312.261230217</v>
      </c>
      <c r="EE136" s="1">
        <f t="shared" si="356"/>
        <v>11263312.261230217</v>
      </c>
      <c r="EF136" s="1">
        <f t="shared" si="356"/>
        <v>11263312.261230217</v>
      </c>
      <c r="EG136" s="1">
        <f t="shared" si="356"/>
        <v>11263312.261230217</v>
      </c>
      <c r="EH136" s="1">
        <f t="shared" si="356"/>
        <v>11263312.261230217</v>
      </c>
      <c r="EI136" s="1">
        <f t="shared" si="356"/>
        <v>11263312.261230217</v>
      </c>
      <c r="EJ136" s="1">
        <f t="shared" si="356"/>
        <v>11263312.261230217</v>
      </c>
      <c r="EK136" s="1">
        <f t="shared" si="356"/>
        <v>11263312.261230217</v>
      </c>
      <c r="EL136" s="1">
        <f t="shared" si="356"/>
        <v>11263312.261230217</v>
      </c>
      <c r="EM136" s="1">
        <f t="shared" si="356"/>
        <v>11263312.261230217</v>
      </c>
      <c r="EN136" s="1">
        <f t="shared" si="356"/>
        <v>11263312.261230217</v>
      </c>
      <c r="EO136" s="1">
        <f t="shared" ref="EO136:GG136" si="357">SUM(EO134,EO135)</f>
        <v>11263312.261230217</v>
      </c>
      <c r="EP136" s="1">
        <f t="shared" si="357"/>
        <v>11263312.261230217</v>
      </c>
      <c r="EQ136" s="1">
        <f t="shared" si="357"/>
        <v>11263312.261230217</v>
      </c>
      <c r="ER136" s="1">
        <f t="shared" si="357"/>
        <v>11263312.261230217</v>
      </c>
      <c r="ES136" s="1">
        <f t="shared" si="357"/>
        <v>11263312.261230217</v>
      </c>
      <c r="ET136" s="1">
        <f t="shared" si="357"/>
        <v>11263312.261230217</v>
      </c>
      <c r="EU136" s="1">
        <f t="shared" si="357"/>
        <v>11263312.261230217</v>
      </c>
      <c r="EV136" s="1">
        <f t="shared" si="357"/>
        <v>11263312.261230217</v>
      </c>
      <c r="EW136" s="1">
        <f t="shared" si="357"/>
        <v>11263312.261230217</v>
      </c>
      <c r="EX136" s="1">
        <f t="shared" si="357"/>
        <v>11263312.261230217</v>
      </c>
      <c r="EY136" s="1">
        <f t="shared" si="357"/>
        <v>11263312.261230217</v>
      </c>
      <c r="EZ136" s="1">
        <f t="shared" si="357"/>
        <v>11263312.261230217</v>
      </c>
      <c r="FA136" s="1">
        <f t="shared" si="357"/>
        <v>11263312.261230217</v>
      </c>
      <c r="FB136" s="1">
        <f t="shared" si="357"/>
        <v>11263312.261230217</v>
      </c>
      <c r="FC136" s="1">
        <f t="shared" si="357"/>
        <v>11263312.261230217</v>
      </c>
      <c r="FD136" s="1">
        <f t="shared" si="357"/>
        <v>11263312.261230217</v>
      </c>
      <c r="FE136" s="1">
        <f t="shared" si="357"/>
        <v>11263312.261230217</v>
      </c>
      <c r="FF136" s="1">
        <f t="shared" si="357"/>
        <v>11263312.261230217</v>
      </c>
      <c r="FG136" s="1">
        <f t="shared" si="357"/>
        <v>11263312.261230217</v>
      </c>
      <c r="FH136" s="1">
        <f t="shared" si="357"/>
        <v>11263312.261230217</v>
      </c>
      <c r="FI136" s="1">
        <f t="shared" si="357"/>
        <v>11263312.261230217</v>
      </c>
      <c r="FJ136" s="1">
        <f t="shared" si="357"/>
        <v>11263312.261230217</v>
      </c>
      <c r="FK136" s="1">
        <f t="shared" si="357"/>
        <v>11263312.261230217</v>
      </c>
      <c r="FL136" s="1">
        <f t="shared" si="357"/>
        <v>11263312.261230217</v>
      </c>
      <c r="FM136" s="1">
        <f t="shared" si="357"/>
        <v>11263312.261230217</v>
      </c>
      <c r="FN136" s="1">
        <f t="shared" si="357"/>
        <v>11263312.261230217</v>
      </c>
      <c r="FO136" s="1">
        <f t="shared" si="357"/>
        <v>11263312.261230217</v>
      </c>
      <c r="FP136" s="1">
        <f t="shared" si="357"/>
        <v>11263312.261230217</v>
      </c>
      <c r="FQ136" s="1">
        <f t="shared" si="357"/>
        <v>11263312.261230217</v>
      </c>
      <c r="FR136" s="1">
        <f t="shared" si="357"/>
        <v>11263312.261230217</v>
      </c>
      <c r="FS136" s="1">
        <f t="shared" si="357"/>
        <v>11263312.261230217</v>
      </c>
      <c r="FT136" s="1">
        <f t="shared" si="357"/>
        <v>11263312.261230217</v>
      </c>
      <c r="FU136" s="1">
        <f t="shared" si="357"/>
        <v>11263312.261230217</v>
      </c>
      <c r="FV136" s="1">
        <f t="shared" si="357"/>
        <v>11263312.261230217</v>
      </c>
      <c r="FW136" s="1">
        <f t="shared" si="357"/>
        <v>11263312.261230217</v>
      </c>
      <c r="FX136" s="1">
        <f t="shared" si="357"/>
        <v>11263312.261230217</v>
      </c>
      <c r="FY136" s="1">
        <f t="shared" si="357"/>
        <v>11263312.261230217</v>
      </c>
      <c r="FZ136" s="1">
        <f t="shared" si="357"/>
        <v>11263312.261230217</v>
      </c>
      <c r="GA136" s="1">
        <f t="shared" si="357"/>
        <v>11263312.261230217</v>
      </c>
      <c r="GB136" s="1">
        <f t="shared" si="357"/>
        <v>11263312.261230217</v>
      </c>
      <c r="GC136" s="1">
        <f t="shared" si="357"/>
        <v>11263312.261230217</v>
      </c>
      <c r="GD136" s="1">
        <f t="shared" si="357"/>
        <v>11263312.261230217</v>
      </c>
      <c r="GE136" s="1">
        <f t="shared" si="357"/>
        <v>11263312.261230217</v>
      </c>
      <c r="GF136" s="1">
        <f t="shared" si="357"/>
        <v>11263312.261230217</v>
      </c>
      <c r="GG136" s="1">
        <f t="shared" si="357"/>
        <v>11263312.261230217</v>
      </c>
    </row>
    <row r="137" spans="2:189" x14ac:dyDescent="0.25">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1"/>
      <c r="CX137" s="1"/>
      <c r="CY137" s="1"/>
      <c r="CZ137" s="1"/>
      <c r="DA137" s="1"/>
      <c r="DB137" s="1"/>
      <c r="DC137" s="1"/>
      <c r="DD137" s="1"/>
      <c r="DE137" s="1"/>
      <c r="DF137" s="1"/>
      <c r="DG137" s="1"/>
      <c r="DH137" s="1"/>
      <c r="DI137" s="1"/>
      <c r="DJ137" s="1"/>
      <c r="DK137" s="1"/>
      <c r="DL137" s="1"/>
      <c r="DM137" s="1"/>
      <c r="DN137" s="1"/>
      <c r="DO137" s="1"/>
      <c r="DP137" s="1"/>
      <c r="DQ137" s="1"/>
      <c r="DR137" s="1"/>
      <c r="DS137" s="1"/>
      <c r="DT137" s="1"/>
      <c r="DU137" s="1"/>
      <c r="DV137" s="1"/>
      <c r="DW137" s="1"/>
      <c r="DX137" s="1"/>
      <c r="DY137" s="1"/>
      <c r="DZ137" s="1"/>
      <c r="EA137" s="1"/>
      <c r="EB137" s="1"/>
      <c r="EC137" s="1"/>
      <c r="ED137" s="1"/>
      <c r="EE137" s="1"/>
      <c r="EF137" s="1"/>
      <c r="EG137" s="1"/>
      <c r="EH137" s="1"/>
      <c r="EI137" s="1"/>
      <c r="EJ137" s="1"/>
      <c r="EK137" s="1"/>
      <c r="EL137" s="1"/>
      <c r="EM137" s="1"/>
      <c r="EN137" s="1"/>
      <c r="EO137" s="1"/>
      <c r="EP137" s="1"/>
      <c r="EQ137" s="1"/>
      <c r="ER137" s="1"/>
      <c r="ES137" s="1"/>
      <c r="ET137" s="1"/>
      <c r="EU137" s="1"/>
      <c r="EV137" s="1"/>
      <c r="EW137" s="1"/>
      <c r="EX137" s="1"/>
      <c r="EY137" s="1"/>
      <c r="EZ137" s="1"/>
      <c r="FA137" s="1"/>
      <c r="FB137" s="1"/>
      <c r="FC137" s="1"/>
      <c r="FD137" s="1"/>
      <c r="FE137" s="1"/>
      <c r="FF137" s="1"/>
      <c r="FG137" s="1"/>
      <c r="FH137" s="1"/>
      <c r="FI137" s="1"/>
      <c r="FJ137" s="1"/>
      <c r="FK137" s="1"/>
      <c r="FL137" s="1"/>
      <c r="FM137" s="1"/>
      <c r="FN137" s="1"/>
      <c r="FO137" s="1"/>
      <c r="FP137" s="1"/>
      <c r="FQ137" s="1"/>
      <c r="FR137" s="1"/>
      <c r="FS137" s="1"/>
      <c r="FT137" s="1"/>
      <c r="FU137" s="1"/>
      <c r="FV137" s="1"/>
      <c r="FW137" s="1"/>
      <c r="FX137" s="1"/>
      <c r="FY137" s="1"/>
      <c r="FZ137" s="1"/>
      <c r="GA137" s="1"/>
      <c r="GB137" s="1"/>
      <c r="GC137" s="1"/>
      <c r="GD137" s="1"/>
      <c r="GE137" s="1"/>
      <c r="GF137" s="1"/>
      <c r="GG137" s="1"/>
    </row>
    <row r="138" spans="2:189" x14ac:dyDescent="0.25">
      <c r="C138" s="21" t="s">
        <v>280</v>
      </c>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1"/>
      <c r="CX138" s="1"/>
      <c r="CY138" s="1"/>
      <c r="CZ138" s="1"/>
      <c r="DA138" s="1"/>
      <c r="DB138" s="1"/>
      <c r="DC138" s="1"/>
      <c r="DD138" s="1"/>
      <c r="DE138" s="1"/>
      <c r="DF138" s="1"/>
      <c r="DG138" s="1"/>
      <c r="DH138" s="1"/>
      <c r="DI138" s="1"/>
      <c r="DJ138" s="1"/>
      <c r="DK138" s="1"/>
      <c r="DL138" s="1"/>
      <c r="DM138" s="1"/>
      <c r="DN138" s="1"/>
      <c r="DO138" s="1"/>
      <c r="DP138" s="1"/>
      <c r="DQ138" s="1"/>
      <c r="DR138" s="1"/>
      <c r="DS138" s="1"/>
      <c r="DT138" s="1"/>
      <c r="DU138" s="1"/>
      <c r="DV138" s="1"/>
      <c r="DW138" s="1"/>
      <c r="DX138" s="1"/>
      <c r="DY138" s="1"/>
      <c r="DZ138" s="1"/>
      <c r="EA138" s="1"/>
      <c r="EB138" s="1"/>
      <c r="EC138" s="1"/>
      <c r="ED138" s="1"/>
      <c r="EE138" s="1"/>
      <c r="EF138" s="1"/>
      <c r="EG138" s="1"/>
      <c r="EH138" s="1"/>
      <c r="EI138" s="1"/>
      <c r="EJ138" s="1"/>
      <c r="EK138" s="1"/>
      <c r="EL138" s="1"/>
      <c r="EM138" s="1"/>
      <c r="EN138" s="1"/>
      <c r="EO138" s="1"/>
      <c r="EP138" s="1"/>
      <c r="EQ138" s="1"/>
      <c r="ER138" s="1"/>
      <c r="ES138" s="1"/>
      <c r="ET138" s="1"/>
      <c r="EU138" s="1"/>
      <c r="EV138" s="1"/>
      <c r="EW138" s="1"/>
      <c r="EX138" s="1"/>
      <c r="EY138" s="1"/>
      <c r="EZ138" s="1"/>
      <c r="FA138" s="1"/>
      <c r="FB138" s="1"/>
      <c r="FC138" s="1"/>
      <c r="FD138" s="1"/>
      <c r="FE138" s="1"/>
      <c r="FF138" s="1"/>
      <c r="FG138" s="1"/>
      <c r="FH138" s="1"/>
      <c r="FI138" s="1"/>
      <c r="FJ138" s="1"/>
      <c r="FK138" s="1"/>
      <c r="FL138" s="1"/>
      <c r="FM138" s="1"/>
      <c r="FN138" s="1"/>
      <c r="FO138" s="1"/>
      <c r="FP138" s="1"/>
      <c r="FQ138" s="1"/>
      <c r="FR138" s="1"/>
      <c r="FS138" s="1"/>
      <c r="FT138" s="1"/>
      <c r="FU138" s="1"/>
      <c r="FV138" s="1"/>
      <c r="FW138" s="1"/>
      <c r="FX138" s="1"/>
      <c r="FY138" s="1"/>
      <c r="FZ138" s="1"/>
      <c r="GA138" s="1"/>
      <c r="GB138" s="1"/>
      <c r="GC138" s="1"/>
      <c r="GD138" s="1"/>
      <c r="GE138" s="1"/>
      <c r="GF138" s="1"/>
      <c r="GG138" s="1"/>
    </row>
    <row r="139" spans="2:189" x14ac:dyDescent="0.25">
      <c r="D139" s="35" t="s">
        <v>282</v>
      </c>
      <c r="E139" s="35"/>
      <c r="F139" s="35"/>
      <c r="G139" s="35"/>
      <c r="H139" s="35"/>
      <c r="I139" s="35"/>
      <c r="J139" s="36">
        <v>0</v>
      </c>
      <c r="K139" s="36">
        <f>J142</f>
        <v>983520.126209729</v>
      </c>
      <c r="L139" s="36">
        <f t="shared" ref="L139:P139" si="358">K142</f>
        <v>2126046.6875525806</v>
      </c>
      <c r="M139" s="36">
        <f t="shared" si="358"/>
        <v>3272868.4807518488</v>
      </c>
      <c r="N139" s="36">
        <f t="shared" si="358"/>
        <v>4424014.1406865753</v>
      </c>
      <c r="O139" s="36">
        <f t="shared" si="358"/>
        <v>5579512.4931349978</v>
      </c>
      <c r="P139" s="36">
        <f t="shared" si="358"/>
        <v>6391059.2177222064</v>
      </c>
      <c r="Q139" s="36">
        <f t="shared" ref="Q139" si="359">P142</f>
        <v>7205710.6141575743</v>
      </c>
      <c r="R139" s="36">
        <f t="shared" ref="R139" si="360">Q142</f>
        <v>8023487.380253423</v>
      </c>
      <c r="S139" s="36">
        <f t="shared" ref="S139" si="361">R142</f>
        <v>8844410.35180749</v>
      </c>
      <c r="T139" s="36">
        <f t="shared" ref="T139" si="362">S142</f>
        <v>9668500.5035228282</v>
      </c>
      <c r="U139" s="36">
        <f t="shared" ref="U139" si="363">T142</f>
        <v>10495778.949933847</v>
      </c>
      <c r="V139" s="36">
        <f t="shared" ref="V139" si="364">U142</f>
        <v>11326266.946338518</v>
      </c>
      <c r="W139" s="36">
        <f t="shared" ref="W139" si="365">V142</f>
        <v>12174666.48318769</v>
      </c>
      <c r="X139" s="36">
        <f t="shared" ref="X139" si="366">W142</f>
        <v>12340550.001494037</v>
      </c>
      <c r="Y139" s="36">
        <f t="shared" ref="Y139" si="367">X142</f>
        <v>12507191.270584879</v>
      </c>
      <c r="Z139" s="36">
        <f t="shared" ref="Z139" si="368">Y142</f>
        <v>13591388.624443591</v>
      </c>
      <c r="AA139" s="36">
        <f t="shared" ref="AA139" si="369">Z142</f>
        <v>14679791.840917073</v>
      </c>
      <c r="AB139" s="36">
        <f t="shared" ref="AB139" si="370">AA142</f>
        <v>16458252.516497925</v>
      </c>
      <c r="AC139" s="36">
        <f t="shared" ref="AC139" si="371">AB142</f>
        <v>18243547.158129252</v>
      </c>
      <c r="AD139" s="36">
        <f t="shared" ref="AD139" si="372">AC142</f>
        <v>20035721.325584728</v>
      </c>
      <c r="AE139" s="36">
        <f t="shared" ref="AE139" si="373">AD142</f>
        <v>15941963.739512704</v>
      </c>
      <c r="AF139" s="36">
        <f t="shared" ref="AF139" si="374">AE142</f>
        <v>17725936.640603948</v>
      </c>
      <c r="AG139" s="36">
        <f t="shared" ref="AG139" si="375">AF142</f>
        <v>19516780.255915739</v>
      </c>
      <c r="AH139" s="36">
        <f t="shared" ref="AH139" si="376">AG142</f>
        <v>15617267.829158068</v>
      </c>
      <c r="AI139" s="36">
        <f t="shared" ref="AI139" si="377">AH142</f>
        <v>17633432.164864413</v>
      </c>
      <c r="AJ139" s="36">
        <f t="shared" ref="AJ139" si="378">AI142</f>
        <v>19657336.139184214</v>
      </c>
      <c r="AK139" s="36">
        <f t="shared" ref="AK139" si="379">AJ142</f>
        <v>15796174.206851088</v>
      </c>
      <c r="AL139" s="36">
        <f t="shared" ref="AL139" si="380">AK142</f>
        <v>17813614.380868297</v>
      </c>
      <c r="AM139" s="36">
        <f t="shared" ref="AM139" si="381">AL142</f>
        <v>19838802.699087702</v>
      </c>
      <c r="AN139" s="36">
        <f t="shared" ref="AN139" si="382">AM142</f>
        <v>16678473.701503513</v>
      </c>
      <c r="AO139" s="36">
        <f t="shared" ref="AO139" si="383">AN142</f>
        <v>19399378.704751365</v>
      </c>
      <c r="AP139" s="36">
        <f t="shared" ref="AP139" si="384">AO142</f>
        <v>22130681.292646326</v>
      </c>
      <c r="AQ139" s="36">
        <f t="shared" ref="AQ139" si="385">AP142</f>
        <v>18080557.337563787</v>
      </c>
      <c r="AR139" s="36">
        <f t="shared" ref="AR139" si="386">AQ142</f>
        <v>19908357.606144127</v>
      </c>
      <c r="AS139" s="36">
        <f t="shared" ref="AS139" si="387">AR142</f>
        <v>21743223.617021289</v>
      </c>
      <c r="AT139" s="36">
        <f t="shared" ref="AT139" si="388">AS142</f>
        <v>16992805.303730108</v>
      </c>
      <c r="AU139" s="36">
        <f t="shared" ref="AU139" si="389">AT142</f>
        <v>18137668.381944697</v>
      </c>
      <c r="AV139" s="36">
        <f t="shared" ref="AV139" si="390">AU142</f>
        <v>19287026.321977504</v>
      </c>
      <c r="AW139" s="36">
        <f t="shared" ref="AW139" si="391">AV142</f>
        <v>14548051.946716838</v>
      </c>
      <c r="AX139" s="36">
        <f t="shared" ref="AX139" si="392">AW142</f>
        <v>15684391.493108362</v>
      </c>
      <c r="AY139" s="36">
        <f t="shared" ref="AY139" si="393">AX142</f>
        <v>16825169.077772614</v>
      </c>
      <c r="AZ139" s="36">
        <f t="shared" ref="AZ139" si="394">AY142</f>
        <v>12077557.144774271</v>
      </c>
      <c r="BA139" s="36">
        <f t="shared" ref="BA139" si="395">AZ142</f>
        <v>13205201.549709868</v>
      </c>
      <c r="BB139" s="36">
        <f t="shared" ref="BB139" si="396">BA142</f>
        <v>14337226.025308488</v>
      </c>
      <c r="BC139" s="36">
        <f t="shared" ref="BC139" si="397">BB142</f>
        <v>9580802.6291840747</v>
      </c>
      <c r="BD139" s="36">
        <f t="shared" ref="BD139" si="398">BC142</f>
        <v>10699576.827906093</v>
      </c>
      <c r="BE139" s="36">
        <f t="shared" ref="BE139" si="399">BD142</f>
        <v>11822671.962583043</v>
      </c>
      <c r="BF139" s="36">
        <f t="shared" ref="BF139" si="400">BE142</f>
        <v>7057259.6965974821</v>
      </c>
      <c r="BG139" s="36">
        <f t="shared" ref="BG139" si="401">BF142</f>
        <v>8187370.280909894</v>
      </c>
      <c r="BH139" s="36">
        <f t="shared" ref="BH139" si="402">BG142</f>
        <v>9321817.920302527</v>
      </c>
      <c r="BI139" s="36">
        <f t="shared" ref="BI139" si="403">BH142</f>
        <v>4567774.3856187724</v>
      </c>
      <c r="BJ139" s="36">
        <f t="shared" ref="BJ139" si="404">BI142</f>
        <v>5688884.8547457391</v>
      </c>
      <c r="BK139" s="36">
        <f t="shared" ref="BK139" si="405">BJ142</f>
        <v>6814272.3781850236</v>
      </c>
      <c r="BL139" s="36">
        <f t="shared" ref="BL139" si="406">BK142</f>
        <v>2051108.326774898</v>
      </c>
      <c r="BM139" s="36">
        <f t="shared" ref="BM139" si="407">BL142</f>
        <v>3163037.475730652</v>
      </c>
      <c r="BN139" s="36">
        <f t="shared" ref="BN139" si="408">BM142</f>
        <v>4279182.4701975826</v>
      </c>
      <c r="BO139" s="36">
        <f t="shared" ref="BO139" si="409">BN142</f>
        <v>0</v>
      </c>
      <c r="BP139" s="36">
        <f t="shared" ref="BP139" si="410">BO142</f>
        <v>611127.06991640851</v>
      </c>
      <c r="BQ139" s="36">
        <f t="shared" ref="BQ139" si="411">BP142</f>
        <v>1717855.7818989905</v>
      </c>
      <c r="BR139" s="36">
        <f t="shared" ref="BR139" si="412">BQ142</f>
        <v>0</v>
      </c>
      <c r="BS139" s="36">
        <f t="shared" ref="BS139" si="413">BR142</f>
        <v>0</v>
      </c>
      <c r="BT139" s="36">
        <f t="shared" ref="BT139" si="414">BS142</f>
        <v>0</v>
      </c>
      <c r="BU139" s="36">
        <f t="shared" ref="BU139" si="415">BT142</f>
        <v>0</v>
      </c>
      <c r="BV139" s="36">
        <f t="shared" ref="BV139" si="416">BU142</f>
        <v>0</v>
      </c>
      <c r="BW139" s="36">
        <f t="shared" ref="BW139" si="417">BV142</f>
        <v>0</v>
      </c>
      <c r="BX139" s="36">
        <f t="shared" ref="BX139" si="418">BW142</f>
        <v>0</v>
      </c>
      <c r="BY139" s="36">
        <f t="shared" ref="BY139" si="419">BX142</f>
        <v>0</v>
      </c>
      <c r="BZ139" s="36">
        <f t="shared" ref="BZ139" si="420">BY142</f>
        <v>0</v>
      </c>
      <c r="CA139" s="36">
        <f t="shared" ref="CA139" si="421">BZ142</f>
        <v>0</v>
      </c>
      <c r="CB139" s="36">
        <f t="shared" ref="CB139" si="422">CA142</f>
        <v>0</v>
      </c>
      <c r="CC139" s="36">
        <f t="shared" ref="CC139" si="423">CB142</f>
        <v>0</v>
      </c>
      <c r="CD139" s="36">
        <f t="shared" ref="CD139" si="424">CC142</f>
        <v>0</v>
      </c>
      <c r="CE139" s="36">
        <f t="shared" ref="CE139" si="425">CD142</f>
        <v>0</v>
      </c>
      <c r="CF139" s="36">
        <f t="shared" ref="CF139" si="426">CE142</f>
        <v>0</v>
      </c>
      <c r="CG139" s="36">
        <f t="shared" ref="CG139" si="427">CF142</f>
        <v>0</v>
      </c>
      <c r="CH139" s="36">
        <f t="shared" ref="CH139" si="428">CG142</f>
        <v>0</v>
      </c>
      <c r="CI139" s="36">
        <f t="shared" ref="CI139" si="429">CH142</f>
        <v>0</v>
      </c>
      <c r="CJ139" s="36">
        <f t="shared" ref="CJ139" si="430">CI142</f>
        <v>0</v>
      </c>
      <c r="CK139" s="36">
        <f t="shared" ref="CK139" si="431">CJ142</f>
        <v>0</v>
      </c>
      <c r="CL139" s="36">
        <f t="shared" ref="CL139" si="432">CK142</f>
        <v>0</v>
      </c>
      <c r="CM139" s="36">
        <f t="shared" ref="CM139" si="433">CL142</f>
        <v>0</v>
      </c>
      <c r="CN139" s="36">
        <f t="shared" ref="CN139" si="434">CM142</f>
        <v>0</v>
      </c>
      <c r="CO139" s="36">
        <f t="shared" ref="CO139" si="435">CN142</f>
        <v>0</v>
      </c>
      <c r="CP139" s="36">
        <f t="shared" ref="CP139" si="436">CO142</f>
        <v>0</v>
      </c>
      <c r="CQ139" s="36">
        <f t="shared" ref="CQ139" si="437">CP142</f>
        <v>0</v>
      </c>
      <c r="CR139" s="36">
        <f t="shared" ref="CR139" si="438">CQ142</f>
        <v>0</v>
      </c>
      <c r="CS139" s="36">
        <f t="shared" ref="CS139" si="439">CR142</f>
        <v>0</v>
      </c>
      <c r="CT139" s="36">
        <f t="shared" ref="CT139" si="440">CS142</f>
        <v>0</v>
      </c>
      <c r="CU139" s="36">
        <f t="shared" ref="CU139" si="441">CT142</f>
        <v>0</v>
      </c>
      <c r="CV139" s="36">
        <f t="shared" ref="CV139" si="442">CU142</f>
        <v>0</v>
      </c>
      <c r="CW139" s="36">
        <f t="shared" ref="CW139" si="443">CV142</f>
        <v>0</v>
      </c>
      <c r="CX139" s="36">
        <f t="shared" ref="CX139" si="444">CW142</f>
        <v>0</v>
      </c>
      <c r="CY139" s="36">
        <f t="shared" ref="CY139" si="445">CX142</f>
        <v>0</v>
      </c>
      <c r="CZ139" s="36">
        <f t="shared" ref="CZ139" si="446">CY142</f>
        <v>0</v>
      </c>
      <c r="DA139" s="36">
        <f t="shared" ref="DA139" si="447">CZ142</f>
        <v>0</v>
      </c>
      <c r="DB139" s="36">
        <f t="shared" ref="DB139" si="448">DA142</f>
        <v>0</v>
      </c>
      <c r="DC139" s="36">
        <f t="shared" ref="DC139" si="449">DB142</f>
        <v>0</v>
      </c>
      <c r="DD139" s="36">
        <f t="shared" ref="DD139" si="450">DC142</f>
        <v>0</v>
      </c>
      <c r="DE139" s="36">
        <f t="shared" ref="DE139" si="451">DD142</f>
        <v>0</v>
      </c>
      <c r="DF139" s="36">
        <f t="shared" ref="DF139" si="452">DE142</f>
        <v>0</v>
      </c>
      <c r="DG139" s="36">
        <f t="shared" ref="DG139" si="453">DF142</f>
        <v>0</v>
      </c>
      <c r="DH139" s="36">
        <f t="shared" ref="DH139" si="454">DG142</f>
        <v>0</v>
      </c>
      <c r="DI139" s="36">
        <f t="shared" ref="DI139" si="455">DH142</f>
        <v>0</v>
      </c>
      <c r="DJ139" s="36">
        <f t="shared" ref="DJ139" si="456">DI142</f>
        <v>0</v>
      </c>
      <c r="DK139" s="36">
        <f t="shared" ref="DK139" si="457">DJ142</f>
        <v>0</v>
      </c>
      <c r="DL139" s="36">
        <f t="shared" ref="DL139" si="458">DK142</f>
        <v>0</v>
      </c>
      <c r="DM139" s="36">
        <f t="shared" ref="DM139" si="459">DL142</f>
        <v>0</v>
      </c>
      <c r="DN139" s="36">
        <f t="shared" ref="DN139" si="460">DM142</f>
        <v>0</v>
      </c>
      <c r="DO139" s="36">
        <f t="shared" ref="DO139" si="461">DN142</f>
        <v>0</v>
      </c>
      <c r="DP139" s="36">
        <f t="shared" ref="DP139" si="462">DO142</f>
        <v>0</v>
      </c>
      <c r="DQ139" s="36">
        <f t="shared" ref="DQ139" si="463">DP142</f>
        <v>0</v>
      </c>
      <c r="DR139" s="36">
        <f t="shared" ref="DR139" si="464">DQ142</f>
        <v>0</v>
      </c>
      <c r="DS139" s="36">
        <f t="shared" ref="DS139" si="465">DR142</f>
        <v>0</v>
      </c>
      <c r="DT139" s="36">
        <f t="shared" ref="DT139" si="466">DS142</f>
        <v>0</v>
      </c>
      <c r="DU139" s="36">
        <f t="shared" ref="DU139" si="467">DT142</f>
        <v>0</v>
      </c>
      <c r="DV139" s="36">
        <f t="shared" ref="DV139" si="468">DU142</f>
        <v>0</v>
      </c>
      <c r="DW139" s="36">
        <f t="shared" ref="DW139" si="469">DV142</f>
        <v>0</v>
      </c>
      <c r="DX139" s="36">
        <f t="shared" ref="DX139" si="470">DW142</f>
        <v>0</v>
      </c>
      <c r="DY139" s="36">
        <f t="shared" ref="DY139" si="471">DX142</f>
        <v>0</v>
      </c>
      <c r="DZ139" s="36">
        <f t="shared" ref="DZ139" si="472">DY142</f>
        <v>0</v>
      </c>
      <c r="EA139" s="36">
        <f t="shared" ref="EA139" si="473">DZ142</f>
        <v>0</v>
      </c>
      <c r="EB139" s="36">
        <f t="shared" ref="EB139" si="474">EA142</f>
        <v>0</v>
      </c>
      <c r="EC139" s="36">
        <f t="shared" ref="EC139" si="475">EB142</f>
        <v>0</v>
      </c>
      <c r="ED139" s="36">
        <f t="shared" ref="ED139" si="476">EC142</f>
        <v>0</v>
      </c>
      <c r="EE139" s="36">
        <f t="shared" ref="EE139" si="477">ED142</f>
        <v>0</v>
      </c>
      <c r="EF139" s="36">
        <f t="shared" ref="EF139" si="478">EE142</f>
        <v>0</v>
      </c>
      <c r="EG139" s="36">
        <f t="shared" ref="EG139" si="479">EF142</f>
        <v>0</v>
      </c>
      <c r="EH139" s="36">
        <f t="shared" ref="EH139" si="480">EG142</f>
        <v>0</v>
      </c>
      <c r="EI139" s="36">
        <f t="shared" ref="EI139" si="481">EH142</f>
        <v>0</v>
      </c>
      <c r="EJ139" s="36">
        <f t="shared" ref="EJ139" si="482">EI142</f>
        <v>0</v>
      </c>
      <c r="EK139" s="36">
        <f t="shared" ref="EK139" si="483">EJ142</f>
        <v>0</v>
      </c>
      <c r="EL139" s="36">
        <f t="shared" ref="EL139" si="484">EK142</f>
        <v>0</v>
      </c>
      <c r="EM139" s="36">
        <f t="shared" ref="EM139" si="485">EL142</f>
        <v>0</v>
      </c>
      <c r="EN139" s="36">
        <f t="shared" ref="EN139" si="486">EM142</f>
        <v>0</v>
      </c>
      <c r="EO139" s="36">
        <f t="shared" ref="EO139" si="487">EN142</f>
        <v>0</v>
      </c>
      <c r="EP139" s="36">
        <f t="shared" ref="EP139" si="488">EO142</f>
        <v>0</v>
      </c>
      <c r="EQ139" s="36">
        <f t="shared" ref="EQ139" si="489">EP142</f>
        <v>0</v>
      </c>
      <c r="ER139" s="36">
        <f t="shared" ref="ER139" si="490">EQ142</f>
        <v>0</v>
      </c>
      <c r="ES139" s="36">
        <f t="shared" ref="ES139" si="491">ER142</f>
        <v>0</v>
      </c>
      <c r="ET139" s="36">
        <f t="shared" ref="ET139" si="492">ES142</f>
        <v>0</v>
      </c>
      <c r="EU139" s="36">
        <f t="shared" ref="EU139" si="493">ET142</f>
        <v>0</v>
      </c>
      <c r="EV139" s="36">
        <f t="shared" ref="EV139" si="494">EU142</f>
        <v>0</v>
      </c>
      <c r="EW139" s="36">
        <f t="shared" ref="EW139" si="495">EV142</f>
        <v>0</v>
      </c>
      <c r="EX139" s="36">
        <f t="shared" ref="EX139" si="496">EW142</f>
        <v>0</v>
      </c>
      <c r="EY139" s="36">
        <f t="shared" ref="EY139" si="497">EX142</f>
        <v>0</v>
      </c>
      <c r="EZ139" s="36">
        <f t="shared" ref="EZ139" si="498">EY142</f>
        <v>0</v>
      </c>
      <c r="FA139" s="36">
        <f t="shared" ref="FA139" si="499">EZ142</f>
        <v>0</v>
      </c>
      <c r="FB139" s="36">
        <f t="shared" ref="FB139" si="500">FA142</f>
        <v>0</v>
      </c>
      <c r="FC139" s="36">
        <f t="shared" ref="FC139" si="501">FB142</f>
        <v>0</v>
      </c>
      <c r="FD139" s="36">
        <f t="shared" ref="FD139" si="502">FC142</f>
        <v>0</v>
      </c>
      <c r="FE139" s="36">
        <f t="shared" ref="FE139" si="503">FD142</f>
        <v>0</v>
      </c>
      <c r="FF139" s="36">
        <f t="shared" ref="FF139" si="504">FE142</f>
        <v>0</v>
      </c>
      <c r="FG139" s="36">
        <f t="shared" ref="FG139" si="505">FF142</f>
        <v>0</v>
      </c>
      <c r="FH139" s="36">
        <f t="shared" ref="FH139" si="506">FG142</f>
        <v>0</v>
      </c>
      <c r="FI139" s="36">
        <f t="shared" ref="FI139" si="507">FH142</f>
        <v>0</v>
      </c>
      <c r="FJ139" s="36">
        <f t="shared" ref="FJ139" si="508">FI142</f>
        <v>0</v>
      </c>
      <c r="FK139" s="36">
        <f t="shared" ref="FK139" si="509">FJ142</f>
        <v>0</v>
      </c>
      <c r="FL139" s="36">
        <f t="shared" ref="FL139" si="510">FK142</f>
        <v>0</v>
      </c>
      <c r="FM139" s="36">
        <f t="shared" ref="FM139" si="511">FL142</f>
        <v>0</v>
      </c>
      <c r="FN139" s="36">
        <f t="shared" ref="FN139" si="512">FM142</f>
        <v>0</v>
      </c>
      <c r="FO139" s="36">
        <f t="shared" ref="FO139" si="513">FN142</f>
        <v>0</v>
      </c>
      <c r="FP139" s="36">
        <f t="shared" ref="FP139" si="514">FO142</f>
        <v>0</v>
      </c>
      <c r="FQ139" s="36">
        <f t="shared" ref="FQ139" si="515">FP142</f>
        <v>0</v>
      </c>
      <c r="FR139" s="36">
        <f t="shared" ref="FR139" si="516">FQ142</f>
        <v>0</v>
      </c>
      <c r="FS139" s="36">
        <f t="shared" ref="FS139" si="517">FR142</f>
        <v>0</v>
      </c>
      <c r="FT139" s="36">
        <f t="shared" ref="FT139" si="518">FS142</f>
        <v>0</v>
      </c>
      <c r="FU139" s="36">
        <f t="shared" ref="FU139" si="519">FT142</f>
        <v>0</v>
      </c>
      <c r="FV139" s="36">
        <f t="shared" ref="FV139" si="520">FU142</f>
        <v>0</v>
      </c>
      <c r="FW139" s="36">
        <f t="shared" ref="FW139" si="521">FV142</f>
        <v>0</v>
      </c>
      <c r="FX139" s="36">
        <f t="shared" ref="FX139" si="522">FW142</f>
        <v>0</v>
      </c>
      <c r="FY139" s="36">
        <f t="shared" ref="FY139" si="523">FX142</f>
        <v>0</v>
      </c>
      <c r="FZ139" s="36">
        <f t="shared" ref="FZ139" si="524">FY142</f>
        <v>0</v>
      </c>
      <c r="GA139" s="36">
        <f t="shared" ref="GA139" si="525">FZ142</f>
        <v>0</v>
      </c>
      <c r="GB139" s="36">
        <f t="shared" ref="GB139" si="526">GA142</f>
        <v>0</v>
      </c>
      <c r="GC139" s="36">
        <f t="shared" ref="GC139" si="527">GB142</f>
        <v>0</v>
      </c>
      <c r="GD139" s="36">
        <f t="shared" ref="GD139" si="528">GC142</f>
        <v>0</v>
      </c>
      <c r="GE139" s="36">
        <f t="shared" ref="GE139" si="529">GD142</f>
        <v>0</v>
      </c>
      <c r="GF139" s="36">
        <f t="shared" ref="GF139" si="530">GE142</f>
        <v>0</v>
      </c>
      <c r="GG139" s="36">
        <f t="shared" ref="GG139" si="531">GF142</f>
        <v>0</v>
      </c>
    </row>
    <row r="140" spans="2:189" x14ac:dyDescent="0.25">
      <c r="D140" t="s">
        <v>283</v>
      </c>
      <c r="J140" s="1">
        <f>(J$135-I$135&gt;0)*(J$135-I$135)</f>
        <v>983520.126209729</v>
      </c>
      <c r="K140" s="1">
        <f>(K$135-J$135&gt;0)*(K$135-J$135)</f>
        <v>1142526.5613428517</v>
      </c>
      <c r="L140" s="1">
        <f t="shared" ref="L140:P140" si="532">(L$135-K$135&gt;0)*(L$135-K$135)</f>
        <v>1146821.7931992682</v>
      </c>
      <c r="M140" s="1">
        <f t="shared" si="532"/>
        <v>1151145.6599347265</v>
      </c>
      <c r="N140" s="1">
        <f t="shared" si="532"/>
        <v>1155498.3524484225</v>
      </c>
      <c r="O140" s="1">
        <f t="shared" si="532"/>
        <v>811546.72458720859</v>
      </c>
      <c r="P140" s="1">
        <f t="shared" si="532"/>
        <v>814651.39643536787</v>
      </c>
      <c r="Q140" s="1">
        <f t="shared" ref="Q140:CB140" si="533">(Q$135-P$135&gt;0)*(Q$135-P$135)</f>
        <v>817776.76609584875</v>
      </c>
      <c r="R140" s="1">
        <f t="shared" si="533"/>
        <v>820922.97155406699</v>
      </c>
      <c r="S140" s="1">
        <f t="shared" si="533"/>
        <v>824090.15171533823</v>
      </c>
      <c r="T140" s="1">
        <f t="shared" si="533"/>
        <v>827278.44641101919</v>
      </c>
      <c r="U140" s="1">
        <f t="shared" si="533"/>
        <v>830487.99640467018</v>
      </c>
      <c r="V140" s="1">
        <f t="shared" si="533"/>
        <v>848399.53684917279</v>
      </c>
      <c r="W140" s="1">
        <f t="shared" si="533"/>
        <v>165883.51830634661</v>
      </c>
      <c r="X140" s="1">
        <f t="shared" si="533"/>
        <v>166641.26909084246</v>
      </c>
      <c r="Y140" s="1">
        <f t="shared" si="533"/>
        <v>1084197.3538587112</v>
      </c>
      <c r="Z140" s="1">
        <f t="shared" si="533"/>
        <v>1088403.2164734825</v>
      </c>
      <c r="AA140" s="1">
        <f t="shared" si="533"/>
        <v>1778460.6755808517</v>
      </c>
      <c r="AB140" s="1">
        <f t="shared" si="533"/>
        <v>1785294.6416313276</v>
      </c>
      <c r="AC140" s="1">
        <f t="shared" si="533"/>
        <v>1792174.1674554758</v>
      </c>
      <c r="AD140" s="1">
        <f t="shared" si="533"/>
        <v>0</v>
      </c>
      <c r="AE140" s="1">
        <f t="shared" si="533"/>
        <v>1783972.9010912441</v>
      </c>
      <c r="AF140" s="1">
        <f t="shared" si="533"/>
        <v>1790843.6153117903</v>
      </c>
      <c r="AG140" s="1">
        <f t="shared" si="533"/>
        <v>0</v>
      </c>
      <c r="AH140" s="1">
        <f t="shared" si="533"/>
        <v>2016164.3357063457</v>
      </c>
      <c r="AI140" s="1">
        <f t="shared" si="533"/>
        <v>2023903.9743198007</v>
      </c>
      <c r="AJ140" s="1">
        <f t="shared" si="533"/>
        <v>0</v>
      </c>
      <c r="AK140" s="1">
        <f t="shared" si="533"/>
        <v>2017440.1740172096</v>
      </c>
      <c r="AL140" s="1">
        <f t="shared" si="533"/>
        <v>2025188.3182194047</v>
      </c>
      <c r="AM140" s="1">
        <f t="shared" si="533"/>
        <v>0</v>
      </c>
      <c r="AN140" s="1">
        <f t="shared" si="533"/>
        <v>2720905.0032478515</v>
      </c>
      <c r="AO140" s="1">
        <f t="shared" si="533"/>
        <v>2731302.5878949612</v>
      </c>
      <c r="AP140" s="1">
        <f t="shared" si="533"/>
        <v>0</v>
      </c>
      <c r="AQ140" s="1">
        <f t="shared" si="533"/>
        <v>1827800.2685803398</v>
      </c>
      <c r="AR140" s="1">
        <f t="shared" si="533"/>
        <v>1834866.0108771622</v>
      </c>
      <c r="AS140" s="1">
        <f t="shared" si="533"/>
        <v>0</v>
      </c>
      <c r="AT140" s="1">
        <f t="shared" si="533"/>
        <v>1144863.0782145895</v>
      </c>
      <c r="AU140" s="1">
        <f t="shared" si="533"/>
        <v>1149357.9400328062</v>
      </c>
      <c r="AV140" s="1">
        <f t="shared" si="533"/>
        <v>0</v>
      </c>
      <c r="AW140" s="1">
        <f t="shared" si="533"/>
        <v>1136339.5463915244</v>
      </c>
      <c r="AX140" s="1">
        <f t="shared" si="533"/>
        <v>1140777.5846642517</v>
      </c>
      <c r="AY140" s="1">
        <f t="shared" si="533"/>
        <v>0</v>
      </c>
      <c r="AZ140" s="1">
        <f t="shared" si="533"/>
        <v>1127644.4049355965</v>
      </c>
      <c r="BA140" s="1">
        <f t="shared" si="533"/>
        <v>1132024.4755986203</v>
      </c>
      <c r="BB140" s="1">
        <f t="shared" si="533"/>
        <v>0</v>
      </c>
      <c r="BC140" s="1">
        <f t="shared" si="533"/>
        <v>1118774.1987220179</v>
      </c>
      <c r="BD140" s="1">
        <f t="shared" si="533"/>
        <v>1123095.1346769501</v>
      </c>
      <c r="BE140" s="1">
        <f t="shared" si="533"/>
        <v>0</v>
      </c>
      <c r="BF140" s="1">
        <f t="shared" si="533"/>
        <v>1130110.584312412</v>
      </c>
      <c r="BG140" s="1">
        <f t="shared" si="533"/>
        <v>1134447.639392633</v>
      </c>
      <c r="BH140" s="1">
        <f t="shared" si="533"/>
        <v>0</v>
      </c>
      <c r="BI140" s="1">
        <f t="shared" si="533"/>
        <v>1121110.4691269668</v>
      </c>
      <c r="BJ140" s="1">
        <f t="shared" si="533"/>
        <v>1125387.5234392844</v>
      </c>
      <c r="BK140" s="1">
        <f t="shared" si="533"/>
        <v>0</v>
      </c>
      <c r="BL140" s="1">
        <f t="shared" si="533"/>
        <v>1111929.148955754</v>
      </c>
      <c r="BM140" s="1">
        <f t="shared" si="533"/>
        <v>1116144.9944669306</v>
      </c>
      <c r="BN140" s="1">
        <f t="shared" si="533"/>
        <v>0</v>
      </c>
      <c r="BO140" s="1">
        <f t="shared" si="533"/>
        <v>611127.06991640851</v>
      </c>
      <c r="BP140" s="1">
        <f t="shared" si="533"/>
        <v>1106728.711982582</v>
      </c>
      <c r="BQ140" s="1">
        <f t="shared" si="533"/>
        <v>0</v>
      </c>
      <c r="BR140" s="1">
        <f t="shared" si="533"/>
        <v>0</v>
      </c>
      <c r="BS140" s="1">
        <f t="shared" si="533"/>
        <v>0</v>
      </c>
      <c r="BT140" s="1">
        <f t="shared" si="533"/>
        <v>0</v>
      </c>
      <c r="BU140" s="1">
        <f t="shared" si="533"/>
        <v>0</v>
      </c>
      <c r="BV140" s="1">
        <f t="shared" si="533"/>
        <v>0</v>
      </c>
      <c r="BW140" s="1">
        <f t="shared" si="533"/>
        <v>0</v>
      </c>
      <c r="BX140" s="1">
        <f t="shared" si="533"/>
        <v>0</v>
      </c>
      <c r="BY140" s="1">
        <f t="shared" si="533"/>
        <v>0</v>
      </c>
      <c r="BZ140" s="1">
        <f t="shared" si="533"/>
        <v>0</v>
      </c>
      <c r="CA140" s="1">
        <f t="shared" si="533"/>
        <v>0</v>
      </c>
      <c r="CB140" s="1">
        <f t="shared" si="533"/>
        <v>0</v>
      </c>
      <c r="CC140" s="1">
        <f t="shared" ref="CC140:EN140" si="534">(CC$135-CB$135&gt;0)*(CC$135-CB$135)</f>
        <v>0</v>
      </c>
      <c r="CD140" s="1">
        <f t="shared" si="534"/>
        <v>0</v>
      </c>
      <c r="CE140" s="1">
        <f t="shared" si="534"/>
        <v>0</v>
      </c>
      <c r="CF140" s="1">
        <f t="shared" si="534"/>
        <v>0</v>
      </c>
      <c r="CG140" s="1">
        <f t="shared" si="534"/>
        <v>0</v>
      </c>
      <c r="CH140" s="1">
        <f t="shared" si="534"/>
        <v>0</v>
      </c>
      <c r="CI140" s="1">
        <f t="shared" si="534"/>
        <v>0</v>
      </c>
      <c r="CJ140" s="1">
        <f t="shared" si="534"/>
        <v>0</v>
      </c>
      <c r="CK140" s="1">
        <f t="shared" si="534"/>
        <v>0</v>
      </c>
      <c r="CL140" s="1">
        <f t="shared" si="534"/>
        <v>0</v>
      </c>
      <c r="CM140" s="1">
        <f t="shared" si="534"/>
        <v>0</v>
      </c>
      <c r="CN140" s="1">
        <f t="shared" si="534"/>
        <v>0</v>
      </c>
      <c r="CO140" s="1">
        <f t="shared" si="534"/>
        <v>0</v>
      </c>
      <c r="CP140" s="1">
        <f t="shared" si="534"/>
        <v>0</v>
      </c>
      <c r="CQ140" s="1">
        <f t="shared" si="534"/>
        <v>0</v>
      </c>
      <c r="CR140" s="1">
        <f t="shared" si="534"/>
        <v>0</v>
      </c>
      <c r="CS140" s="1">
        <f t="shared" si="534"/>
        <v>0</v>
      </c>
      <c r="CT140" s="1">
        <f t="shared" si="534"/>
        <v>0</v>
      </c>
      <c r="CU140" s="1">
        <f t="shared" si="534"/>
        <v>0</v>
      </c>
      <c r="CV140" s="1">
        <f t="shared" si="534"/>
        <v>0</v>
      </c>
      <c r="CW140" s="1">
        <f t="shared" si="534"/>
        <v>0</v>
      </c>
      <c r="CX140" s="1">
        <f t="shared" si="534"/>
        <v>0</v>
      </c>
      <c r="CY140" s="1">
        <f t="shared" si="534"/>
        <v>0</v>
      </c>
      <c r="CZ140" s="1">
        <f t="shared" si="534"/>
        <v>0</v>
      </c>
      <c r="DA140" s="1">
        <f t="shared" si="534"/>
        <v>0</v>
      </c>
      <c r="DB140" s="1">
        <f t="shared" si="534"/>
        <v>0</v>
      </c>
      <c r="DC140" s="1">
        <f t="shared" si="534"/>
        <v>0</v>
      </c>
      <c r="DD140" s="1">
        <f t="shared" si="534"/>
        <v>0</v>
      </c>
      <c r="DE140" s="1">
        <f t="shared" si="534"/>
        <v>0</v>
      </c>
      <c r="DF140" s="1">
        <f t="shared" si="534"/>
        <v>0</v>
      </c>
      <c r="DG140" s="1">
        <f t="shared" si="534"/>
        <v>0</v>
      </c>
      <c r="DH140" s="1">
        <f t="shared" si="534"/>
        <v>0</v>
      </c>
      <c r="DI140" s="1">
        <f t="shared" si="534"/>
        <v>0</v>
      </c>
      <c r="DJ140" s="1">
        <f t="shared" si="534"/>
        <v>0</v>
      </c>
      <c r="DK140" s="1">
        <f t="shared" si="534"/>
        <v>0</v>
      </c>
      <c r="DL140" s="1">
        <f t="shared" si="534"/>
        <v>0</v>
      </c>
      <c r="DM140" s="1">
        <f t="shared" si="534"/>
        <v>0</v>
      </c>
      <c r="DN140" s="1">
        <f t="shared" si="534"/>
        <v>0</v>
      </c>
      <c r="DO140" s="1">
        <f t="shared" si="534"/>
        <v>0</v>
      </c>
      <c r="DP140" s="1">
        <f t="shared" si="534"/>
        <v>0</v>
      </c>
      <c r="DQ140" s="1">
        <f t="shared" si="534"/>
        <v>0</v>
      </c>
      <c r="DR140" s="1">
        <f t="shared" si="534"/>
        <v>0</v>
      </c>
      <c r="DS140" s="1">
        <f t="shared" si="534"/>
        <v>0</v>
      </c>
      <c r="DT140" s="1">
        <f t="shared" si="534"/>
        <v>0</v>
      </c>
      <c r="DU140" s="1">
        <f t="shared" si="534"/>
        <v>0</v>
      </c>
      <c r="DV140" s="1">
        <f t="shared" si="534"/>
        <v>0</v>
      </c>
      <c r="DW140" s="1">
        <f t="shared" si="534"/>
        <v>0</v>
      </c>
      <c r="DX140" s="1">
        <f t="shared" si="534"/>
        <v>0</v>
      </c>
      <c r="DY140" s="1">
        <f t="shared" si="534"/>
        <v>0</v>
      </c>
      <c r="DZ140" s="1">
        <f t="shared" si="534"/>
        <v>0</v>
      </c>
      <c r="EA140" s="1">
        <f t="shared" si="534"/>
        <v>0</v>
      </c>
      <c r="EB140" s="1">
        <f t="shared" si="534"/>
        <v>0</v>
      </c>
      <c r="EC140" s="1">
        <f t="shared" si="534"/>
        <v>0</v>
      </c>
      <c r="ED140" s="1">
        <f t="shared" si="534"/>
        <v>0</v>
      </c>
      <c r="EE140" s="1">
        <f t="shared" si="534"/>
        <v>0</v>
      </c>
      <c r="EF140" s="1">
        <f t="shared" si="534"/>
        <v>0</v>
      </c>
      <c r="EG140" s="1">
        <f t="shared" si="534"/>
        <v>0</v>
      </c>
      <c r="EH140" s="1">
        <f t="shared" si="534"/>
        <v>0</v>
      </c>
      <c r="EI140" s="1">
        <f t="shared" si="534"/>
        <v>0</v>
      </c>
      <c r="EJ140" s="1">
        <f t="shared" si="534"/>
        <v>0</v>
      </c>
      <c r="EK140" s="1">
        <f t="shared" si="534"/>
        <v>0</v>
      </c>
      <c r="EL140" s="1">
        <f t="shared" si="534"/>
        <v>0</v>
      </c>
      <c r="EM140" s="1">
        <f t="shared" si="534"/>
        <v>0</v>
      </c>
      <c r="EN140" s="1">
        <f t="shared" si="534"/>
        <v>0</v>
      </c>
      <c r="EO140" s="1">
        <f t="shared" ref="EO140:GG140" si="535">(EO$135-EN$135&gt;0)*(EO$135-EN$135)</f>
        <v>0</v>
      </c>
      <c r="EP140" s="1">
        <f t="shared" si="535"/>
        <v>0</v>
      </c>
      <c r="EQ140" s="1">
        <f t="shared" si="535"/>
        <v>0</v>
      </c>
      <c r="ER140" s="1">
        <f t="shared" si="535"/>
        <v>0</v>
      </c>
      <c r="ES140" s="1">
        <f t="shared" si="535"/>
        <v>0</v>
      </c>
      <c r="ET140" s="1">
        <f t="shared" si="535"/>
        <v>0</v>
      </c>
      <c r="EU140" s="1">
        <f t="shared" si="535"/>
        <v>0</v>
      </c>
      <c r="EV140" s="1">
        <f t="shared" si="535"/>
        <v>0</v>
      </c>
      <c r="EW140" s="1">
        <f t="shared" si="535"/>
        <v>0</v>
      </c>
      <c r="EX140" s="1">
        <f t="shared" si="535"/>
        <v>0</v>
      </c>
      <c r="EY140" s="1">
        <f t="shared" si="535"/>
        <v>0</v>
      </c>
      <c r="EZ140" s="1">
        <f t="shared" si="535"/>
        <v>0</v>
      </c>
      <c r="FA140" s="1">
        <f t="shared" si="535"/>
        <v>0</v>
      </c>
      <c r="FB140" s="1">
        <f t="shared" si="535"/>
        <v>0</v>
      </c>
      <c r="FC140" s="1">
        <f t="shared" si="535"/>
        <v>0</v>
      </c>
      <c r="FD140" s="1">
        <f t="shared" si="535"/>
        <v>0</v>
      </c>
      <c r="FE140" s="1">
        <f t="shared" si="535"/>
        <v>0</v>
      </c>
      <c r="FF140" s="1">
        <f t="shared" si="535"/>
        <v>0</v>
      </c>
      <c r="FG140" s="1">
        <f t="shared" si="535"/>
        <v>0</v>
      </c>
      <c r="FH140" s="1">
        <f t="shared" si="535"/>
        <v>0</v>
      </c>
      <c r="FI140" s="1">
        <f t="shared" si="535"/>
        <v>0</v>
      </c>
      <c r="FJ140" s="1">
        <f t="shared" si="535"/>
        <v>0</v>
      </c>
      <c r="FK140" s="1">
        <f t="shared" si="535"/>
        <v>0</v>
      </c>
      <c r="FL140" s="1">
        <f t="shared" si="535"/>
        <v>0</v>
      </c>
      <c r="FM140" s="1">
        <f t="shared" si="535"/>
        <v>0</v>
      </c>
      <c r="FN140" s="1">
        <f t="shared" si="535"/>
        <v>0</v>
      </c>
      <c r="FO140" s="1">
        <f t="shared" si="535"/>
        <v>0</v>
      </c>
      <c r="FP140" s="1">
        <f t="shared" si="535"/>
        <v>0</v>
      </c>
      <c r="FQ140" s="1">
        <f t="shared" si="535"/>
        <v>0</v>
      </c>
      <c r="FR140" s="1">
        <f t="shared" si="535"/>
        <v>0</v>
      </c>
      <c r="FS140" s="1">
        <f t="shared" si="535"/>
        <v>0</v>
      </c>
      <c r="FT140" s="1">
        <f t="shared" si="535"/>
        <v>0</v>
      </c>
      <c r="FU140" s="1">
        <f t="shared" si="535"/>
        <v>0</v>
      </c>
      <c r="FV140" s="1">
        <f t="shared" si="535"/>
        <v>0</v>
      </c>
      <c r="FW140" s="1">
        <f t="shared" si="535"/>
        <v>0</v>
      </c>
      <c r="FX140" s="1">
        <f t="shared" si="535"/>
        <v>0</v>
      </c>
      <c r="FY140" s="1">
        <f t="shared" si="535"/>
        <v>0</v>
      </c>
      <c r="FZ140" s="1">
        <f t="shared" si="535"/>
        <v>0</v>
      </c>
      <c r="GA140" s="1">
        <f t="shared" si="535"/>
        <v>0</v>
      </c>
      <c r="GB140" s="1">
        <f t="shared" si="535"/>
        <v>0</v>
      </c>
      <c r="GC140" s="1">
        <f t="shared" si="535"/>
        <v>0</v>
      </c>
      <c r="GD140" s="1">
        <f t="shared" si="535"/>
        <v>0</v>
      </c>
      <c r="GE140" s="1">
        <f t="shared" si="535"/>
        <v>0</v>
      </c>
      <c r="GF140" s="1">
        <f t="shared" si="535"/>
        <v>0</v>
      </c>
      <c r="GG140" s="1">
        <f t="shared" si="535"/>
        <v>0</v>
      </c>
    </row>
    <row r="141" spans="2:189" x14ac:dyDescent="0.25">
      <c r="D141" t="s">
        <v>284</v>
      </c>
      <c r="J141" s="1">
        <f>(J$135-I$135&lt;0)*(J$135-I$135)</f>
        <v>0</v>
      </c>
      <c r="K141" s="1">
        <f t="shared" ref="K141:P141" si="536">(K$135-J$135&lt;0)*(K$135-J$135)</f>
        <v>0</v>
      </c>
      <c r="L141" s="1">
        <f t="shared" si="536"/>
        <v>0</v>
      </c>
      <c r="M141" s="1">
        <f t="shared" si="536"/>
        <v>0</v>
      </c>
      <c r="N141" s="1">
        <f t="shared" si="536"/>
        <v>0</v>
      </c>
      <c r="O141" s="1">
        <f t="shared" si="536"/>
        <v>0</v>
      </c>
      <c r="P141" s="1">
        <f t="shared" si="536"/>
        <v>0</v>
      </c>
      <c r="Q141" s="1">
        <f t="shared" ref="Q141:CB141" si="537">(Q$135-P$135&lt;0)*(Q$135-P$135)</f>
        <v>0</v>
      </c>
      <c r="R141" s="1">
        <f t="shared" si="537"/>
        <v>0</v>
      </c>
      <c r="S141" s="1">
        <f t="shared" si="537"/>
        <v>0</v>
      </c>
      <c r="T141" s="1">
        <f t="shared" si="537"/>
        <v>0</v>
      </c>
      <c r="U141" s="1">
        <f t="shared" si="537"/>
        <v>0</v>
      </c>
      <c r="V141" s="1">
        <f t="shared" si="537"/>
        <v>0</v>
      </c>
      <c r="W141" s="1">
        <f t="shared" si="537"/>
        <v>0</v>
      </c>
      <c r="X141" s="1">
        <f t="shared" si="537"/>
        <v>0</v>
      </c>
      <c r="Y141" s="1">
        <f t="shared" si="537"/>
        <v>0</v>
      </c>
      <c r="Z141" s="1">
        <f t="shared" si="537"/>
        <v>0</v>
      </c>
      <c r="AA141" s="1">
        <f t="shared" si="537"/>
        <v>0</v>
      </c>
      <c r="AB141" s="1">
        <f t="shared" si="537"/>
        <v>0</v>
      </c>
      <c r="AC141" s="1">
        <f t="shared" si="537"/>
        <v>0</v>
      </c>
      <c r="AD141" s="1">
        <f t="shared" si="537"/>
        <v>-4093757.586072024</v>
      </c>
      <c r="AE141" s="1">
        <f t="shared" si="537"/>
        <v>0</v>
      </c>
      <c r="AF141" s="1">
        <f t="shared" si="537"/>
        <v>0</v>
      </c>
      <c r="AG141" s="1">
        <f t="shared" si="537"/>
        <v>-3899512.4267576709</v>
      </c>
      <c r="AH141" s="1">
        <f t="shared" si="537"/>
        <v>0</v>
      </c>
      <c r="AI141" s="1">
        <f t="shared" si="537"/>
        <v>0</v>
      </c>
      <c r="AJ141" s="1">
        <f t="shared" si="537"/>
        <v>-3861161.9323331267</v>
      </c>
      <c r="AK141" s="1">
        <f t="shared" si="537"/>
        <v>0</v>
      </c>
      <c r="AL141" s="1">
        <f t="shared" si="537"/>
        <v>0</v>
      </c>
      <c r="AM141" s="1">
        <f t="shared" si="537"/>
        <v>-3160328.9975841884</v>
      </c>
      <c r="AN141" s="1">
        <f t="shared" si="537"/>
        <v>0</v>
      </c>
      <c r="AO141" s="1">
        <f t="shared" si="537"/>
        <v>0</v>
      </c>
      <c r="AP141" s="1">
        <f t="shared" si="537"/>
        <v>-4050123.9550825395</v>
      </c>
      <c r="AQ141" s="1">
        <f t="shared" si="537"/>
        <v>0</v>
      </c>
      <c r="AR141" s="1">
        <f t="shared" si="537"/>
        <v>0</v>
      </c>
      <c r="AS141" s="1">
        <f t="shared" si="537"/>
        <v>-4750418.3132911809</v>
      </c>
      <c r="AT141" s="1">
        <f t="shared" si="537"/>
        <v>0</v>
      </c>
      <c r="AU141" s="1">
        <f t="shared" si="537"/>
        <v>0</v>
      </c>
      <c r="AV141" s="1">
        <f t="shared" si="537"/>
        <v>-4738974.375260666</v>
      </c>
      <c r="AW141" s="1">
        <f t="shared" si="537"/>
        <v>0</v>
      </c>
      <c r="AX141" s="1">
        <f t="shared" si="537"/>
        <v>0</v>
      </c>
      <c r="AY141" s="1">
        <f t="shared" si="537"/>
        <v>-4747611.9329983424</v>
      </c>
      <c r="AZ141" s="1">
        <f t="shared" si="537"/>
        <v>0</v>
      </c>
      <c r="BA141" s="1">
        <f t="shared" si="537"/>
        <v>0</v>
      </c>
      <c r="BB141" s="1">
        <f t="shared" si="537"/>
        <v>-4756423.3961244132</v>
      </c>
      <c r="BC141" s="1">
        <f t="shared" si="537"/>
        <v>0</v>
      </c>
      <c r="BD141" s="1">
        <f t="shared" si="537"/>
        <v>0</v>
      </c>
      <c r="BE141" s="1">
        <f t="shared" si="537"/>
        <v>-4765412.2659855606</v>
      </c>
      <c r="BF141" s="1">
        <f t="shared" si="537"/>
        <v>0</v>
      </c>
      <c r="BG141" s="1">
        <f t="shared" si="537"/>
        <v>0</v>
      </c>
      <c r="BH141" s="1">
        <f t="shared" si="537"/>
        <v>-4754043.5346837547</v>
      </c>
      <c r="BI141" s="1">
        <f t="shared" si="537"/>
        <v>0</v>
      </c>
      <c r="BJ141" s="1">
        <f t="shared" si="537"/>
        <v>0</v>
      </c>
      <c r="BK141" s="1">
        <f t="shared" si="537"/>
        <v>-4763164.0514101256</v>
      </c>
      <c r="BL141" s="1">
        <f t="shared" si="537"/>
        <v>0</v>
      </c>
      <c r="BM141" s="1">
        <f t="shared" si="537"/>
        <v>0</v>
      </c>
      <c r="BN141" s="1">
        <f t="shared" si="537"/>
        <v>-4279182.4701975826</v>
      </c>
      <c r="BO141" s="1">
        <f t="shared" si="537"/>
        <v>0</v>
      </c>
      <c r="BP141" s="1">
        <f t="shared" si="537"/>
        <v>0</v>
      </c>
      <c r="BQ141" s="1">
        <f t="shared" si="537"/>
        <v>-1717855.7818989905</v>
      </c>
      <c r="BR141" s="1">
        <f t="shared" si="537"/>
        <v>0</v>
      </c>
      <c r="BS141" s="1">
        <f t="shared" si="537"/>
        <v>0</v>
      </c>
      <c r="BT141" s="1">
        <f t="shared" si="537"/>
        <v>0</v>
      </c>
      <c r="BU141" s="1">
        <f t="shared" si="537"/>
        <v>0</v>
      </c>
      <c r="BV141" s="1">
        <f t="shared" si="537"/>
        <v>0</v>
      </c>
      <c r="BW141" s="1">
        <f t="shared" si="537"/>
        <v>0</v>
      </c>
      <c r="BX141" s="1">
        <f t="shared" si="537"/>
        <v>0</v>
      </c>
      <c r="BY141" s="1">
        <f t="shared" si="537"/>
        <v>0</v>
      </c>
      <c r="BZ141" s="1">
        <f t="shared" si="537"/>
        <v>0</v>
      </c>
      <c r="CA141" s="1">
        <f t="shared" si="537"/>
        <v>0</v>
      </c>
      <c r="CB141" s="1">
        <f t="shared" si="537"/>
        <v>0</v>
      </c>
      <c r="CC141" s="1">
        <f t="shared" ref="CC141:EN141" si="538">(CC$135-CB$135&lt;0)*(CC$135-CB$135)</f>
        <v>0</v>
      </c>
      <c r="CD141" s="1">
        <f t="shared" si="538"/>
        <v>0</v>
      </c>
      <c r="CE141" s="1">
        <f t="shared" si="538"/>
        <v>0</v>
      </c>
      <c r="CF141" s="1">
        <f t="shared" si="538"/>
        <v>0</v>
      </c>
      <c r="CG141" s="1">
        <f t="shared" si="538"/>
        <v>0</v>
      </c>
      <c r="CH141" s="1">
        <f t="shared" si="538"/>
        <v>0</v>
      </c>
      <c r="CI141" s="1">
        <f t="shared" si="538"/>
        <v>0</v>
      </c>
      <c r="CJ141" s="1">
        <f t="shared" si="538"/>
        <v>0</v>
      </c>
      <c r="CK141" s="1">
        <f t="shared" si="538"/>
        <v>0</v>
      </c>
      <c r="CL141" s="1">
        <f t="shared" si="538"/>
        <v>0</v>
      </c>
      <c r="CM141" s="1">
        <f t="shared" si="538"/>
        <v>0</v>
      </c>
      <c r="CN141" s="1">
        <f t="shared" si="538"/>
        <v>0</v>
      </c>
      <c r="CO141" s="1">
        <f t="shared" si="538"/>
        <v>0</v>
      </c>
      <c r="CP141" s="1">
        <f t="shared" si="538"/>
        <v>0</v>
      </c>
      <c r="CQ141" s="1">
        <f t="shared" si="538"/>
        <v>0</v>
      </c>
      <c r="CR141" s="1">
        <f t="shared" si="538"/>
        <v>0</v>
      </c>
      <c r="CS141" s="1">
        <f t="shared" si="538"/>
        <v>0</v>
      </c>
      <c r="CT141" s="1">
        <f t="shared" si="538"/>
        <v>0</v>
      </c>
      <c r="CU141" s="1">
        <f t="shared" si="538"/>
        <v>0</v>
      </c>
      <c r="CV141" s="1">
        <f t="shared" si="538"/>
        <v>0</v>
      </c>
      <c r="CW141" s="1">
        <f t="shared" si="538"/>
        <v>0</v>
      </c>
      <c r="CX141" s="1">
        <f t="shared" si="538"/>
        <v>0</v>
      </c>
      <c r="CY141" s="1">
        <f t="shared" si="538"/>
        <v>0</v>
      </c>
      <c r="CZ141" s="1">
        <f t="shared" si="538"/>
        <v>0</v>
      </c>
      <c r="DA141" s="1">
        <f t="shared" si="538"/>
        <v>0</v>
      </c>
      <c r="DB141" s="1">
        <f t="shared" si="538"/>
        <v>0</v>
      </c>
      <c r="DC141" s="1">
        <f t="shared" si="538"/>
        <v>0</v>
      </c>
      <c r="DD141" s="1">
        <f t="shared" si="538"/>
        <v>0</v>
      </c>
      <c r="DE141" s="1">
        <f t="shared" si="538"/>
        <v>0</v>
      </c>
      <c r="DF141" s="1">
        <f t="shared" si="538"/>
        <v>0</v>
      </c>
      <c r="DG141" s="1">
        <f t="shared" si="538"/>
        <v>0</v>
      </c>
      <c r="DH141" s="1">
        <f t="shared" si="538"/>
        <v>0</v>
      </c>
      <c r="DI141" s="1">
        <f t="shared" si="538"/>
        <v>0</v>
      </c>
      <c r="DJ141" s="1">
        <f t="shared" si="538"/>
        <v>0</v>
      </c>
      <c r="DK141" s="1">
        <f t="shared" si="538"/>
        <v>0</v>
      </c>
      <c r="DL141" s="1">
        <f t="shared" si="538"/>
        <v>0</v>
      </c>
      <c r="DM141" s="1">
        <f t="shared" si="538"/>
        <v>0</v>
      </c>
      <c r="DN141" s="1">
        <f t="shared" si="538"/>
        <v>0</v>
      </c>
      <c r="DO141" s="1">
        <f t="shared" si="538"/>
        <v>0</v>
      </c>
      <c r="DP141" s="1">
        <f t="shared" si="538"/>
        <v>0</v>
      </c>
      <c r="DQ141" s="1">
        <f t="shared" si="538"/>
        <v>0</v>
      </c>
      <c r="DR141" s="1">
        <f t="shared" si="538"/>
        <v>0</v>
      </c>
      <c r="DS141" s="1">
        <f t="shared" si="538"/>
        <v>0</v>
      </c>
      <c r="DT141" s="1">
        <f t="shared" si="538"/>
        <v>0</v>
      </c>
      <c r="DU141" s="1">
        <f t="shared" si="538"/>
        <v>0</v>
      </c>
      <c r="DV141" s="1">
        <f t="shared" si="538"/>
        <v>0</v>
      </c>
      <c r="DW141" s="1">
        <f t="shared" si="538"/>
        <v>0</v>
      </c>
      <c r="DX141" s="1">
        <f t="shared" si="538"/>
        <v>0</v>
      </c>
      <c r="DY141" s="1">
        <f t="shared" si="538"/>
        <v>0</v>
      </c>
      <c r="DZ141" s="1">
        <f t="shared" si="538"/>
        <v>0</v>
      </c>
      <c r="EA141" s="1">
        <f t="shared" si="538"/>
        <v>0</v>
      </c>
      <c r="EB141" s="1">
        <f t="shared" si="538"/>
        <v>0</v>
      </c>
      <c r="EC141" s="1">
        <f t="shared" si="538"/>
        <v>0</v>
      </c>
      <c r="ED141" s="1">
        <f t="shared" si="538"/>
        <v>0</v>
      </c>
      <c r="EE141" s="1">
        <f t="shared" si="538"/>
        <v>0</v>
      </c>
      <c r="EF141" s="1">
        <f t="shared" si="538"/>
        <v>0</v>
      </c>
      <c r="EG141" s="1">
        <f t="shared" si="538"/>
        <v>0</v>
      </c>
      <c r="EH141" s="1">
        <f t="shared" si="538"/>
        <v>0</v>
      </c>
      <c r="EI141" s="1">
        <f t="shared" si="538"/>
        <v>0</v>
      </c>
      <c r="EJ141" s="1">
        <f t="shared" si="538"/>
        <v>0</v>
      </c>
      <c r="EK141" s="1">
        <f t="shared" si="538"/>
        <v>0</v>
      </c>
      <c r="EL141" s="1">
        <f t="shared" si="538"/>
        <v>0</v>
      </c>
      <c r="EM141" s="1">
        <f t="shared" si="538"/>
        <v>0</v>
      </c>
      <c r="EN141" s="1">
        <f t="shared" si="538"/>
        <v>0</v>
      </c>
      <c r="EO141" s="1">
        <f t="shared" ref="EO141:GG141" si="539">(EO$135-EN$135&lt;0)*(EO$135-EN$135)</f>
        <v>0</v>
      </c>
      <c r="EP141" s="1">
        <f t="shared" si="539"/>
        <v>0</v>
      </c>
      <c r="EQ141" s="1">
        <f t="shared" si="539"/>
        <v>0</v>
      </c>
      <c r="ER141" s="1">
        <f t="shared" si="539"/>
        <v>0</v>
      </c>
      <c r="ES141" s="1">
        <f t="shared" si="539"/>
        <v>0</v>
      </c>
      <c r="ET141" s="1">
        <f t="shared" si="539"/>
        <v>0</v>
      </c>
      <c r="EU141" s="1">
        <f t="shared" si="539"/>
        <v>0</v>
      </c>
      <c r="EV141" s="1">
        <f t="shared" si="539"/>
        <v>0</v>
      </c>
      <c r="EW141" s="1">
        <f t="shared" si="539"/>
        <v>0</v>
      </c>
      <c r="EX141" s="1">
        <f t="shared" si="539"/>
        <v>0</v>
      </c>
      <c r="EY141" s="1">
        <f t="shared" si="539"/>
        <v>0</v>
      </c>
      <c r="EZ141" s="1">
        <f t="shared" si="539"/>
        <v>0</v>
      </c>
      <c r="FA141" s="1">
        <f t="shared" si="539"/>
        <v>0</v>
      </c>
      <c r="FB141" s="1">
        <f t="shared" si="539"/>
        <v>0</v>
      </c>
      <c r="FC141" s="1">
        <f t="shared" si="539"/>
        <v>0</v>
      </c>
      <c r="FD141" s="1">
        <f t="shared" si="539"/>
        <v>0</v>
      </c>
      <c r="FE141" s="1">
        <f t="shared" si="539"/>
        <v>0</v>
      </c>
      <c r="FF141" s="1">
        <f t="shared" si="539"/>
        <v>0</v>
      </c>
      <c r="FG141" s="1">
        <f t="shared" si="539"/>
        <v>0</v>
      </c>
      <c r="FH141" s="1">
        <f t="shared" si="539"/>
        <v>0</v>
      </c>
      <c r="FI141" s="1">
        <f t="shared" si="539"/>
        <v>0</v>
      </c>
      <c r="FJ141" s="1">
        <f t="shared" si="539"/>
        <v>0</v>
      </c>
      <c r="FK141" s="1">
        <f t="shared" si="539"/>
        <v>0</v>
      </c>
      <c r="FL141" s="1">
        <f t="shared" si="539"/>
        <v>0</v>
      </c>
      <c r="FM141" s="1">
        <f t="shared" si="539"/>
        <v>0</v>
      </c>
      <c r="FN141" s="1">
        <f t="shared" si="539"/>
        <v>0</v>
      </c>
      <c r="FO141" s="1">
        <f t="shared" si="539"/>
        <v>0</v>
      </c>
      <c r="FP141" s="1">
        <f t="shared" si="539"/>
        <v>0</v>
      </c>
      <c r="FQ141" s="1">
        <f t="shared" si="539"/>
        <v>0</v>
      </c>
      <c r="FR141" s="1">
        <f t="shared" si="539"/>
        <v>0</v>
      </c>
      <c r="FS141" s="1">
        <f t="shared" si="539"/>
        <v>0</v>
      </c>
      <c r="FT141" s="1">
        <f t="shared" si="539"/>
        <v>0</v>
      </c>
      <c r="FU141" s="1">
        <f t="shared" si="539"/>
        <v>0</v>
      </c>
      <c r="FV141" s="1">
        <f t="shared" si="539"/>
        <v>0</v>
      </c>
      <c r="FW141" s="1">
        <f t="shared" si="539"/>
        <v>0</v>
      </c>
      <c r="FX141" s="1">
        <f t="shared" si="539"/>
        <v>0</v>
      </c>
      <c r="FY141" s="1">
        <f t="shared" si="539"/>
        <v>0</v>
      </c>
      <c r="FZ141" s="1">
        <f t="shared" si="539"/>
        <v>0</v>
      </c>
      <c r="GA141" s="1">
        <f t="shared" si="539"/>
        <v>0</v>
      </c>
      <c r="GB141" s="1">
        <f t="shared" si="539"/>
        <v>0</v>
      </c>
      <c r="GC141" s="1">
        <f t="shared" si="539"/>
        <v>0</v>
      </c>
      <c r="GD141" s="1">
        <f t="shared" si="539"/>
        <v>0</v>
      </c>
      <c r="GE141" s="1">
        <f t="shared" si="539"/>
        <v>0</v>
      </c>
      <c r="GF141" s="1">
        <f t="shared" si="539"/>
        <v>0</v>
      </c>
      <c r="GG141" s="1">
        <f t="shared" si="539"/>
        <v>0</v>
      </c>
    </row>
    <row r="142" spans="2:189" x14ac:dyDescent="0.25">
      <c r="D142" s="31" t="s">
        <v>285</v>
      </c>
      <c r="E142" s="31"/>
      <c r="F142" s="31"/>
      <c r="G142" s="31"/>
      <c r="H142" s="31"/>
      <c r="I142" s="68"/>
      <c r="J142" s="80">
        <f>SUM(J139:J141)</f>
        <v>983520.126209729</v>
      </c>
      <c r="K142" s="80">
        <f t="shared" ref="K142:P142" si="540">SUM(K139:K141)</f>
        <v>2126046.6875525806</v>
      </c>
      <c r="L142" s="80">
        <f t="shared" si="540"/>
        <v>3272868.4807518488</v>
      </c>
      <c r="M142" s="80">
        <f t="shared" si="540"/>
        <v>4424014.1406865753</v>
      </c>
      <c r="N142" s="80">
        <f t="shared" si="540"/>
        <v>5579512.4931349978</v>
      </c>
      <c r="O142" s="80">
        <f t="shared" si="540"/>
        <v>6391059.2177222064</v>
      </c>
      <c r="P142" s="80">
        <f t="shared" si="540"/>
        <v>7205710.6141575743</v>
      </c>
      <c r="Q142" s="80">
        <f t="shared" ref="Q142:CB142" si="541">SUM(Q139:Q141)</f>
        <v>8023487.380253423</v>
      </c>
      <c r="R142" s="80">
        <f t="shared" si="541"/>
        <v>8844410.35180749</v>
      </c>
      <c r="S142" s="80">
        <f t="shared" si="541"/>
        <v>9668500.5035228282</v>
      </c>
      <c r="T142" s="80">
        <f t="shared" si="541"/>
        <v>10495778.949933847</v>
      </c>
      <c r="U142" s="80">
        <f t="shared" si="541"/>
        <v>11326266.946338518</v>
      </c>
      <c r="V142" s="80">
        <f t="shared" si="541"/>
        <v>12174666.48318769</v>
      </c>
      <c r="W142" s="80">
        <f t="shared" si="541"/>
        <v>12340550.001494037</v>
      </c>
      <c r="X142" s="80">
        <f t="shared" si="541"/>
        <v>12507191.270584879</v>
      </c>
      <c r="Y142" s="80">
        <f t="shared" si="541"/>
        <v>13591388.624443591</v>
      </c>
      <c r="Z142" s="80">
        <f t="shared" si="541"/>
        <v>14679791.840917073</v>
      </c>
      <c r="AA142" s="80">
        <f t="shared" si="541"/>
        <v>16458252.516497925</v>
      </c>
      <c r="AB142" s="80">
        <f t="shared" si="541"/>
        <v>18243547.158129252</v>
      </c>
      <c r="AC142" s="80">
        <f t="shared" si="541"/>
        <v>20035721.325584728</v>
      </c>
      <c r="AD142" s="80">
        <f t="shared" si="541"/>
        <v>15941963.739512704</v>
      </c>
      <c r="AE142" s="80">
        <f t="shared" si="541"/>
        <v>17725936.640603948</v>
      </c>
      <c r="AF142" s="80">
        <f t="shared" si="541"/>
        <v>19516780.255915739</v>
      </c>
      <c r="AG142" s="80">
        <f t="shared" si="541"/>
        <v>15617267.829158068</v>
      </c>
      <c r="AH142" s="80">
        <f t="shared" si="541"/>
        <v>17633432.164864413</v>
      </c>
      <c r="AI142" s="80">
        <f t="shared" si="541"/>
        <v>19657336.139184214</v>
      </c>
      <c r="AJ142" s="80">
        <f t="shared" si="541"/>
        <v>15796174.206851088</v>
      </c>
      <c r="AK142" s="80">
        <f t="shared" si="541"/>
        <v>17813614.380868297</v>
      </c>
      <c r="AL142" s="80">
        <f t="shared" si="541"/>
        <v>19838802.699087702</v>
      </c>
      <c r="AM142" s="80">
        <f t="shared" si="541"/>
        <v>16678473.701503513</v>
      </c>
      <c r="AN142" s="80">
        <f t="shared" si="541"/>
        <v>19399378.704751365</v>
      </c>
      <c r="AO142" s="80">
        <f t="shared" si="541"/>
        <v>22130681.292646326</v>
      </c>
      <c r="AP142" s="80">
        <f t="shared" si="541"/>
        <v>18080557.337563787</v>
      </c>
      <c r="AQ142" s="80">
        <f t="shared" si="541"/>
        <v>19908357.606144127</v>
      </c>
      <c r="AR142" s="80">
        <f t="shared" si="541"/>
        <v>21743223.617021289</v>
      </c>
      <c r="AS142" s="80">
        <f t="shared" si="541"/>
        <v>16992805.303730108</v>
      </c>
      <c r="AT142" s="80">
        <f t="shared" si="541"/>
        <v>18137668.381944697</v>
      </c>
      <c r="AU142" s="80">
        <f t="shared" si="541"/>
        <v>19287026.321977504</v>
      </c>
      <c r="AV142" s="80">
        <f t="shared" si="541"/>
        <v>14548051.946716838</v>
      </c>
      <c r="AW142" s="80">
        <f t="shared" si="541"/>
        <v>15684391.493108362</v>
      </c>
      <c r="AX142" s="80">
        <f t="shared" si="541"/>
        <v>16825169.077772614</v>
      </c>
      <c r="AY142" s="80">
        <f t="shared" si="541"/>
        <v>12077557.144774271</v>
      </c>
      <c r="AZ142" s="80">
        <f t="shared" si="541"/>
        <v>13205201.549709868</v>
      </c>
      <c r="BA142" s="80">
        <f t="shared" si="541"/>
        <v>14337226.025308488</v>
      </c>
      <c r="BB142" s="80">
        <f t="shared" si="541"/>
        <v>9580802.6291840747</v>
      </c>
      <c r="BC142" s="80">
        <f t="shared" si="541"/>
        <v>10699576.827906093</v>
      </c>
      <c r="BD142" s="80">
        <f t="shared" si="541"/>
        <v>11822671.962583043</v>
      </c>
      <c r="BE142" s="80">
        <f t="shared" si="541"/>
        <v>7057259.6965974821</v>
      </c>
      <c r="BF142" s="80">
        <f t="shared" si="541"/>
        <v>8187370.280909894</v>
      </c>
      <c r="BG142" s="80">
        <f t="shared" si="541"/>
        <v>9321817.920302527</v>
      </c>
      <c r="BH142" s="80">
        <f t="shared" si="541"/>
        <v>4567774.3856187724</v>
      </c>
      <c r="BI142" s="80">
        <f t="shared" si="541"/>
        <v>5688884.8547457391</v>
      </c>
      <c r="BJ142" s="80">
        <f t="shared" si="541"/>
        <v>6814272.3781850236</v>
      </c>
      <c r="BK142" s="80">
        <f t="shared" si="541"/>
        <v>2051108.326774898</v>
      </c>
      <c r="BL142" s="80">
        <f t="shared" si="541"/>
        <v>3163037.475730652</v>
      </c>
      <c r="BM142" s="80">
        <f t="shared" si="541"/>
        <v>4279182.4701975826</v>
      </c>
      <c r="BN142" s="80">
        <f t="shared" si="541"/>
        <v>0</v>
      </c>
      <c r="BO142" s="80">
        <f t="shared" si="541"/>
        <v>611127.06991640851</v>
      </c>
      <c r="BP142" s="80">
        <f t="shared" si="541"/>
        <v>1717855.7818989905</v>
      </c>
      <c r="BQ142" s="80">
        <f t="shared" si="541"/>
        <v>0</v>
      </c>
      <c r="BR142" s="80">
        <f t="shared" si="541"/>
        <v>0</v>
      </c>
      <c r="BS142" s="80">
        <f t="shared" si="541"/>
        <v>0</v>
      </c>
      <c r="BT142" s="80">
        <f t="shared" si="541"/>
        <v>0</v>
      </c>
      <c r="BU142" s="80">
        <f t="shared" si="541"/>
        <v>0</v>
      </c>
      <c r="BV142" s="80">
        <f t="shared" si="541"/>
        <v>0</v>
      </c>
      <c r="BW142" s="80">
        <f t="shared" si="541"/>
        <v>0</v>
      </c>
      <c r="BX142" s="80">
        <f t="shared" si="541"/>
        <v>0</v>
      </c>
      <c r="BY142" s="80">
        <f t="shared" si="541"/>
        <v>0</v>
      </c>
      <c r="BZ142" s="80">
        <f t="shared" si="541"/>
        <v>0</v>
      </c>
      <c r="CA142" s="80">
        <f t="shared" si="541"/>
        <v>0</v>
      </c>
      <c r="CB142" s="80">
        <f t="shared" si="541"/>
        <v>0</v>
      </c>
      <c r="CC142" s="80">
        <f t="shared" ref="CC142:EN142" si="542">SUM(CC139:CC141)</f>
        <v>0</v>
      </c>
      <c r="CD142" s="80">
        <f t="shared" si="542"/>
        <v>0</v>
      </c>
      <c r="CE142" s="80">
        <f t="shared" si="542"/>
        <v>0</v>
      </c>
      <c r="CF142" s="80">
        <f t="shared" si="542"/>
        <v>0</v>
      </c>
      <c r="CG142" s="80">
        <f t="shared" si="542"/>
        <v>0</v>
      </c>
      <c r="CH142" s="80">
        <f t="shared" si="542"/>
        <v>0</v>
      </c>
      <c r="CI142" s="80">
        <f t="shared" si="542"/>
        <v>0</v>
      </c>
      <c r="CJ142" s="80">
        <f t="shared" si="542"/>
        <v>0</v>
      </c>
      <c r="CK142" s="80">
        <f t="shared" si="542"/>
        <v>0</v>
      </c>
      <c r="CL142" s="80">
        <f t="shared" si="542"/>
        <v>0</v>
      </c>
      <c r="CM142" s="80">
        <f t="shared" si="542"/>
        <v>0</v>
      </c>
      <c r="CN142" s="80">
        <f t="shared" si="542"/>
        <v>0</v>
      </c>
      <c r="CO142" s="80">
        <f t="shared" si="542"/>
        <v>0</v>
      </c>
      <c r="CP142" s="80">
        <f t="shared" si="542"/>
        <v>0</v>
      </c>
      <c r="CQ142" s="80">
        <f t="shared" si="542"/>
        <v>0</v>
      </c>
      <c r="CR142" s="80">
        <f t="shared" si="542"/>
        <v>0</v>
      </c>
      <c r="CS142" s="80">
        <f t="shared" si="542"/>
        <v>0</v>
      </c>
      <c r="CT142" s="80">
        <f t="shared" si="542"/>
        <v>0</v>
      </c>
      <c r="CU142" s="80">
        <f t="shared" si="542"/>
        <v>0</v>
      </c>
      <c r="CV142" s="80">
        <f t="shared" si="542"/>
        <v>0</v>
      </c>
      <c r="CW142" s="80">
        <f t="shared" si="542"/>
        <v>0</v>
      </c>
      <c r="CX142" s="80">
        <f t="shared" si="542"/>
        <v>0</v>
      </c>
      <c r="CY142" s="80">
        <f t="shared" si="542"/>
        <v>0</v>
      </c>
      <c r="CZ142" s="80">
        <f t="shared" si="542"/>
        <v>0</v>
      </c>
      <c r="DA142" s="80">
        <f t="shared" si="542"/>
        <v>0</v>
      </c>
      <c r="DB142" s="80">
        <f t="shared" si="542"/>
        <v>0</v>
      </c>
      <c r="DC142" s="80">
        <f t="shared" si="542"/>
        <v>0</v>
      </c>
      <c r="DD142" s="80">
        <f t="shared" si="542"/>
        <v>0</v>
      </c>
      <c r="DE142" s="80">
        <f t="shared" si="542"/>
        <v>0</v>
      </c>
      <c r="DF142" s="80">
        <f t="shared" si="542"/>
        <v>0</v>
      </c>
      <c r="DG142" s="80">
        <f t="shared" si="542"/>
        <v>0</v>
      </c>
      <c r="DH142" s="80">
        <f t="shared" si="542"/>
        <v>0</v>
      </c>
      <c r="DI142" s="80">
        <f t="shared" si="542"/>
        <v>0</v>
      </c>
      <c r="DJ142" s="80">
        <f t="shared" si="542"/>
        <v>0</v>
      </c>
      <c r="DK142" s="80">
        <f t="shared" si="542"/>
        <v>0</v>
      </c>
      <c r="DL142" s="80">
        <f t="shared" si="542"/>
        <v>0</v>
      </c>
      <c r="DM142" s="80">
        <f t="shared" si="542"/>
        <v>0</v>
      </c>
      <c r="DN142" s="80">
        <f t="shared" si="542"/>
        <v>0</v>
      </c>
      <c r="DO142" s="80">
        <f t="shared" si="542"/>
        <v>0</v>
      </c>
      <c r="DP142" s="80">
        <f t="shared" si="542"/>
        <v>0</v>
      </c>
      <c r="DQ142" s="80">
        <f t="shared" si="542"/>
        <v>0</v>
      </c>
      <c r="DR142" s="80">
        <f t="shared" si="542"/>
        <v>0</v>
      </c>
      <c r="DS142" s="80">
        <f t="shared" si="542"/>
        <v>0</v>
      </c>
      <c r="DT142" s="80">
        <f t="shared" si="542"/>
        <v>0</v>
      </c>
      <c r="DU142" s="80">
        <f t="shared" si="542"/>
        <v>0</v>
      </c>
      <c r="DV142" s="80">
        <f t="shared" si="542"/>
        <v>0</v>
      </c>
      <c r="DW142" s="80">
        <f t="shared" si="542"/>
        <v>0</v>
      </c>
      <c r="DX142" s="80">
        <f t="shared" si="542"/>
        <v>0</v>
      </c>
      <c r="DY142" s="80">
        <f t="shared" si="542"/>
        <v>0</v>
      </c>
      <c r="DZ142" s="80">
        <f t="shared" si="542"/>
        <v>0</v>
      </c>
      <c r="EA142" s="80">
        <f t="shared" si="542"/>
        <v>0</v>
      </c>
      <c r="EB142" s="80">
        <f t="shared" si="542"/>
        <v>0</v>
      </c>
      <c r="EC142" s="80">
        <f t="shared" si="542"/>
        <v>0</v>
      </c>
      <c r="ED142" s="80">
        <f t="shared" si="542"/>
        <v>0</v>
      </c>
      <c r="EE142" s="80">
        <f t="shared" si="542"/>
        <v>0</v>
      </c>
      <c r="EF142" s="80">
        <f t="shared" si="542"/>
        <v>0</v>
      </c>
      <c r="EG142" s="80">
        <f t="shared" si="542"/>
        <v>0</v>
      </c>
      <c r="EH142" s="80">
        <f t="shared" si="542"/>
        <v>0</v>
      </c>
      <c r="EI142" s="80">
        <f t="shared" si="542"/>
        <v>0</v>
      </c>
      <c r="EJ142" s="80">
        <f t="shared" si="542"/>
        <v>0</v>
      </c>
      <c r="EK142" s="80">
        <f t="shared" si="542"/>
        <v>0</v>
      </c>
      <c r="EL142" s="80">
        <f t="shared" si="542"/>
        <v>0</v>
      </c>
      <c r="EM142" s="80">
        <f t="shared" si="542"/>
        <v>0</v>
      </c>
      <c r="EN142" s="80">
        <f t="shared" si="542"/>
        <v>0</v>
      </c>
      <c r="EO142" s="80">
        <f t="shared" ref="EO142:GG142" si="543">SUM(EO139:EO141)</f>
        <v>0</v>
      </c>
      <c r="EP142" s="80">
        <f t="shared" si="543"/>
        <v>0</v>
      </c>
      <c r="EQ142" s="80">
        <f t="shared" si="543"/>
        <v>0</v>
      </c>
      <c r="ER142" s="80">
        <f t="shared" si="543"/>
        <v>0</v>
      </c>
      <c r="ES142" s="80">
        <f t="shared" si="543"/>
        <v>0</v>
      </c>
      <c r="ET142" s="80">
        <f t="shared" si="543"/>
        <v>0</v>
      </c>
      <c r="EU142" s="80">
        <f t="shared" si="543"/>
        <v>0</v>
      </c>
      <c r="EV142" s="80">
        <f t="shared" si="543"/>
        <v>0</v>
      </c>
      <c r="EW142" s="80">
        <f t="shared" si="543"/>
        <v>0</v>
      </c>
      <c r="EX142" s="80">
        <f t="shared" si="543"/>
        <v>0</v>
      </c>
      <c r="EY142" s="80">
        <f t="shared" si="543"/>
        <v>0</v>
      </c>
      <c r="EZ142" s="80">
        <f t="shared" si="543"/>
        <v>0</v>
      </c>
      <c r="FA142" s="80">
        <f t="shared" si="543"/>
        <v>0</v>
      </c>
      <c r="FB142" s="80">
        <f t="shared" si="543"/>
        <v>0</v>
      </c>
      <c r="FC142" s="80">
        <f t="shared" si="543"/>
        <v>0</v>
      </c>
      <c r="FD142" s="80">
        <f t="shared" si="543"/>
        <v>0</v>
      </c>
      <c r="FE142" s="80">
        <f t="shared" si="543"/>
        <v>0</v>
      </c>
      <c r="FF142" s="80">
        <f t="shared" si="543"/>
        <v>0</v>
      </c>
      <c r="FG142" s="80">
        <f t="shared" si="543"/>
        <v>0</v>
      </c>
      <c r="FH142" s="80">
        <f t="shared" si="543"/>
        <v>0</v>
      </c>
      <c r="FI142" s="80">
        <f t="shared" si="543"/>
        <v>0</v>
      </c>
      <c r="FJ142" s="80">
        <f t="shared" si="543"/>
        <v>0</v>
      </c>
      <c r="FK142" s="80">
        <f t="shared" si="543"/>
        <v>0</v>
      </c>
      <c r="FL142" s="80">
        <f t="shared" si="543"/>
        <v>0</v>
      </c>
      <c r="FM142" s="80">
        <f t="shared" si="543"/>
        <v>0</v>
      </c>
      <c r="FN142" s="80">
        <f t="shared" si="543"/>
        <v>0</v>
      </c>
      <c r="FO142" s="80">
        <f t="shared" si="543"/>
        <v>0</v>
      </c>
      <c r="FP142" s="80">
        <f t="shared" si="543"/>
        <v>0</v>
      </c>
      <c r="FQ142" s="80">
        <f t="shared" si="543"/>
        <v>0</v>
      </c>
      <c r="FR142" s="80">
        <f t="shared" si="543"/>
        <v>0</v>
      </c>
      <c r="FS142" s="80">
        <f t="shared" si="543"/>
        <v>0</v>
      </c>
      <c r="FT142" s="80">
        <f t="shared" si="543"/>
        <v>0</v>
      </c>
      <c r="FU142" s="80">
        <f t="shared" si="543"/>
        <v>0</v>
      </c>
      <c r="FV142" s="80">
        <f t="shared" si="543"/>
        <v>0</v>
      </c>
      <c r="FW142" s="80">
        <f t="shared" si="543"/>
        <v>0</v>
      </c>
      <c r="FX142" s="80">
        <f t="shared" si="543"/>
        <v>0</v>
      </c>
      <c r="FY142" s="80">
        <f t="shared" si="543"/>
        <v>0</v>
      </c>
      <c r="FZ142" s="80">
        <f t="shared" si="543"/>
        <v>0</v>
      </c>
      <c r="GA142" s="80">
        <f t="shared" si="543"/>
        <v>0</v>
      </c>
      <c r="GB142" s="80">
        <f t="shared" si="543"/>
        <v>0</v>
      </c>
      <c r="GC142" s="80">
        <f t="shared" si="543"/>
        <v>0</v>
      </c>
      <c r="GD142" s="80">
        <f t="shared" si="543"/>
        <v>0</v>
      </c>
      <c r="GE142" s="80">
        <f t="shared" si="543"/>
        <v>0</v>
      </c>
      <c r="GF142" s="80">
        <f t="shared" si="543"/>
        <v>0</v>
      </c>
      <c r="GG142" s="80">
        <f t="shared" si="543"/>
        <v>0</v>
      </c>
    </row>
    <row r="143" spans="2:189" x14ac:dyDescent="0.25">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c r="CW143" s="1"/>
      <c r="CX143" s="1"/>
      <c r="CY143" s="1"/>
      <c r="CZ143" s="1"/>
      <c r="DA143" s="1"/>
      <c r="DB143" s="1"/>
      <c r="DC143" s="1"/>
      <c r="DD143" s="1"/>
      <c r="DE143" s="1"/>
      <c r="DF143" s="1"/>
      <c r="DG143" s="1"/>
      <c r="DH143" s="1"/>
      <c r="DI143" s="1"/>
      <c r="DJ143" s="1"/>
      <c r="DK143" s="1"/>
      <c r="DL143" s="1"/>
      <c r="DM143" s="1"/>
      <c r="DN143" s="1"/>
      <c r="DO143" s="1"/>
      <c r="DP143" s="1"/>
      <c r="DQ143" s="1"/>
      <c r="DR143" s="1"/>
      <c r="DS143" s="1"/>
      <c r="DT143" s="1"/>
      <c r="DU143" s="1"/>
      <c r="DV143" s="1"/>
      <c r="DW143" s="1"/>
      <c r="DX143" s="1"/>
      <c r="DY143" s="1"/>
      <c r="DZ143" s="1"/>
      <c r="EA143" s="1"/>
      <c r="EB143" s="1"/>
      <c r="EC143" s="1"/>
      <c r="ED143" s="1"/>
      <c r="EE143" s="1"/>
      <c r="EF143" s="1"/>
      <c r="EG143" s="1"/>
      <c r="EH143" s="1"/>
      <c r="EI143" s="1"/>
      <c r="EJ143" s="1"/>
      <c r="EK143" s="1"/>
      <c r="EL143" s="1"/>
      <c r="EM143" s="1"/>
      <c r="EN143" s="1"/>
      <c r="EO143" s="1"/>
      <c r="EP143" s="1"/>
      <c r="EQ143" s="1"/>
      <c r="ER143" s="1"/>
      <c r="ES143" s="1"/>
      <c r="ET143" s="1"/>
      <c r="EU143" s="1"/>
      <c r="EV143" s="1"/>
      <c r="EW143" s="1"/>
      <c r="EX143" s="1"/>
      <c r="EY143" s="1"/>
      <c r="EZ143" s="1"/>
      <c r="FA143" s="1"/>
      <c r="FB143" s="1"/>
      <c r="FC143" s="1"/>
      <c r="FD143" s="1"/>
      <c r="FE143" s="1"/>
      <c r="FF143" s="1"/>
      <c r="FG143" s="1"/>
      <c r="FH143" s="1"/>
      <c r="FI143" s="1"/>
      <c r="FJ143" s="1"/>
      <c r="FK143" s="1"/>
      <c r="FL143" s="1"/>
      <c r="FM143" s="1"/>
      <c r="FN143" s="1"/>
      <c r="FO143" s="1"/>
      <c r="FP143" s="1"/>
      <c r="FQ143" s="1"/>
      <c r="FR143" s="1"/>
      <c r="FS143" s="1"/>
      <c r="FT143" s="1"/>
      <c r="FU143" s="1"/>
      <c r="FV143" s="1"/>
      <c r="FW143" s="1"/>
      <c r="FX143" s="1"/>
      <c r="FY143" s="1"/>
      <c r="FZ143" s="1"/>
      <c r="GA143" s="1"/>
      <c r="GB143" s="1"/>
      <c r="GC143" s="1"/>
      <c r="GD143" s="1"/>
      <c r="GE143" s="1"/>
      <c r="GF143" s="1"/>
      <c r="GG143" s="1"/>
    </row>
    <row r="144" spans="2:189" x14ac:dyDescent="0.25">
      <c r="C144" s="21" t="s">
        <v>272</v>
      </c>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c r="CW144" s="1"/>
      <c r="CX144" s="1"/>
      <c r="CY144" s="1"/>
      <c r="CZ144" s="1"/>
      <c r="DA144" s="1"/>
      <c r="DB144" s="1"/>
      <c r="DC144" s="1"/>
      <c r="DD144" s="1"/>
      <c r="DE144" s="1"/>
      <c r="DF144" s="1"/>
      <c r="DG144" s="1"/>
      <c r="DH144" s="1"/>
      <c r="DI144" s="1"/>
      <c r="DJ144" s="1"/>
      <c r="DK144" s="1"/>
      <c r="DL144" s="1"/>
      <c r="DM144" s="1"/>
      <c r="DN144" s="1"/>
      <c r="DO144" s="1"/>
      <c r="DP144" s="1"/>
      <c r="DQ144" s="1"/>
      <c r="DR144" s="1"/>
      <c r="DS144" s="1"/>
      <c r="DT144" s="1"/>
      <c r="DU144" s="1"/>
      <c r="DV144" s="1"/>
      <c r="DW144" s="1"/>
      <c r="DX144" s="1"/>
      <c r="DY144" s="1"/>
      <c r="DZ144" s="1"/>
      <c r="EA144" s="1"/>
      <c r="EB144" s="1"/>
      <c r="EC144" s="1"/>
      <c r="ED144" s="1"/>
      <c r="EE144" s="1"/>
      <c r="EF144" s="1"/>
      <c r="EG144" s="1"/>
      <c r="EH144" s="1"/>
      <c r="EI144" s="1"/>
      <c r="EJ144" s="1"/>
      <c r="EK144" s="1"/>
      <c r="EL144" s="1"/>
      <c r="EM144" s="1"/>
      <c r="EN144" s="1"/>
      <c r="EO144" s="1"/>
      <c r="EP144" s="1"/>
      <c r="EQ144" s="1"/>
      <c r="ER144" s="1"/>
      <c r="ES144" s="1"/>
      <c r="ET144" s="1"/>
      <c r="EU144" s="1"/>
      <c r="EV144" s="1"/>
      <c r="EW144" s="1"/>
      <c r="EX144" s="1"/>
      <c r="EY144" s="1"/>
      <c r="EZ144" s="1"/>
      <c r="FA144" s="1"/>
      <c r="FB144" s="1"/>
      <c r="FC144" s="1"/>
      <c r="FD144" s="1"/>
      <c r="FE144" s="1"/>
      <c r="FF144" s="1"/>
      <c r="FG144" s="1"/>
      <c r="FH144" s="1"/>
      <c r="FI144" s="1"/>
      <c r="FJ144" s="1"/>
      <c r="FK144" s="1"/>
      <c r="FL144" s="1"/>
      <c r="FM144" s="1"/>
      <c r="FN144" s="1"/>
      <c r="FO144" s="1"/>
      <c r="FP144" s="1"/>
      <c r="FQ144" s="1"/>
      <c r="FR144" s="1"/>
      <c r="FS144" s="1"/>
      <c r="FT144" s="1"/>
      <c r="FU144" s="1"/>
      <c r="FV144" s="1"/>
      <c r="FW144" s="1"/>
      <c r="FX144" s="1"/>
      <c r="FY144" s="1"/>
      <c r="FZ144" s="1"/>
      <c r="GA144" s="1"/>
      <c r="GB144" s="1"/>
      <c r="GC144" s="1"/>
      <c r="GD144" s="1"/>
      <c r="GE144" s="1"/>
      <c r="GF144" s="1"/>
      <c r="GG144" s="1"/>
    </row>
    <row r="145" spans="2:195" x14ac:dyDescent="0.25">
      <c r="D145" s="35" t="s">
        <v>282</v>
      </c>
      <c r="E145" s="35"/>
      <c r="F145" s="35"/>
      <c r="G145" s="35"/>
      <c r="H145" s="35"/>
      <c r="I145" s="35"/>
      <c r="J145" s="36">
        <v>0</v>
      </c>
      <c r="K145" s="36">
        <f>J149</f>
        <v>0</v>
      </c>
      <c r="L145" s="36">
        <f t="shared" ref="L145:P145" si="544">K149</f>
        <v>2868.6003681117104</v>
      </c>
      <c r="M145" s="36">
        <f t="shared" si="544"/>
        <v>9077.9366245470665</v>
      </c>
      <c r="N145" s="36">
        <f t="shared" si="544"/>
        <v>18650.28034189489</v>
      </c>
      <c r="O145" s="36">
        <f t="shared" si="544"/>
        <v>31608.051569894593</v>
      </c>
      <c r="P145" s="36">
        <f t="shared" si="544"/>
        <v>47973.819825283863</v>
      </c>
      <c r="Q145" s="36">
        <f t="shared" ref="Q145" si="545">P149</f>
        <v>66754.332851464031</v>
      </c>
      <c r="R145" s="36">
        <f t="shared" ref="R145" si="546">Q149</f>
        <v>87965.688946907074</v>
      </c>
      <c r="S145" s="36">
        <f t="shared" ref="S145" si="547">R149</f>
        <v>111624.0937320747</v>
      </c>
      <c r="T145" s="36">
        <f t="shared" ref="T145" si="548">S149</f>
        <v>137745.86086489842</v>
      </c>
      <c r="U145" s="36">
        <f t="shared" ref="U145" si="549">T149</f>
        <v>166347.41276102932</v>
      </c>
      <c r="V145" s="36">
        <f t="shared" ref="V145" si="550">U149</f>
        <v>197445.28131888938</v>
      </c>
      <c r="W145" s="36">
        <f t="shared" ref="W145" si="551">V149</f>
        <v>231056.10864955682</v>
      </c>
      <c r="X145" s="36">
        <f t="shared" ref="X145" si="552">W149</f>
        <v>267239.46620908211</v>
      </c>
      <c r="Y145" s="36">
        <f t="shared" ref="Y145" si="553">X149</f>
        <v>304012.18548988289</v>
      </c>
      <c r="Z145" s="36">
        <f t="shared" ref="Z145" si="554">Y149</f>
        <v>341378.19557010097</v>
      </c>
      <c r="AA145" s="36">
        <f t="shared" ref="AA145" si="555">Z149</f>
        <v>382015.43212847423</v>
      </c>
      <c r="AB145" s="36">
        <f t="shared" ref="AB145" si="556">AA149</f>
        <v>425945.70334152377</v>
      </c>
      <c r="AC145" s="36">
        <f t="shared" ref="AC145" si="557">AB149</f>
        <v>475191.28148272214</v>
      </c>
      <c r="AD145" s="36">
        <f t="shared" ref="AD145" si="558">AC149</f>
        <v>529787.60193159047</v>
      </c>
      <c r="AE145" s="36">
        <f t="shared" ref="AE145" si="559">AD149</f>
        <v>589770.33630351303</v>
      </c>
      <c r="AF145" s="36">
        <f t="shared" ref="AF145" si="560">AE149</f>
        <v>637987.89402464358</v>
      </c>
      <c r="AG145" s="36">
        <f t="shared" ref="AG145" si="561">AF149</f>
        <v>691549.34058397694</v>
      </c>
      <c r="AH145" s="36">
        <f t="shared" ref="AH145" si="562">AG149</f>
        <v>750490.30190710106</v>
      </c>
      <c r="AI145" s="36">
        <f t="shared" ref="AI145" si="563">AH149</f>
        <v>798229.59645604121</v>
      </c>
      <c r="AJ145" s="36">
        <f t="shared" ref="AJ145" si="564">AI149</f>
        <v>851988.60992655926</v>
      </c>
      <c r="AK145" s="36">
        <f t="shared" ref="AK145" si="565">AJ149</f>
        <v>911807.47377813235</v>
      </c>
      <c r="AL145" s="36">
        <f t="shared" ref="AL145" si="566">AK149</f>
        <v>960539.08701330097</v>
      </c>
      <c r="AM145" s="36">
        <f t="shared" ref="AM145" si="567">AL149</f>
        <v>1015297.0346279558</v>
      </c>
      <c r="AN145" s="36">
        <f t="shared" ref="AN145" si="568">AM149</f>
        <v>1076121.4921846266</v>
      </c>
      <c r="AO145" s="36">
        <f t="shared" ref="AO145" si="569">AN149</f>
        <v>1127905.728166217</v>
      </c>
      <c r="AP145" s="36">
        <f t="shared" ref="AP145" si="570">AO149</f>
        <v>1187776.9744288933</v>
      </c>
      <c r="AQ145" s="36">
        <f t="shared" ref="AQ145" si="571">AP149</f>
        <v>1255789.1443745294</v>
      </c>
      <c r="AR145" s="36">
        <f t="shared" ref="AR145" si="572">AQ149</f>
        <v>1312186.8216135162</v>
      </c>
      <c r="AS145" s="36">
        <f t="shared" ref="AS145" si="573">AR149</f>
        <v>1374080.0761944759</v>
      </c>
      <c r="AT145" s="36">
        <f t="shared" ref="AT145" si="574">AS149</f>
        <v>1441505.5452996886</v>
      </c>
      <c r="AU145" s="36">
        <f t="shared" ref="AU145" si="575">AT149</f>
        <v>1495272.2852760255</v>
      </c>
      <c r="AV145" s="36">
        <f t="shared" ref="AV145" si="576">AU149</f>
        <v>1552535.0288887527</v>
      </c>
      <c r="AW145" s="36">
        <f t="shared" ref="AW145" si="577">AV149</f>
        <v>1613317.0828287792</v>
      </c>
      <c r="AX145" s="36">
        <f t="shared" ref="AX145" si="578">AW149</f>
        <v>1660454.409164954</v>
      </c>
      <c r="AY145" s="36">
        <f t="shared" ref="AY145" si="579">AX149</f>
        <v>1711043.5430465846</v>
      </c>
      <c r="AZ145" s="36">
        <f t="shared" ref="AZ145" si="580">AY149</f>
        <v>1765107.496523974</v>
      </c>
      <c r="BA145" s="36">
        <f t="shared" ref="BA145" si="581">AZ149</f>
        <v>1805481.9350610939</v>
      </c>
      <c r="BB145" s="36">
        <f t="shared" ref="BB145" si="582">BA149</f>
        <v>1849263.0952250091</v>
      </c>
      <c r="BC145" s="36">
        <f t="shared" ref="BC145" si="583">BB149</f>
        <v>1896473.6884932318</v>
      </c>
      <c r="BD145" s="36">
        <f t="shared" ref="BD145" si="584">BC149</f>
        <v>1929949.0777531238</v>
      </c>
      <c r="BE145" s="36">
        <f t="shared" ref="BE145" si="585">BD149</f>
        <v>1966785.1949779631</v>
      </c>
      <c r="BF145" s="36">
        <f t="shared" ref="BF145" si="586">BE149</f>
        <v>2007004.4450208494</v>
      </c>
      <c r="BG145" s="36">
        <f t="shared" ref="BG145" si="587">BF149</f>
        <v>2033441.8821005695</v>
      </c>
      <c r="BH145" s="36">
        <f t="shared" ref="BH145" si="588">BG149</f>
        <v>2063252.5842426834</v>
      </c>
      <c r="BI145" s="36">
        <f t="shared" ref="BI145" si="589">BH149</f>
        <v>2096459.03988094</v>
      </c>
      <c r="BJ145" s="36">
        <f t="shared" ref="BJ145" si="590">BI149</f>
        <v>2115896.3873719806</v>
      </c>
      <c r="BK145" s="36">
        <f t="shared" ref="BK145" si="591">BJ149</f>
        <v>2138660.3326614909</v>
      </c>
      <c r="BL145" s="36">
        <f t="shared" ref="BL145" si="592">BK149</f>
        <v>2164773.0530681266</v>
      </c>
      <c r="BM145" s="36">
        <f t="shared" ref="BM145" si="593">BL149</f>
        <v>2177069.3737593354</v>
      </c>
      <c r="BN145" s="36">
        <f t="shared" ref="BN145" si="594">BM149</f>
        <v>2192644.6854036814</v>
      </c>
      <c r="BO145" s="36">
        <f t="shared" ref="BO145" si="595">BN149</f>
        <v>2211520.8479408519</v>
      </c>
      <c r="BP145" s="36">
        <f t="shared" ref="BP145" si="596">BO149</f>
        <v>2217971.1170806796</v>
      </c>
      <c r="BQ145" s="36">
        <f t="shared" ref="BQ145" si="597">BP149</f>
        <v>2226222.6534594214</v>
      </c>
      <c r="BR145" s="36">
        <f t="shared" ref="BR145" si="598">BQ149</f>
        <v>2237726.2155625499</v>
      </c>
      <c r="BS145" s="36">
        <f t="shared" ref="BS145" si="599">BR149</f>
        <v>2244252.9170246073</v>
      </c>
      <c r="BT145" s="36">
        <f t="shared" ref="BT145" si="600">BS149</f>
        <v>2250798.6546992622</v>
      </c>
      <c r="BU145" s="36">
        <f t="shared" ref="BU145" si="601">BT149</f>
        <v>2257363.4841088019</v>
      </c>
      <c r="BV145" s="36">
        <f t="shared" ref="BV145" si="602">BU149</f>
        <v>2263947.4609374525</v>
      </c>
      <c r="BW145" s="36">
        <f t="shared" ref="BW145" si="603">BV149</f>
        <v>2270550.6410318534</v>
      </c>
      <c r="BX145" s="36">
        <f t="shared" ref="BX145" si="604">BW149</f>
        <v>2277173.0804015296</v>
      </c>
      <c r="BY145" s="36">
        <f t="shared" ref="BY145" si="605">BX149</f>
        <v>2283814.8352193674</v>
      </c>
      <c r="BZ145" s="36">
        <f t="shared" ref="BZ145" si="606">BY149</f>
        <v>2290475.9618220907</v>
      </c>
      <c r="CA145" s="36">
        <f t="shared" ref="CA145" si="607">BZ149</f>
        <v>0</v>
      </c>
      <c r="CB145" s="36">
        <f t="shared" ref="CB145" si="608">CA149</f>
        <v>0</v>
      </c>
      <c r="CC145" s="36">
        <f t="shared" ref="CC145" si="609">CB149</f>
        <v>0</v>
      </c>
      <c r="CD145" s="36">
        <f t="shared" ref="CD145" si="610">CC149</f>
        <v>0</v>
      </c>
      <c r="CE145" s="36">
        <f t="shared" ref="CE145" si="611">CD149</f>
        <v>0</v>
      </c>
      <c r="CF145" s="36">
        <f t="shared" ref="CF145" si="612">CE149</f>
        <v>0</v>
      </c>
      <c r="CG145" s="36">
        <f t="shared" ref="CG145" si="613">CF149</f>
        <v>0</v>
      </c>
      <c r="CH145" s="36">
        <f t="shared" ref="CH145" si="614">CG149</f>
        <v>0</v>
      </c>
      <c r="CI145" s="36">
        <f t="shared" ref="CI145" si="615">CH149</f>
        <v>0</v>
      </c>
      <c r="CJ145" s="36">
        <f t="shared" ref="CJ145" si="616">CI149</f>
        <v>0</v>
      </c>
      <c r="CK145" s="36">
        <f t="shared" ref="CK145" si="617">CJ149</f>
        <v>0</v>
      </c>
      <c r="CL145" s="36">
        <f t="shared" ref="CL145" si="618">CK149</f>
        <v>0</v>
      </c>
      <c r="CM145" s="36">
        <f t="shared" ref="CM145" si="619">CL149</f>
        <v>0</v>
      </c>
      <c r="CN145" s="36">
        <f t="shared" ref="CN145" si="620">CM149</f>
        <v>0</v>
      </c>
      <c r="CO145" s="36">
        <f t="shared" ref="CO145" si="621">CN149</f>
        <v>0</v>
      </c>
      <c r="CP145" s="36">
        <f t="shared" ref="CP145" si="622">CO149</f>
        <v>0</v>
      </c>
      <c r="CQ145" s="36">
        <f t="shared" ref="CQ145" si="623">CP149</f>
        <v>0</v>
      </c>
      <c r="CR145" s="36">
        <f t="shared" ref="CR145" si="624">CQ149</f>
        <v>0</v>
      </c>
      <c r="CS145" s="36">
        <f t="shared" ref="CS145" si="625">CR149</f>
        <v>0</v>
      </c>
      <c r="CT145" s="36">
        <f t="shared" ref="CT145" si="626">CS149</f>
        <v>0</v>
      </c>
      <c r="CU145" s="36">
        <f t="shared" ref="CU145" si="627">CT149</f>
        <v>0</v>
      </c>
      <c r="CV145" s="36">
        <f t="shared" ref="CV145" si="628">CU149</f>
        <v>0</v>
      </c>
      <c r="CW145" s="36">
        <f t="shared" ref="CW145" si="629">CV149</f>
        <v>0</v>
      </c>
      <c r="CX145" s="36">
        <f t="shared" ref="CX145" si="630">CW149</f>
        <v>0</v>
      </c>
      <c r="CY145" s="36">
        <f t="shared" ref="CY145" si="631">CX149</f>
        <v>0</v>
      </c>
      <c r="CZ145" s="36">
        <f t="shared" ref="CZ145" si="632">CY149</f>
        <v>0</v>
      </c>
      <c r="DA145" s="36">
        <f t="shared" ref="DA145" si="633">CZ149</f>
        <v>0</v>
      </c>
      <c r="DB145" s="36">
        <f t="shared" ref="DB145" si="634">DA149</f>
        <v>0</v>
      </c>
      <c r="DC145" s="36">
        <f t="shared" ref="DC145" si="635">DB149</f>
        <v>0</v>
      </c>
      <c r="DD145" s="36">
        <f t="shared" ref="DD145" si="636">DC149</f>
        <v>0</v>
      </c>
      <c r="DE145" s="36">
        <f t="shared" ref="DE145" si="637">DD149</f>
        <v>0</v>
      </c>
      <c r="DF145" s="36">
        <f t="shared" ref="DF145" si="638">DE149</f>
        <v>0</v>
      </c>
      <c r="DG145" s="36">
        <f t="shared" ref="DG145" si="639">DF149</f>
        <v>0</v>
      </c>
      <c r="DH145" s="36">
        <f t="shared" ref="DH145" si="640">DG149</f>
        <v>0</v>
      </c>
      <c r="DI145" s="36">
        <f t="shared" ref="DI145" si="641">DH149</f>
        <v>0</v>
      </c>
      <c r="DJ145" s="36">
        <f t="shared" ref="DJ145" si="642">DI149</f>
        <v>0</v>
      </c>
      <c r="DK145" s="36">
        <f t="shared" ref="DK145" si="643">DJ149</f>
        <v>0</v>
      </c>
      <c r="DL145" s="36">
        <f t="shared" ref="DL145" si="644">DK149</f>
        <v>0</v>
      </c>
      <c r="DM145" s="36">
        <f t="shared" ref="DM145" si="645">DL149</f>
        <v>0</v>
      </c>
      <c r="DN145" s="36">
        <f t="shared" ref="DN145" si="646">DM149</f>
        <v>0</v>
      </c>
      <c r="DO145" s="36">
        <f t="shared" ref="DO145" si="647">DN149</f>
        <v>0</v>
      </c>
      <c r="DP145" s="36">
        <f t="shared" ref="DP145" si="648">DO149</f>
        <v>0</v>
      </c>
      <c r="DQ145" s="36">
        <f t="shared" ref="DQ145" si="649">DP149</f>
        <v>0</v>
      </c>
      <c r="DR145" s="36">
        <f t="shared" ref="DR145" si="650">DQ149</f>
        <v>0</v>
      </c>
      <c r="DS145" s="36">
        <f t="shared" ref="DS145" si="651">DR149</f>
        <v>0</v>
      </c>
      <c r="DT145" s="36">
        <f t="shared" ref="DT145" si="652">DS149</f>
        <v>0</v>
      </c>
      <c r="DU145" s="36">
        <f t="shared" ref="DU145" si="653">DT149</f>
        <v>0</v>
      </c>
      <c r="DV145" s="36">
        <f t="shared" ref="DV145" si="654">DU149</f>
        <v>0</v>
      </c>
      <c r="DW145" s="36">
        <f t="shared" ref="DW145" si="655">DV149</f>
        <v>0</v>
      </c>
      <c r="DX145" s="36">
        <f t="shared" ref="DX145" si="656">DW149</f>
        <v>0</v>
      </c>
      <c r="DY145" s="36">
        <f t="shared" ref="DY145" si="657">DX149</f>
        <v>0</v>
      </c>
      <c r="DZ145" s="36">
        <f t="shared" ref="DZ145" si="658">DY149</f>
        <v>0</v>
      </c>
      <c r="EA145" s="36">
        <f t="shared" ref="EA145" si="659">DZ149</f>
        <v>0</v>
      </c>
      <c r="EB145" s="36">
        <f t="shared" ref="EB145" si="660">EA149</f>
        <v>0</v>
      </c>
      <c r="EC145" s="36">
        <f t="shared" ref="EC145" si="661">EB149</f>
        <v>0</v>
      </c>
      <c r="ED145" s="36">
        <f t="shared" ref="ED145" si="662">EC149</f>
        <v>0</v>
      </c>
      <c r="EE145" s="36">
        <f t="shared" ref="EE145" si="663">ED149</f>
        <v>0</v>
      </c>
      <c r="EF145" s="36">
        <f t="shared" ref="EF145" si="664">EE149</f>
        <v>0</v>
      </c>
      <c r="EG145" s="36">
        <f t="shared" ref="EG145" si="665">EF149</f>
        <v>0</v>
      </c>
      <c r="EH145" s="36">
        <f t="shared" ref="EH145" si="666">EG149</f>
        <v>0</v>
      </c>
      <c r="EI145" s="36">
        <f t="shared" ref="EI145" si="667">EH149</f>
        <v>0</v>
      </c>
      <c r="EJ145" s="36">
        <f t="shared" ref="EJ145" si="668">EI149</f>
        <v>0</v>
      </c>
      <c r="EK145" s="36">
        <f t="shared" ref="EK145" si="669">EJ149</f>
        <v>0</v>
      </c>
      <c r="EL145" s="36">
        <f t="shared" ref="EL145" si="670">EK149</f>
        <v>0</v>
      </c>
      <c r="EM145" s="36">
        <f t="shared" ref="EM145" si="671">EL149</f>
        <v>0</v>
      </c>
      <c r="EN145" s="36">
        <f t="shared" ref="EN145" si="672">EM149</f>
        <v>0</v>
      </c>
      <c r="EO145" s="36">
        <f t="shared" ref="EO145" si="673">EN149</f>
        <v>0</v>
      </c>
      <c r="EP145" s="36">
        <f t="shared" ref="EP145" si="674">EO149</f>
        <v>0</v>
      </c>
      <c r="EQ145" s="36">
        <f t="shared" ref="EQ145" si="675">EP149</f>
        <v>0</v>
      </c>
      <c r="ER145" s="36">
        <f t="shared" ref="ER145" si="676">EQ149</f>
        <v>0</v>
      </c>
      <c r="ES145" s="36">
        <f t="shared" ref="ES145" si="677">ER149</f>
        <v>0</v>
      </c>
      <c r="ET145" s="36">
        <f t="shared" ref="ET145" si="678">ES149</f>
        <v>0</v>
      </c>
      <c r="EU145" s="36">
        <f t="shared" ref="EU145" si="679">ET149</f>
        <v>0</v>
      </c>
      <c r="EV145" s="36">
        <f t="shared" ref="EV145" si="680">EU149</f>
        <v>0</v>
      </c>
      <c r="EW145" s="36">
        <f t="shared" ref="EW145" si="681">EV149</f>
        <v>0</v>
      </c>
      <c r="EX145" s="36">
        <f t="shared" ref="EX145" si="682">EW149</f>
        <v>0</v>
      </c>
      <c r="EY145" s="36">
        <f t="shared" ref="EY145" si="683">EX149</f>
        <v>0</v>
      </c>
      <c r="EZ145" s="36">
        <f t="shared" ref="EZ145" si="684">EY149</f>
        <v>0</v>
      </c>
      <c r="FA145" s="36">
        <f t="shared" ref="FA145" si="685">EZ149</f>
        <v>0</v>
      </c>
      <c r="FB145" s="36">
        <f t="shared" ref="FB145" si="686">FA149</f>
        <v>0</v>
      </c>
      <c r="FC145" s="36">
        <f t="shared" ref="FC145" si="687">FB149</f>
        <v>0</v>
      </c>
      <c r="FD145" s="36">
        <f t="shared" ref="FD145" si="688">FC149</f>
        <v>0</v>
      </c>
      <c r="FE145" s="36">
        <f t="shared" ref="FE145" si="689">FD149</f>
        <v>0</v>
      </c>
      <c r="FF145" s="36">
        <f t="shared" ref="FF145" si="690">FE149</f>
        <v>0</v>
      </c>
      <c r="FG145" s="36">
        <f t="shared" ref="FG145" si="691">FF149</f>
        <v>0</v>
      </c>
      <c r="FH145" s="36">
        <f t="shared" ref="FH145" si="692">FG149</f>
        <v>0</v>
      </c>
      <c r="FI145" s="36">
        <f t="shared" ref="FI145" si="693">FH149</f>
        <v>0</v>
      </c>
      <c r="FJ145" s="36">
        <f t="shared" ref="FJ145" si="694">FI149</f>
        <v>0</v>
      </c>
      <c r="FK145" s="36">
        <f t="shared" ref="FK145" si="695">FJ149</f>
        <v>0</v>
      </c>
      <c r="FL145" s="36">
        <f t="shared" ref="FL145" si="696">FK149</f>
        <v>0</v>
      </c>
      <c r="FM145" s="36">
        <f t="shared" ref="FM145" si="697">FL149</f>
        <v>0</v>
      </c>
      <c r="FN145" s="36">
        <f t="shared" ref="FN145" si="698">FM149</f>
        <v>0</v>
      </c>
      <c r="FO145" s="36">
        <f t="shared" ref="FO145" si="699">FN149</f>
        <v>0</v>
      </c>
      <c r="FP145" s="36">
        <f t="shared" ref="FP145" si="700">FO149</f>
        <v>0</v>
      </c>
      <c r="FQ145" s="36">
        <f t="shared" ref="FQ145" si="701">FP149</f>
        <v>0</v>
      </c>
      <c r="FR145" s="36">
        <f t="shared" ref="FR145" si="702">FQ149</f>
        <v>0</v>
      </c>
      <c r="FS145" s="36">
        <f t="shared" ref="FS145" si="703">FR149</f>
        <v>0</v>
      </c>
      <c r="FT145" s="36">
        <f t="shared" ref="FT145" si="704">FS149</f>
        <v>0</v>
      </c>
      <c r="FU145" s="36">
        <f t="shared" ref="FU145" si="705">FT149</f>
        <v>0</v>
      </c>
      <c r="FV145" s="36">
        <f t="shared" ref="FV145" si="706">FU149</f>
        <v>0</v>
      </c>
      <c r="FW145" s="36">
        <f t="shared" ref="FW145" si="707">FV149</f>
        <v>0</v>
      </c>
      <c r="FX145" s="36">
        <f t="shared" ref="FX145" si="708">FW149</f>
        <v>0</v>
      </c>
      <c r="FY145" s="36">
        <f t="shared" ref="FY145" si="709">FX149</f>
        <v>0</v>
      </c>
      <c r="FZ145" s="36">
        <f t="shared" ref="FZ145" si="710">FY149</f>
        <v>0</v>
      </c>
      <c r="GA145" s="36">
        <f t="shared" ref="GA145" si="711">FZ149</f>
        <v>0</v>
      </c>
      <c r="GB145" s="36">
        <f t="shared" ref="GB145" si="712">GA149</f>
        <v>0</v>
      </c>
      <c r="GC145" s="36">
        <f t="shared" ref="GC145" si="713">GB149</f>
        <v>0</v>
      </c>
      <c r="GD145" s="36">
        <f t="shared" ref="GD145" si="714">GC149</f>
        <v>0</v>
      </c>
      <c r="GE145" s="36">
        <f t="shared" ref="GE145" si="715">GD149</f>
        <v>0</v>
      </c>
      <c r="GF145" s="36">
        <f t="shared" ref="GF145" si="716">GE149</f>
        <v>0</v>
      </c>
      <c r="GG145" s="36">
        <f t="shared" ref="GG145" si="717">GF149</f>
        <v>0</v>
      </c>
    </row>
    <row r="146" spans="2:195" x14ac:dyDescent="0.25">
      <c r="D146" t="s">
        <v>272</v>
      </c>
      <c r="E146" s="42">
        <f>SUM('Model Inputs'!E31:E32)</f>
        <v>0.08</v>
      </c>
      <c r="J146" s="1">
        <f t="shared" ref="J146:AO146" si="718">SUM(J$139,J$145)*$E146/Periodicity</f>
        <v>0</v>
      </c>
      <c r="K146" s="1">
        <f>SUM(K$139,K$145)*$E146/Periodicity</f>
        <v>6556.8008413981943</v>
      </c>
      <c r="L146" s="1">
        <f t="shared" si="718"/>
        <v>14192.76858613795</v>
      </c>
      <c r="M146" s="1">
        <f t="shared" si="718"/>
        <v>21879.642782509309</v>
      </c>
      <c r="N146" s="1">
        <f t="shared" si="718"/>
        <v>29617.76280685647</v>
      </c>
      <c r="O146" s="1">
        <f t="shared" si="718"/>
        <v>37407.470298032618</v>
      </c>
      <c r="P146" s="1">
        <f t="shared" si="718"/>
        <v>42926.886916983269</v>
      </c>
      <c r="Q146" s="1">
        <f t="shared" si="718"/>
        <v>48483.099646726921</v>
      </c>
      <c r="R146" s="1">
        <f t="shared" si="718"/>
        <v>54076.353794668867</v>
      </c>
      <c r="S146" s="1">
        <f t="shared" si="718"/>
        <v>59706.896303597088</v>
      </c>
      <c r="T146" s="1">
        <f t="shared" si="718"/>
        <v>65374.975762584851</v>
      </c>
      <c r="U146" s="1">
        <f t="shared" si="718"/>
        <v>71080.842417965847</v>
      </c>
      <c r="V146" s="1">
        <f t="shared" si="718"/>
        <v>76824.748184382726</v>
      </c>
      <c r="W146" s="1">
        <f t="shared" si="718"/>
        <v>82704.817278914983</v>
      </c>
      <c r="X146" s="1">
        <f t="shared" si="718"/>
        <v>84051.929784687454</v>
      </c>
      <c r="Y146" s="1">
        <f t="shared" si="718"/>
        <v>85408.023040498418</v>
      </c>
      <c r="Z146" s="1">
        <f t="shared" si="718"/>
        <v>92885.112133424613</v>
      </c>
      <c r="AA146" s="1">
        <f t="shared" si="718"/>
        <v>100412.04848697032</v>
      </c>
      <c r="AB146" s="1">
        <f t="shared" si="718"/>
        <v>112561.32146559634</v>
      </c>
      <c r="AC146" s="1">
        <f t="shared" si="718"/>
        <v>124791.58959741316</v>
      </c>
      <c r="AD146" s="1">
        <f t="shared" si="718"/>
        <v>137103.39285010879</v>
      </c>
      <c r="AE146" s="1">
        <f t="shared" si="718"/>
        <v>110211.56050544145</v>
      </c>
      <c r="AF146" s="1">
        <f t="shared" si="718"/>
        <v>122426.16356419062</v>
      </c>
      <c r="AG146" s="1">
        <f t="shared" si="718"/>
        <v>134722.1973099981</v>
      </c>
      <c r="AH146" s="1">
        <f t="shared" si="718"/>
        <v>109118.38754043447</v>
      </c>
      <c r="AI146" s="1">
        <f t="shared" si="718"/>
        <v>122877.74507546968</v>
      </c>
      <c r="AJ146" s="1">
        <f t="shared" si="718"/>
        <v>136728.83166073848</v>
      </c>
      <c r="AK146" s="1">
        <f t="shared" si="718"/>
        <v>111386.54453752813</v>
      </c>
      <c r="AL146" s="1">
        <f t="shared" si="718"/>
        <v>125161.02311921066</v>
      </c>
      <c r="AM146" s="1">
        <f t="shared" si="718"/>
        <v>139027.3315581044</v>
      </c>
      <c r="AN146" s="1">
        <f t="shared" si="718"/>
        <v>118363.96795792093</v>
      </c>
      <c r="AO146" s="1">
        <f t="shared" si="718"/>
        <v>136848.5628861172</v>
      </c>
      <c r="AP146" s="1">
        <f t="shared" ref="AP146:BU146" si="719">SUM(AP$139,AP$145)*$E146/Periodicity</f>
        <v>155456.38844716814</v>
      </c>
      <c r="AQ146" s="1">
        <f t="shared" si="719"/>
        <v>128908.97654625545</v>
      </c>
      <c r="AR146" s="1">
        <f t="shared" si="719"/>
        <v>141470.29618505095</v>
      </c>
      <c r="AS146" s="1">
        <f t="shared" si="719"/>
        <v>154115.35795477175</v>
      </c>
      <c r="AT146" s="1">
        <f t="shared" si="719"/>
        <v>122895.40566019865</v>
      </c>
      <c r="AU146" s="1">
        <f t="shared" si="719"/>
        <v>130886.27111480483</v>
      </c>
      <c r="AV146" s="1">
        <f t="shared" si="719"/>
        <v>138930.40900577506</v>
      </c>
      <c r="AW146" s="1">
        <f t="shared" si="719"/>
        <v>107742.46019697079</v>
      </c>
      <c r="AX146" s="1">
        <f t="shared" si="719"/>
        <v>115632.30601515544</v>
      </c>
      <c r="AY146" s="1">
        <f t="shared" si="719"/>
        <v>123574.75080546133</v>
      </c>
      <c r="AZ146" s="1">
        <f t="shared" si="719"/>
        <v>92284.430941988307</v>
      </c>
      <c r="BA146" s="1">
        <f t="shared" si="719"/>
        <v>100071.22323180641</v>
      </c>
      <c r="BB146" s="1">
        <f t="shared" si="719"/>
        <v>107909.92747022332</v>
      </c>
      <c r="BC146" s="1">
        <f t="shared" si="719"/>
        <v>76515.175451182047</v>
      </c>
      <c r="BD146" s="1">
        <f t="shared" si="719"/>
        <v>84196.839371061447</v>
      </c>
      <c r="BE146" s="1">
        <f t="shared" si="719"/>
        <v>91929.714383740036</v>
      </c>
      <c r="BF146" s="1">
        <f t="shared" si="719"/>
        <v>60428.42761078888</v>
      </c>
      <c r="BG146" s="1">
        <f t="shared" si="719"/>
        <v>68138.747753403091</v>
      </c>
      <c r="BH146" s="1">
        <f t="shared" si="719"/>
        <v>75900.470030301411</v>
      </c>
      <c r="BI146" s="1">
        <f t="shared" si="719"/>
        <v>44428.222836664754</v>
      </c>
      <c r="BJ146" s="1">
        <f t="shared" si="719"/>
        <v>52031.874947451463</v>
      </c>
      <c r="BK146" s="1">
        <f t="shared" si="719"/>
        <v>59686.21807231009</v>
      </c>
      <c r="BL146" s="1">
        <f t="shared" si="719"/>
        <v>28105.875865620164</v>
      </c>
      <c r="BM146" s="1">
        <f t="shared" si="719"/>
        <v>35600.712329933245</v>
      </c>
      <c r="BN146" s="1">
        <f t="shared" si="719"/>
        <v>43145.51437067509</v>
      </c>
      <c r="BO146" s="1">
        <f t="shared" si="719"/>
        <v>14743.47231960568</v>
      </c>
      <c r="BP146" s="1">
        <f t="shared" si="719"/>
        <v>18860.654579980586</v>
      </c>
      <c r="BQ146" s="1">
        <f t="shared" si="719"/>
        <v>26293.856235722746</v>
      </c>
      <c r="BR146" s="1">
        <f t="shared" si="719"/>
        <v>14918.174770416999</v>
      </c>
      <c r="BS146" s="1">
        <f t="shared" si="719"/>
        <v>14961.686113497382</v>
      </c>
      <c r="BT146" s="1">
        <f t="shared" si="719"/>
        <v>15005.324364661748</v>
      </c>
      <c r="BU146" s="1">
        <f t="shared" si="719"/>
        <v>15049.089894058679</v>
      </c>
      <c r="BV146" s="1">
        <f t="shared" ref="BV146:DA146" si="720">SUM(BV$139,BV$145)*$E146/Periodicity</f>
        <v>15092.983072916351</v>
      </c>
      <c r="BW146" s="1">
        <f t="shared" si="720"/>
        <v>15137.00427354569</v>
      </c>
      <c r="BX146" s="1">
        <f t="shared" si="720"/>
        <v>15181.15386934353</v>
      </c>
      <c r="BY146" s="1">
        <f t="shared" si="720"/>
        <v>15225.432234795784</v>
      </c>
      <c r="BZ146" s="1">
        <f t="shared" si="720"/>
        <v>15269.839745480604</v>
      </c>
      <c r="CA146" s="1">
        <f t="shared" si="720"/>
        <v>0</v>
      </c>
      <c r="CB146" s="1">
        <f>SUM(CB$139,CB$145)*$E146/Periodicity</f>
        <v>0</v>
      </c>
      <c r="CC146" s="1">
        <f t="shared" si="720"/>
        <v>0</v>
      </c>
      <c r="CD146" s="1">
        <f t="shared" si="720"/>
        <v>0</v>
      </c>
      <c r="CE146" s="1">
        <f t="shared" si="720"/>
        <v>0</v>
      </c>
      <c r="CF146" s="1">
        <f t="shared" si="720"/>
        <v>0</v>
      </c>
      <c r="CG146" s="1">
        <f t="shared" si="720"/>
        <v>0</v>
      </c>
      <c r="CH146" s="1">
        <f t="shared" si="720"/>
        <v>0</v>
      </c>
      <c r="CI146" s="1">
        <f t="shared" si="720"/>
        <v>0</v>
      </c>
      <c r="CJ146" s="1">
        <f t="shared" si="720"/>
        <v>0</v>
      </c>
      <c r="CK146" s="1">
        <f t="shared" si="720"/>
        <v>0</v>
      </c>
      <c r="CL146" s="1">
        <f t="shared" si="720"/>
        <v>0</v>
      </c>
      <c r="CM146" s="1">
        <f t="shared" si="720"/>
        <v>0</v>
      </c>
      <c r="CN146" s="1">
        <f t="shared" si="720"/>
        <v>0</v>
      </c>
      <c r="CO146" s="1">
        <f t="shared" si="720"/>
        <v>0</v>
      </c>
      <c r="CP146" s="1">
        <f t="shared" si="720"/>
        <v>0</v>
      </c>
      <c r="CQ146" s="1">
        <f t="shared" si="720"/>
        <v>0</v>
      </c>
      <c r="CR146" s="1">
        <f t="shared" si="720"/>
        <v>0</v>
      </c>
      <c r="CS146" s="1">
        <f t="shared" si="720"/>
        <v>0</v>
      </c>
      <c r="CT146" s="1">
        <f t="shared" si="720"/>
        <v>0</v>
      </c>
      <c r="CU146" s="1">
        <f t="shared" si="720"/>
        <v>0</v>
      </c>
      <c r="CV146" s="1">
        <f t="shared" si="720"/>
        <v>0</v>
      </c>
      <c r="CW146" s="1">
        <f t="shared" si="720"/>
        <v>0</v>
      </c>
      <c r="CX146" s="1">
        <f t="shared" si="720"/>
        <v>0</v>
      </c>
      <c r="CY146" s="1">
        <f t="shared" si="720"/>
        <v>0</v>
      </c>
      <c r="CZ146" s="1">
        <f t="shared" si="720"/>
        <v>0</v>
      </c>
      <c r="DA146" s="1">
        <f t="shared" si="720"/>
        <v>0</v>
      </c>
      <c r="DB146" s="1">
        <f t="shared" ref="DB146:EG146" si="721">SUM(DB$139,DB$145)*$E146/Periodicity</f>
        <v>0</v>
      </c>
      <c r="DC146" s="1">
        <f t="shared" si="721"/>
        <v>0</v>
      </c>
      <c r="DD146" s="1">
        <f t="shared" si="721"/>
        <v>0</v>
      </c>
      <c r="DE146" s="1">
        <f t="shared" si="721"/>
        <v>0</v>
      </c>
      <c r="DF146" s="1">
        <f t="shared" si="721"/>
        <v>0</v>
      </c>
      <c r="DG146" s="1">
        <f t="shared" si="721"/>
        <v>0</v>
      </c>
      <c r="DH146" s="1">
        <f t="shared" si="721"/>
        <v>0</v>
      </c>
      <c r="DI146" s="1">
        <f t="shared" si="721"/>
        <v>0</v>
      </c>
      <c r="DJ146" s="1">
        <f t="shared" si="721"/>
        <v>0</v>
      </c>
      <c r="DK146" s="1">
        <f t="shared" si="721"/>
        <v>0</v>
      </c>
      <c r="DL146" s="1">
        <f t="shared" si="721"/>
        <v>0</v>
      </c>
      <c r="DM146" s="1">
        <f t="shared" si="721"/>
        <v>0</v>
      </c>
      <c r="DN146" s="1">
        <f t="shared" si="721"/>
        <v>0</v>
      </c>
      <c r="DO146" s="1">
        <f t="shared" si="721"/>
        <v>0</v>
      </c>
      <c r="DP146" s="1">
        <f t="shared" si="721"/>
        <v>0</v>
      </c>
      <c r="DQ146" s="1">
        <f t="shared" si="721"/>
        <v>0</v>
      </c>
      <c r="DR146" s="1">
        <f t="shared" si="721"/>
        <v>0</v>
      </c>
      <c r="DS146" s="1">
        <f t="shared" si="721"/>
        <v>0</v>
      </c>
      <c r="DT146" s="1">
        <f t="shared" si="721"/>
        <v>0</v>
      </c>
      <c r="DU146" s="1">
        <f t="shared" si="721"/>
        <v>0</v>
      </c>
      <c r="DV146" s="1">
        <f t="shared" si="721"/>
        <v>0</v>
      </c>
      <c r="DW146" s="1">
        <f t="shared" si="721"/>
        <v>0</v>
      </c>
      <c r="DX146" s="1">
        <f t="shared" si="721"/>
        <v>0</v>
      </c>
      <c r="DY146" s="1">
        <f t="shared" si="721"/>
        <v>0</v>
      </c>
      <c r="DZ146" s="1">
        <f t="shared" si="721"/>
        <v>0</v>
      </c>
      <c r="EA146" s="1">
        <f t="shared" si="721"/>
        <v>0</v>
      </c>
      <c r="EB146" s="1">
        <f t="shared" si="721"/>
        <v>0</v>
      </c>
      <c r="EC146" s="1">
        <f t="shared" si="721"/>
        <v>0</v>
      </c>
      <c r="ED146" s="1">
        <f t="shared" si="721"/>
        <v>0</v>
      </c>
      <c r="EE146" s="1">
        <f t="shared" si="721"/>
        <v>0</v>
      </c>
      <c r="EF146" s="1">
        <f t="shared" si="721"/>
        <v>0</v>
      </c>
      <c r="EG146" s="1">
        <f t="shared" si="721"/>
        <v>0</v>
      </c>
      <c r="EH146" s="1">
        <f t="shared" ref="EH146:FM146" si="722">SUM(EH$139,EH$145)*$E146/Periodicity</f>
        <v>0</v>
      </c>
      <c r="EI146" s="1">
        <f t="shared" si="722"/>
        <v>0</v>
      </c>
      <c r="EJ146" s="1">
        <f t="shared" si="722"/>
        <v>0</v>
      </c>
      <c r="EK146" s="1">
        <f t="shared" si="722"/>
        <v>0</v>
      </c>
      <c r="EL146" s="1">
        <f t="shared" si="722"/>
        <v>0</v>
      </c>
      <c r="EM146" s="1">
        <f t="shared" si="722"/>
        <v>0</v>
      </c>
      <c r="EN146" s="1">
        <f t="shared" si="722"/>
        <v>0</v>
      </c>
      <c r="EO146" s="1">
        <f t="shared" si="722"/>
        <v>0</v>
      </c>
      <c r="EP146" s="1">
        <f t="shared" si="722"/>
        <v>0</v>
      </c>
      <c r="EQ146" s="1">
        <f t="shared" si="722"/>
        <v>0</v>
      </c>
      <c r="ER146" s="1">
        <f t="shared" si="722"/>
        <v>0</v>
      </c>
      <c r="ES146" s="1">
        <f t="shared" si="722"/>
        <v>0</v>
      </c>
      <c r="ET146" s="1">
        <f t="shared" si="722"/>
        <v>0</v>
      </c>
      <c r="EU146" s="1">
        <f t="shared" si="722"/>
        <v>0</v>
      </c>
      <c r="EV146" s="1">
        <f t="shared" si="722"/>
        <v>0</v>
      </c>
      <c r="EW146" s="1">
        <f t="shared" si="722"/>
        <v>0</v>
      </c>
      <c r="EX146" s="1">
        <f t="shared" si="722"/>
        <v>0</v>
      </c>
      <c r="EY146" s="1">
        <f t="shared" si="722"/>
        <v>0</v>
      </c>
      <c r="EZ146" s="1">
        <f t="shared" si="722"/>
        <v>0</v>
      </c>
      <c r="FA146" s="1">
        <f t="shared" si="722"/>
        <v>0</v>
      </c>
      <c r="FB146" s="1">
        <f t="shared" si="722"/>
        <v>0</v>
      </c>
      <c r="FC146" s="1">
        <f t="shared" si="722"/>
        <v>0</v>
      </c>
      <c r="FD146" s="1">
        <f t="shared" si="722"/>
        <v>0</v>
      </c>
      <c r="FE146" s="1">
        <f t="shared" si="722"/>
        <v>0</v>
      </c>
      <c r="FF146" s="1">
        <f t="shared" si="722"/>
        <v>0</v>
      </c>
      <c r="FG146" s="1">
        <f t="shared" si="722"/>
        <v>0</v>
      </c>
      <c r="FH146" s="1">
        <f t="shared" si="722"/>
        <v>0</v>
      </c>
      <c r="FI146" s="1">
        <f t="shared" si="722"/>
        <v>0</v>
      </c>
      <c r="FJ146" s="1">
        <f t="shared" si="722"/>
        <v>0</v>
      </c>
      <c r="FK146" s="1">
        <f t="shared" si="722"/>
        <v>0</v>
      </c>
      <c r="FL146" s="1">
        <f t="shared" si="722"/>
        <v>0</v>
      </c>
      <c r="FM146" s="1">
        <f t="shared" si="722"/>
        <v>0</v>
      </c>
      <c r="FN146" s="1">
        <f t="shared" ref="FN146:GG146" si="723">SUM(FN$139,FN$145)*$E146/Periodicity</f>
        <v>0</v>
      </c>
      <c r="FO146" s="1">
        <f t="shared" si="723"/>
        <v>0</v>
      </c>
      <c r="FP146" s="1">
        <f t="shared" si="723"/>
        <v>0</v>
      </c>
      <c r="FQ146" s="1">
        <f t="shared" si="723"/>
        <v>0</v>
      </c>
      <c r="FR146" s="1">
        <f t="shared" si="723"/>
        <v>0</v>
      </c>
      <c r="FS146" s="1">
        <f t="shared" si="723"/>
        <v>0</v>
      </c>
      <c r="FT146" s="1">
        <f t="shared" si="723"/>
        <v>0</v>
      </c>
      <c r="FU146" s="1">
        <f t="shared" si="723"/>
        <v>0</v>
      </c>
      <c r="FV146" s="1">
        <f t="shared" si="723"/>
        <v>0</v>
      </c>
      <c r="FW146" s="1">
        <f t="shared" si="723"/>
        <v>0</v>
      </c>
      <c r="FX146" s="1">
        <f t="shared" si="723"/>
        <v>0</v>
      </c>
      <c r="FY146" s="1">
        <f t="shared" si="723"/>
        <v>0</v>
      </c>
      <c r="FZ146" s="1">
        <f t="shared" si="723"/>
        <v>0</v>
      </c>
      <c r="GA146" s="1">
        <f t="shared" si="723"/>
        <v>0</v>
      </c>
      <c r="GB146" s="1">
        <f t="shared" si="723"/>
        <v>0</v>
      </c>
      <c r="GC146" s="1">
        <f t="shared" si="723"/>
        <v>0</v>
      </c>
      <c r="GD146" s="1">
        <f t="shared" si="723"/>
        <v>0</v>
      </c>
      <c r="GE146" s="1">
        <f t="shared" si="723"/>
        <v>0</v>
      </c>
      <c r="GF146" s="1">
        <f t="shared" si="723"/>
        <v>0</v>
      </c>
      <c r="GG146" s="1">
        <f t="shared" si="723"/>
        <v>0</v>
      </c>
    </row>
    <row r="147" spans="2:195" x14ac:dyDescent="0.25">
      <c r="D147" t="s">
        <v>286</v>
      </c>
      <c r="E147" s="42">
        <f>'Model Inputs'!E31</f>
        <v>4.4999999999999998E-2</v>
      </c>
      <c r="J147" s="1">
        <f t="shared" ref="J147:AO147" si="724">SUM(J$139,J$145)*-$E147/Periodicity</f>
        <v>0</v>
      </c>
      <c r="K147" s="1">
        <f>SUM(K$139,K$145)*-$E147/Periodicity</f>
        <v>-3688.2004732864839</v>
      </c>
      <c r="L147" s="1">
        <f t="shared" si="724"/>
        <v>-7983.4323297025958</v>
      </c>
      <c r="M147" s="1">
        <f t="shared" si="724"/>
        <v>-12307.299065161484</v>
      </c>
      <c r="N147" s="1">
        <f t="shared" si="724"/>
        <v>-16659.991578856763</v>
      </c>
      <c r="O147" s="1">
        <f t="shared" si="724"/>
        <v>-21041.702042643348</v>
      </c>
      <c r="P147" s="1">
        <f t="shared" si="724"/>
        <v>-24146.37389080309</v>
      </c>
      <c r="Q147" s="1">
        <f t="shared" si="724"/>
        <v>-27271.743551283889</v>
      </c>
      <c r="R147" s="1">
        <f t="shared" si="724"/>
        <v>-30417.949009501241</v>
      </c>
      <c r="S147" s="1">
        <f t="shared" si="724"/>
        <v>-33585.129170773362</v>
      </c>
      <c r="T147" s="1">
        <f t="shared" si="724"/>
        <v>-36773.423866453973</v>
      </c>
      <c r="U147" s="1">
        <f t="shared" si="724"/>
        <v>-39982.973860105783</v>
      </c>
      <c r="V147" s="1">
        <f t="shared" si="724"/>
        <v>-43213.920853715281</v>
      </c>
      <c r="W147" s="1">
        <f t="shared" si="724"/>
        <v>-46521.459719389677</v>
      </c>
      <c r="X147" s="1">
        <f t="shared" si="724"/>
        <v>-47279.210503886694</v>
      </c>
      <c r="Y147" s="1">
        <f t="shared" si="724"/>
        <v>-48042.012960280357</v>
      </c>
      <c r="Z147" s="1">
        <f t="shared" si="724"/>
        <v>-52247.875575051345</v>
      </c>
      <c r="AA147" s="1">
        <f t="shared" si="724"/>
        <v>-56481.777273920801</v>
      </c>
      <c r="AB147" s="1">
        <f t="shared" si="724"/>
        <v>-63315.743324397939</v>
      </c>
      <c r="AC147" s="1">
        <f t="shared" si="724"/>
        <v>-70195.269148544903</v>
      </c>
      <c r="AD147" s="1">
        <f t="shared" si="724"/>
        <v>-77120.658478186189</v>
      </c>
      <c r="AE147" s="1">
        <f t="shared" si="724"/>
        <v>-61994.002784310811</v>
      </c>
      <c r="AF147" s="1">
        <f t="shared" si="724"/>
        <v>-68864.717004857215</v>
      </c>
      <c r="AG147" s="1">
        <f t="shared" si="724"/>
        <v>-75781.23598687393</v>
      </c>
      <c r="AH147" s="1">
        <f t="shared" si="724"/>
        <v>-61379.092991494377</v>
      </c>
      <c r="AI147" s="1">
        <f t="shared" si="724"/>
        <v>-69118.731604951696</v>
      </c>
      <c r="AJ147" s="1">
        <f t="shared" si="724"/>
        <v>-76909.967809165406</v>
      </c>
      <c r="AK147" s="1">
        <f t="shared" si="724"/>
        <v>-62654.931302359568</v>
      </c>
      <c r="AL147" s="1">
        <f t="shared" si="724"/>
        <v>-70403.075504555993</v>
      </c>
      <c r="AM147" s="1">
        <f t="shared" si="724"/>
        <v>-78202.874001433709</v>
      </c>
      <c r="AN147" s="1">
        <f t="shared" si="724"/>
        <v>-66579.731976330528</v>
      </c>
      <c r="AO147" s="1">
        <f t="shared" si="724"/>
        <v>-76977.316623440929</v>
      </c>
      <c r="AP147" s="1">
        <f t="shared" ref="AP147:BU147" si="725">SUM(AP$139,AP$145)*-$E147/Periodicity</f>
        <v>-87444.218501532057</v>
      </c>
      <c r="AQ147" s="1">
        <f t="shared" si="725"/>
        <v>-72511.29930726868</v>
      </c>
      <c r="AR147" s="1">
        <f t="shared" si="725"/>
        <v>-79577.041604091166</v>
      </c>
      <c r="AS147" s="1">
        <f t="shared" si="725"/>
        <v>-86689.888849559109</v>
      </c>
      <c r="AT147" s="1">
        <f t="shared" si="725"/>
        <v>-69128.665683861749</v>
      </c>
      <c r="AU147" s="1">
        <f t="shared" si="725"/>
        <v>-73623.527502077704</v>
      </c>
      <c r="AV147" s="1">
        <f t="shared" si="725"/>
        <v>-78148.355065748459</v>
      </c>
      <c r="AW147" s="1">
        <f t="shared" si="725"/>
        <v>-60605.133860796057</v>
      </c>
      <c r="AX147" s="1">
        <f t="shared" si="725"/>
        <v>-65043.172133524931</v>
      </c>
      <c r="AY147" s="1">
        <f t="shared" si="725"/>
        <v>-69510.797328072003</v>
      </c>
      <c r="AZ147" s="1">
        <f t="shared" si="725"/>
        <v>-51909.992404868419</v>
      </c>
      <c r="BA147" s="1">
        <f t="shared" si="725"/>
        <v>-56290.063067891104</v>
      </c>
      <c r="BB147" s="1">
        <f t="shared" si="725"/>
        <v>-60699.334202000609</v>
      </c>
      <c r="BC147" s="1">
        <f t="shared" si="725"/>
        <v>-43039.786191289895</v>
      </c>
      <c r="BD147" s="1">
        <f t="shared" si="725"/>
        <v>-47360.72214622207</v>
      </c>
      <c r="BE147" s="1">
        <f t="shared" si="725"/>
        <v>-51710.464340853767</v>
      </c>
      <c r="BF147" s="1">
        <f t="shared" si="725"/>
        <v>-33990.990531068739</v>
      </c>
      <c r="BG147" s="1">
        <f t="shared" si="725"/>
        <v>-38328.045611289235</v>
      </c>
      <c r="BH147" s="1">
        <f t="shared" si="725"/>
        <v>-42694.014392044533</v>
      </c>
      <c r="BI147" s="1">
        <f t="shared" si="725"/>
        <v>-24990.875345623921</v>
      </c>
      <c r="BJ147" s="1">
        <f t="shared" si="725"/>
        <v>-29267.929657941448</v>
      </c>
      <c r="BK147" s="1">
        <f t="shared" si="725"/>
        <v>-33573.497665674426</v>
      </c>
      <c r="BL147" s="1">
        <f t="shared" si="725"/>
        <v>-15809.555174411342</v>
      </c>
      <c r="BM147" s="1">
        <f t="shared" si="725"/>
        <v>-20025.40068558745</v>
      </c>
      <c r="BN147" s="1">
        <f t="shared" si="725"/>
        <v>-24269.351833504741</v>
      </c>
      <c r="BO147" s="1">
        <f t="shared" si="725"/>
        <v>-8293.2031797781947</v>
      </c>
      <c r="BP147" s="1">
        <f t="shared" si="725"/>
        <v>-10609.11820123908</v>
      </c>
      <c r="BQ147" s="1">
        <f t="shared" si="725"/>
        <v>-14790.294132594043</v>
      </c>
      <c r="BR147" s="1">
        <f t="shared" si="725"/>
        <v>-8391.473308359562</v>
      </c>
      <c r="BS147" s="1">
        <f t="shared" si="725"/>
        <v>-8415.948438842277</v>
      </c>
      <c r="BT147" s="1">
        <f t="shared" si="725"/>
        <v>-8440.4949551222326</v>
      </c>
      <c r="BU147" s="1">
        <f t="shared" si="725"/>
        <v>-8465.1130654080062</v>
      </c>
      <c r="BV147" s="1">
        <f t="shared" ref="BV147:DA147" si="726">SUM(BV$139,BV$145)*-$E147/Periodicity</f>
        <v>-8489.8029785154467</v>
      </c>
      <c r="BW147" s="1">
        <f t="shared" si="726"/>
        <v>-8514.5649038694501</v>
      </c>
      <c r="BX147" s="1">
        <f t="shared" si="726"/>
        <v>-8539.3990515057358</v>
      </c>
      <c r="BY147" s="1">
        <f t="shared" si="726"/>
        <v>-8564.3056320726264</v>
      </c>
      <c r="BZ147" s="1">
        <f t="shared" si="726"/>
        <v>-8589.2848568328391</v>
      </c>
      <c r="CA147" s="1">
        <f t="shared" si="726"/>
        <v>0</v>
      </c>
      <c r="CB147" s="1">
        <f t="shared" si="726"/>
        <v>0</v>
      </c>
      <c r="CC147" s="1">
        <f t="shared" si="726"/>
        <v>0</v>
      </c>
      <c r="CD147" s="1">
        <f t="shared" si="726"/>
        <v>0</v>
      </c>
      <c r="CE147" s="1">
        <f t="shared" si="726"/>
        <v>0</v>
      </c>
      <c r="CF147" s="1">
        <f t="shared" si="726"/>
        <v>0</v>
      </c>
      <c r="CG147" s="1">
        <f t="shared" si="726"/>
        <v>0</v>
      </c>
      <c r="CH147" s="1">
        <f t="shared" si="726"/>
        <v>0</v>
      </c>
      <c r="CI147" s="1">
        <f t="shared" si="726"/>
        <v>0</v>
      </c>
      <c r="CJ147" s="1">
        <f t="shared" si="726"/>
        <v>0</v>
      </c>
      <c r="CK147" s="1">
        <f t="shared" si="726"/>
        <v>0</v>
      </c>
      <c r="CL147" s="1">
        <f t="shared" si="726"/>
        <v>0</v>
      </c>
      <c r="CM147" s="1">
        <f t="shared" si="726"/>
        <v>0</v>
      </c>
      <c r="CN147" s="1">
        <f t="shared" si="726"/>
        <v>0</v>
      </c>
      <c r="CO147" s="1">
        <f t="shared" si="726"/>
        <v>0</v>
      </c>
      <c r="CP147" s="1">
        <f t="shared" si="726"/>
        <v>0</v>
      </c>
      <c r="CQ147" s="1">
        <f t="shared" si="726"/>
        <v>0</v>
      </c>
      <c r="CR147" s="1">
        <f t="shared" si="726"/>
        <v>0</v>
      </c>
      <c r="CS147" s="1">
        <f t="shared" si="726"/>
        <v>0</v>
      </c>
      <c r="CT147" s="1">
        <f t="shared" si="726"/>
        <v>0</v>
      </c>
      <c r="CU147" s="1">
        <f t="shared" si="726"/>
        <v>0</v>
      </c>
      <c r="CV147" s="1">
        <f t="shared" si="726"/>
        <v>0</v>
      </c>
      <c r="CW147" s="1">
        <f t="shared" si="726"/>
        <v>0</v>
      </c>
      <c r="CX147" s="1">
        <f t="shared" si="726"/>
        <v>0</v>
      </c>
      <c r="CY147" s="1">
        <f t="shared" si="726"/>
        <v>0</v>
      </c>
      <c r="CZ147" s="1">
        <f t="shared" si="726"/>
        <v>0</v>
      </c>
      <c r="DA147" s="1">
        <f t="shared" si="726"/>
        <v>0</v>
      </c>
      <c r="DB147" s="1">
        <f t="shared" ref="DB147:EG147" si="727">SUM(DB$139,DB$145)*-$E147/Periodicity</f>
        <v>0</v>
      </c>
      <c r="DC147" s="1">
        <f t="shared" si="727"/>
        <v>0</v>
      </c>
      <c r="DD147" s="1">
        <f t="shared" si="727"/>
        <v>0</v>
      </c>
      <c r="DE147" s="1">
        <f t="shared" si="727"/>
        <v>0</v>
      </c>
      <c r="DF147" s="1">
        <f t="shared" si="727"/>
        <v>0</v>
      </c>
      <c r="DG147" s="1">
        <f t="shared" si="727"/>
        <v>0</v>
      </c>
      <c r="DH147" s="1">
        <f t="shared" si="727"/>
        <v>0</v>
      </c>
      <c r="DI147" s="1">
        <f t="shared" si="727"/>
        <v>0</v>
      </c>
      <c r="DJ147" s="1">
        <f t="shared" si="727"/>
        <v>0</v>
      </c>
      <c r="DK147" s="1">
        <f t="shared" si="727"/>
        <v>0</v>
      </c>
      <c r="DL147" s="1">
        <f t="shared" si="727"/>
        <v>0</v>
      </c>
      <c r="DM147" s="1">
        <f t="shared" si="727"/>
        <v>0</v>
      </c>
      <c r="DN147" s="1">
        <f t="shared" si="727"/>
        <v>0</v>
      </c>
      <c r="DO147" s="1">
        <f t="shared" si="727"/>
        <v>0</v>
      </c>
      <c r="DP147" s="1">
        <f t="shared" si="727"/>
        <v>0</v>
      </c>
      <c r="DQ147" s="1">
        <f t="shared" si="727"/>
        <v>0</v>
      </c>
      <c r="DR147" s="1">
        <f t="shared" si="727"/>
        <v>0</v>
      </c>
      <c r="DS147" s="1">
        <f t="shared" si="727"/>
        <v>0</v>
      </c>
      <c r="DT147" s="1">
        <f t="shared" si="727"/>
        <v>0</v>
      </c>
      <c r="DU147" s="1">
        <f t="shared" si="727"/>
        <v>0</v>
      </c>
      <c r="DV147" s="1">
        <f t="shared" si="727"/>
        <v>0</v>
      </c>
      <c r="DW147" s="1">
        <f t="shared" si="727"/>
        <v>0</v>
      </c>
      <c r="DX147" s="1">
        <f t="shared" si="727"/>
        <v>0</v>
      </c>
      <c r="DY147" s="1">
        <f t="shared" si="727"/>
        <v>0</v>
      </c>
      <c r="DZ147" s="1">
        <f t="shared" si="727"/>
        <v>0</v>
      </c>
      <c r="EA147" s="1">
        <f t="shared" si="727"/>
        <v>0</v>
      </c>
      <c r="EB147" s="1">
        <f t="shared" si="727"/>
        <v>0</v>
      </c>
      <c r="EC147" s="1">
        <f t="shared" si="727"/>
        <v>0</v>
      </c>
      <c r="ED147" s="1">
        <f t="shared" si="727"/>
        <v>0</v>
      </c>
      <c r="EE147" s="1">
        <f t="shared" si="727"/>
        <v>0</v>
      </c>
      <c r="EF147" s="1">
        <f t="shared" si="727"/>
        <v>0</v>
      </c>
      <c r="EG147" s="1">
        <f t="shared" si="727"/>
        <v>0</v>
      </c>
      <c r="EH147" s="1">
        <f t="shared" ref="EH147:FM147" si="728">SUM(EH$139,EH$145)*-$E147/Periodicity</f>
        <v>0</v>
      </c>
      <c r="EI147" s="1">
        <f t="shared" si="728"/>
        <v>0</v>
      </c>
      <c r="EJ147" s="1">
        <f t="shared" si="728"/>
        <v>0</v>
      </c>
      <c r="EK147" s="1">
        <f t="shared" si="728"/>
        <v>0</v>
      </c>
      <c r="EL147" s="1">
        <f t="shared" si="728"/>
        <v>0</v>
      </c>
      <c r="EM147" s="1">
        <f t="shared" si="728"/>
        <v>0</v>
      </c>
      <c r="EN147" s="1">
        <f t="shared" si="728"/>
        <v>0</v>
      </c>
      <c r="EO147" s="1">
        <f t="shared" si="728"/>
        <v>0</v>
      </c>
      <c r="EP147" s="1">
        <f t="shared" si="728"/>
        <v>0</v>
      </c>
      <c r="EQ147" s="1">
        <f t="shared" si="728"/>
        <v>0</v>
      </c>
      <c r="ER147" s="1">
        <f t="shared" si="728"/>
        <v>0</v>
      </c>
      <c r="ES147" s="1">
        <f t="shared" si="728"/>
        <v>0</v>
      </c>
      <c r="ET147" s="1">
        <f t="shared" si="728"/>
        <v>0</v>
      </c>
      <c r="EU147" s="1">
        <f t="shared" si="728"/>
        <v>0</v>
      </c>
      <c r="EV147" s="1">
        <f t="shared" si="728"/>
        <v>0</v>
      </c>
      <c r="EW147" s="1">
        <f t="shared" si="728"/>
        <v>0</v>
      </c>
      <c r="EX147" s="1">
        <f t="shared" si="728"/>
        <v>0</v>
      </c>
      <c r="EY147" s="1">
        <f t="shared" si="728"/>
        <v>0</v>
      </c>
      <c r="EZ147" s="1">
        <f t="shared" si="728"/>
        <v>0</v>
      </c>
      <c r="FA147" s="1">
        <f t="shared" si="728"/>
        <v>0</v>
      </c>
      <c r="FB147" s="1">
        <f t="shared" si="728"/>
        <v>0</v>
      </c>
      <c r="FC147" s="1">
        <f t="shared" si="728"/>
        <v>0</v>
      </c>
      <c r="FD147" s="1">
        <f t="shared" si="728"/>
        <v>0</v>
      </c>
      <c r="FE147" s="1">
        <f t="shared" si="728"/>
        <v>0</v>
      </c>
      <c r="FF147" s="1">
        <f t="shared" si="728"/>
        <v>0</v>
      </c>
      <c r="FG147" s="1">
        <f t="shared" si="728"/>
        <v>0</v>
      </c>
      <c r="FH147" s="1">
        <f t="shared" si="728"/>
        <v>0</v>
      </c>
      <c r="FI147" s="1">
        <f t="shared" si="728"/>
        <v>0</v>
      </c>
      <c r="FJ147" s="1">
        <f t="shared" si="728"/>
        <v>0</v>
      </c>
      <c r="FK147" s="1">
        <f t="shared" si="728"/>
        <v>0</v>
      </c>
      <c r="FL147" s="1">
        <f t="shared" si="728"/>
        <v>0</v>
      </c>
      <c r="FM147" s="1">
        <f t="shared" si="728"/>
        <v>0</v>
      </c>
      <c r="FN147" s="1">
        <f t="shared" ref="FN147:GG147" si="729">SUM(FN$139,FN$145)*-$E147/Periodicity</f>
        <v>0</v>
      </c>
      <c r="FO147" s="1">
        <f t="shared" si="729"/>
        <v>0</v>
      </c>
      <c r="FP147" s="1">
        <f t="shared" si="729"/>
        <v>0</v>
      </c>
      <c r="FQ147" s="1">
        <f t="shared" si="729"/>
        <v>0</v>
      </c>
      <c r="FR147" s="1">
        <f t="shared" si="729"/>
        <v>0</v>
      </c>
      <c r="FS147" s="1">
        <f t="shared" si="729"/>
        <v>0</v>
      </c>
      <c r="FT147" s="1">
        <f t="shared" si="729"/>
        <v>0</v>
      </c>
      <c r="FU147" s="1">
        <f t="shared" si="729"/>
        <v>0</v>
      </c>
      <c r="FV147" s="1">
        <f t="shared" si="729"/>
        <v>0</v>
      </c>
      <c r="FW147" s="1">
        <f t="shared" si="729"/>
        <v>0</v>
      </c>
      <c r="FX147" s="1">
        <f t="shared" si="729"/>
        <v>0</v>
      </c>
      <c r="FY147" s="1">
        <f t="shared" si="729"/>
        <v>0</v>
      </c>
      <c r="FZ147" s="1">
        <f t="shared" si="729"/>
        <v>0</v>
      </c>
      <c r="GA147" s="1">
        <f t="shared" si="729"/>
        <v>0</v>
      </c>
      <c r="GB147" s="1">
        <f t="shared" si="729"/>
        <v>0</v>
      </c>
      <c r="GC147" s="1">
        <f t="shared" si="729"/>
        <v>0</v>
      </c>
      <c r="GD147" s="1">
        <f t="shared" si="729"/>
        <v>0</v>
      </c>
      <c r="GE147" s="1">
        <f t="shared" si="729"/>
        <v>0</v>
      </c>
      <c r="GF147" s="1">
        <f>SUM(GF$139,GF$145)*-$E147/Periodicity</f>
        <v>0</v>
      </c>
      <c r="GG147" s="1">
        <f t="shared" si="729"/>
        <v>0</v>
      </c>
    </row>
    <row r="148" spans="2:195" x14ac:dyDescent="0.25">
      <c r="D148" t="s">
        <v>287</v>
      </c>
      <c r="J148" s="39">
        <f>(SUM($J3:J3)=SUM($J$3:$GG$3))*-SUM(J145:J147)</f>
        <v>0</v>
      </c>
      <c r="K148" s="39">
        <f>(SUM($J3:K3)=SUM($J$3:$GG$3))*-SUM(K145:K147)</f>
        <v>0</v>
      </c>
      <c r="L148" s="39">
        <f>(SUM($J3:L3)=SUM($J$3:$GG$3))*-SUM(L145:L147)</f>
        <v>0</v>
      </c>
      <c r="M148" s="39">
        <f>(SUM($J3:M3)=SUM($J$3:$GG$3))*-SUM(M145:M147)</f>
        <v>0</v>
      </c>
      <c r="N148" s="39">
        <f>(SUM($J3:N3)=SUM($J$3:$GG$3))*-SUM(N145:N147)</f>
        <v>0</v>
      </c>
      <c r="O148" s="39">
        <f>(SUM($J3:O3)=SUM($J$3:$GG$3))*-SUM(O145:O147)</f>
        <v>0</v>
      </c>
      <c r="P148" s="39">
        <f>(SUM($J3:P3)=SUM($J$3:$GG$3))*-SUM(P145:P147)</f>
        <v>0</v>
      </c>
      <c r="Q148" s="39">
        <f>(SUM($J3:Q3)=SUM($J$3:$GG$3))*-SUM(Q145:Q147)</f>
        <v>0</v>
      </c>
      <c r="R148" s="39">
        <f>(SUM($J3:R3)=SUM($J$3:$GG$3))*-SUM(R145:R147)</f>
        <v>0</v>
      </c>
      <c r="S148" s="39">
        <f>(SUM($J3:S3)=SUM($J$3:$GG$3))*-SUM(S145:S147)</f>
        <v>0</v>
      </c>
      <c r="T148" s="39">
        <f>(SUM($J3:T3)=SUM($J$3:$GG$3))*-SUM(T145:T147)</f>
        <v>0</v>
      </c>
      <c r="U148" s="39">
        <f>(SUM($J3:U3)=SUM($J$3:$GG$3))*-SUM(U145:U147)</f>
        <v>0</v>
      </c>
      <c r="V148" s="39">
        <f>(SUM($J3:V3)=SUM($J$3:$GG$3))*-SUM(V145:V147)</f>
        <v>0</v>
      </c>
      <c r="W148" s="39">
        <f>(SUM($J3:W3)=SUM($J$3:$GG$3))*-SUM(W145:W147)</f>
        <v>0</v>
      </c>
      <c r="X148" s="39">
        <f>(SUM($J3:X3)=SUM($J$3:$GG$3))*-SUM(X145:X147)</f>
        <v>0</v>
      </c>
      <c r="Y148" s="39">
        <f>(SUM($J3:Y3)=SUM($J$3:$GG$3))*-SUM(Y145:Y147)</f>
        <v>0</v>
      </c>
      <c r="Z148" s="39">
        <f>(SUM($J3:Z3)=SUM($J$3:$GG$3))*-SUM(Z145:Z147)</f>
        <v>0</v>
      </c>
      <c r="AA148" s="39">
        <f>(SUM($J3:AA3)=SUM($J$3:$GG$3))*-SUM(AA145:AA147)</f>
        <v>0</v>
      </c>
      <c r="AB148" s="39">
        <f>(SUM($J3:AB3)=SUM($J$3:$GG$3))*-SUM(AB145:AB147)</f>
        <v>0</v>
      </c>
      <c r="AC148" s="39">
        <f>(SUM($J3:AC3)=SUM($J$3:$GG$3))*-SUM(AC145:AC147)</f>
        <v>0</v>
      </c>
      <c r="AD148" s="39">
        <f>(SUM($J3:AD3)=SUM($J$3:$GG$3))*-SUM(AD145:AD147)</f>
        <v>0</v>
      </c>
      <c r="AE148" s="39">
        <f>(SUM($J3:AE3)=SUM($J$3:$GG$3))*-SUM(AE145:AE147)</f>
        <v>0</v>
      </c>
      <c r="AF148" s="39">
        <f>(SUM($J3:AF3)=SUM($J$3:$GG$3))*-SUM(AF145:AF147)</f>
        <v>0</v>
      </c>
      <c r="AG148" s="39">
        <f>(SUM($J3:AG3)=SUM($J$3:$GG$3))*-SUM(AG145:AG147)</f>
        <v>0</v>
      </c>
      <c r="AH148" s="39">
        <f>(SUM($J3:AH3)=SUM($J$3:$GG$3))*-SUM(AH145:AH147)</f>
        <v>0</v>
      </c>
      <c r="AI148" s="39">
        <f>(SUM($J3:AI3)=SUM($J$3:$GG$3))*-SUM(AI145:AI147)</f>
        <v>0</v>
      </c>
      <c r="AJ148" s="39">
        <f>(SUM($J3:AJ3)=SUM($J$3:$GG$3))*-SUM(AJ145:AJ147)</f>
        <v>0</v>
      </c>
      <c r="AK148" s="39">
        <f>(SUM($J3:AK3)=SUM($J$3:$GG$3))*-SUM(AK145:AK147)</f>
        <v>0</v>
      </c>
      <c r="AL148" s="39">
        <f>(SUM($J3:AL3)=SUM($J$3:$GG$3))*-SUM(AL145:AL147)</f>
        <v>0</v>
      </c>
      <c r="AM148" s="39">
        <f>(SUM($J3:AM3)=SUM($J$3:$GG$3))*-SUM(AM145:AM147)</f>
        <v>0</v>
      </c>
      <c r="AN148" s="39">
        <f>(SUM($J3:AN3)=SUM($J$3:$GG$3))*-SUM(AN145:AN147)</f>
        <v>0</v>
      </c>
      <c r="AO148" s="39">
        <f>(SUM($J3:AO3)=SUM($J$3:$GG$3))*-SUM(AO145:AO147)</f>
        <v>0</v>
      </c>
      <c r="AP148" s="39">
        <f>(SUM($J3:AP3)=SUM($J$3:$GG$3))*-SUM(AP145:AP147)</f>
        <v>0</v>
      </c>
      <c r="AQ148" s="39">
        <f>(SUM($J3:AQ3)=SUM($J$3:$GG$3))*-SUM(AQ145:AQ147)</f>
        <v>0</v>
      </c>
      <c r="AR148" s="39">
        <f>(SUM($J3:AR3)=SUM($J$3:$GG$3))*-SUM(AR145:AR147)</f>
        <v>0</v>
      </c>
      <c r="AS148" s="39">
        <f>(SUM($J3:AS3)=SUM($J$3:$GG$3))*-SUM(AS145:AS147)</f>
        <v>0</v>
      </c>
      <c r="AT148" s="39">
        <f>(SUM($J3:AT3)=SUM($J$3:$GG$3))*-SUM(AT145:AT147)</f>
        <v>0</v>
      </c>
      <c r="AU148" s="39">
        <f>(SUM($J3:AU3)=SUM($J$3:$GG$3))*-SUM(AU145:AU147)</f>
        <v>0</v>
      </c>
      <c r="AV148" s="39">
        <f>(SUM($J3:AV3)=SUM($J$3:$GG$3))*-SUM(AV145:AV147)</f>
        <v>0</v>
      </c>
      <c r="AW148" s="39">
        <f>(SUM($J3:AW3)=SUM($J$3:$GG$3))*-SUM(AW145:AW147)</f>
        <v>0</v>
      </c>
      <c r="AX148" s="39">
        <f>(SUM($J3:AX3)=SUM($J$3:$GG$3))*-SUM(AX145:AX147)</f>
        <v>0</v>
      </c>
      <c r="AY148" s="39">
        <f>(SUM($J3:AY3)=SUM($J$3:$GG$3))*-SUM(AY145:AY147)</f>
        <v>0</v>
      </c>
      <c r="AZ148" s="39">
        <f>(SUM($J3:AZ3)=SUM($J$3:$GG$3))*-SUM(AZ145:AZ147)</f>
        <v>0</v>
      </c>
      <c r="BA148" s="39">
        <f>(SUM($J3:BA3)=SUM($J$3:$GG$3))*-SUM(BA145:BA147)</f>
        <v>0</v>
      </c>
      <c r="BB148" s="39">
        <f>(SUM($J3:BB3)=SUM($J$3:$GG$3))*-SUM(BB145:BB147)</f>
        <v>0</v>
      </c>
      <c r="BC148" s="39">
        <f>(SUM($J3:BC3)=SUM($J$3:$GG$3))*-SUM(BC145:BC147)</f>
        <v>0</v>
      </c>
      <c r="BD148" s="39">
        <f>(SUM($J3:BD3)=SUM($J$3:$GG$3))*-SUM(BD145:BD147)</f>
        <v>0</v>
      </c>
      <c r="BE148" s="39">
        <f>(SUM($J3:BE3)=SUM($J$3:$GG$3))*-SUM(BE145:BE147)</f>
        <v>0</v>
      </c>
      <c r="BF148" s="39">
        <f>(SUM($J3:BF3)=SUM($J$3:$GG$3))*-SUM(BF145:BF147)</f>
        <v>0</v>
      </c>
      <c r="BG148" s="39">
        <f>(SUM($J3:BG3)=SUM($J$3:$GG$3))*-SUM(BG145:BG147)</f>
        <v>0</v>
      </c>
      <c r="BH148" s="39">
        <f>(SUM($J3:BH3)=SUM($J$3:$GG$3))*-SUM(BH145:BH147)</f>
        <v>0</v>
      </c>
      <c r="BI148" s="39">
        <f>(SUM($J3:BI3)=SUM($J$3:$GG$3))*-SUM(BI145:BI147)</f>
        <v>0</v>
      </c>
      <c r="BJ148" s="39">
        <f>(SUM($J3:BJ3)=SUM($J$3:$GG$3))*-SUM(BJ145:BJ147)</f>
        <v>0</v>
      </c>
      <c r="BK148" s="39">
        <f>(SUM($J3:BK3)=SUM($J$3:$GG$3))*-SUM(BK145:BK147)</f>
        <v>0</v>
      </c>
      <c r="BL148" s="39">
        <f>(SUM($J3:BL3)=SUM($J$3:$GG$3))*-SUM(BL145:BL147)</f>
        <v>0</v>
      </c>
      <c r="BM148" s="39">
        <f>(SUM($J3:BM3)=SUM($J$3:$GG$3))*-SUM(BM145:BM147)</f>
        <v>0</v>
      </c>
      <c r="BN148" s="39">
        <f>(SUM($J3:BN3)=SUM($J$3:$GG$3))*-SUM(BN145:BN147)</f>
        <v>0</v>
      </c>
      <c r="BO148" s="39">
        <f>(SUM($J3:BO3)=SUM($J$3:$GG$3))*-SUM(BO145:BO147)</f>
        <v>0</v>
      </c>
      <c r="BP148" s="39">
        <f>(SUM($J3:BP3)=SUM($J$3:$GG$3))*-SUM(BP145:BP147)</f>
        <v>0</v>
      </c>
      <c r="BQ148" s="39">
        <f>(SUM($J3:BQ3)=SUM($J$3:$GG$3))*-SUM(BQ145:BQ147)</f>
        <v>0</v>
      </c>
      <c r="BR148" s="39">
        <f>(SUM($J3:BR3)=SUM($J$3:$GG$3))*-SUM(BR145:BR147)</f>
        <v>0</v>
      </c>
      <c r="BS148" s="39">
        <f>(SUM($J3:BS3)=SUM($J$3:$GG$3))*-SUM(BS145:BS147)</f>
        <v>0</v>
      </c>
      <c r="BT148" s="39">
        <f>(SUM($J3:BT3)=SUM($J$3:$GG$3))*-SUM(BT145:BT147)</f>
        <v>0</v>
      </c>
      <c r="BU148" s="39">
        <f>(SUM($J3:BU3)=SUM($J$3:$GG$3))*-SUM(BU145:BU147)</f>
        <v>0</v>
      </c>
      <c r="BV148" s="39">
        <f>(SUM($J3:BV3)=SUM($J$3:$GG$3))*-SUM(BV145:BV147)</f>
        <v>0</v>
      </c>
      <c r="BW148" s="39">
        <f>(SUM($J3:BW3)=SUM($J$3:$GG$3))*-SUM(BW145:BW147)</f>
        <v>0</v>
      </c>
      <c r="BX148" s="39">
        <f>(SUM($J3:BX3)=SUM($J$3:$GG$3))*-SUM(BX145:BX147)</f>
        <v>0</v>
      </c>
      <c r="BY148" s="39">
        <f>(SUM($J3:BY3)=SUM($J$3:$GG$3))*-SUM(BY145:BY147)</f>
        <v>0</v>
      </c>
      <c r="BZ148" s="39">
        <f>(SUM($J3:BZ3)=SUM($J$3:$GG$3))*-SUM(BZ145:BZ147)</f>
        <v>-2297156.5167107382</v>
      </c>
      <c r="CA148" s="39">
        <f>(SUM($J3:CA3)=SUM($J$3:$GG$3))*-SUM(CA145:CA147)</f>
        <v>0</v>
      </c>
      <c r="CB148" s="39">
        <f>(SUM($J3:CB3)=SUM($J$3:$GG$3))*-SUM(CB145:CB147)</f>
        <v>0</v>
      </c>
      <c r="CC148" s="39">
        <f>(SUM($J3:CC3)=SUM($J$3:$GG$3))*-SUM(CC145:CC147)</f>
        <v>0</v>
      </c>
      <c r="CD148" s="39">
        <f>(SUM($J3:CD3)=SUM($J$3:$GG$3))*-SUM(CD145:CD147)</f>
        <v>0</v>
      </c>
      <c r="CE148" s="39">
        <f>(SUM($J3:CE3)=SUM($J$3:$GG$3))*-SUM(CE145:CE147)</f>
        <v>0</v>
      </c>
      <c r="CF148" s="39">
        <f>(SUM($J3:CF3)=SUM($J$3:$GG$3))*-SUM(CF145:CF147)</f>
        <v>0</v>
      </c>
      <c r="CG148" s="39">
        <f>(SUM($J3:CG3)=SUM($J$3:$GG$3))*-SUM(CG145:CG147)</f>
        <v>0</v>
      </c>
      <c r="CH148" s="39">
        <f>(SUM($J3:CH3)=SUM($J$3:$GG$3))*-SUM(CH145:CH147)</f>
        <v>0</v>
      </c>
      <c r="CI148" s="39">
        <f>(SUM($J3:CI3)=SUM($J$3:$GG$3))*-SUM(CI145:CI147)</f>
        <v>0</v>
      </c>
      <c r="CJ148" s="39">
        <f>(SUM($J3:CJ3)=SUM($J$3:$GG$3))*-SUM(CJ145:CJ147)</f>
        <v>0</v>
      </c>
      <c r="CK148" s="39">
        <f>(SUM($J3:CK3)=SUM($J$3:$GG$3))*-SUM(CK145:CK147)</f>
        <v>0</v>
      </c>
      <c r="CL148" s="39">
        <f>(SUM($J3:CL3)=SUM($J$3:$GG$3))*-SUM(CL145:CL147)</f>
        <v>0</v>
      </c>
      <c r="CM148" s="39">
        <f>(SUM($J3:CM3)=SUM($J$3:$GG$3))*-SUM(CM145:CM147)</f>
        <v>0</v>
      </c>
      <c r="CN148" s="39">
        <f>(SUM($J3:CN3)=SUM($J$3:$GG$3))*-SUM(CN145:CN147)</f>
        <v>0</v>
      </c>
      <c r="CO148" s="39">
        <f>(SUM($J3:CO3)=SUM($J$3:$GG$3))*-SUM(CO145:CO147)</f>
        <v>0</v>
      </c>
      <c r="CP148" s="39">
        <f>(SUM($J3:CP3)=SUM($J$3:$GG$3))*-SUM(CP145:CP147)</f>
        <v>0</v>
      </c>
      <c r="CQ148" s="39">
        <f>(SUM($J3:CQ3)=SUM($J$3:$GG$3))*-SUM(CQ145:CQ147)</f>
        <v>0</v>
      </c>
      <c r="CR148" s="39">
        <f>(SUM($J3:CR3)=SUM($J$3:$GG$3))*-SUM(CR145:CR147)</f>
        <v>0</v>
      </c>
      <c r="CS148" s="39">
        <f>(SUM($J3:CS3)=SUM($J$3:$GG$3))*-SUM(CS145:CS147)</f>
        <v>0</v>
      </c>
      <c r="CT148" s="39">
        <f>(SUM($J3:CT3)=SUM($J$3:$GG$3))*-SUM(CT145:CT147)</f>
        <v>0</v>
      </c>
      <c r="CU148" s="39">
        <f>(SUM($J3:CU3)=SUM($J$3:$GG$3))*-SUM(CU145:CU147)</f>
        <v>0</v>
      </c>
      <c r="CV148" s="39">
        <f>(SUM($J3:CV3)=SUM($J$3:$GG$3))*-SUM(CV145:CV147)</f>
        <v>0</v>
      </c>
      <c r="CW148" s="39">
        <f>(SUM($J3:CW3)=SUM($J$3:$GG$3))*-SUM(CW145:CW147)</f>
        <v>0</v>
      </c>
      <c r="CX148" s="39">
        <f>(SUM($J3:CX3)=SUM($J$3:$GG$3))*-SUM(CX145:CX147)</f>
        <v>0</v>
      </c>
      <c r="CY148" s="39">
        <f>(SUM($J3:CY3)=SUM($J$3:$GG$3))*-SUM(CY145:CY147)</f>
        <v>0</v>
      </c>
      <c r="CZ148" s="39">
        <f>(SUM($J3:CZ3)=SUM($J$3:$GG$3))*-SUM(CZ145:CZ147)</f>
        <v>0</v>
      </c>
      <c r="DA148" s="39">
        <f>(SUM($J3:DA3)=SUM($J$3:$GG$3))*-SUM(DA145:DA147)</f>
        <v>0</v>
      </c>
      <c r="DB148" s="39">
        <f>(SUM($J3:DB3)=SUM($J$3:$GG$3))*-SUM(DB145:DB147)</f>
        <v>0</v>
      </c>
      <c r="DC148" s="39">
        <f>(SUM($J3:DC3)=SUM($J$3:$GG$3))*-SUM(DC145:DC147)</f>
        <v>0</v>
      </c>
      <c r="DD148" s="39">
        <f>(SUM($J3:DD3)=SUM($J$3:$GG$3))*-SUM(DD145:DD147)</f>
        <v>0</v>
      </c>
      <c r="DE148" s="39">
        <f>(SUM($J3:DE3)=SUM($J$3:$GG$3))*-SUM(DE145:DE147)</f>
        <v>0</v>
      </c>
      <c r="DF148" s="39">
        <f>(SUM($J3:DF3)=SUM($J$3:$GG$3))*-SUM(DF145:DF147)</f>
        <v>0</v>
      </c>
      <c r="DG148" s="39">
        <f>(SUM($J3:DG3)=SUM($J$3:$GG$3))*-SUM(DG145:DG147)</f>
        <v>0</v>
      </c>
      <c r="DH148" s="39">
        <f>(SUM($J3:DH3)=SUM($J$3:$GG$3))*-SUM(DH145:DH147)</f>
        <v>0</v>
      </c>
      <c r="DI148" s="39">
        <f>(SUM($J3:DI3)=SUM($J$3:$GG$3))*-SUM(DI145:DI147)</f>
        <v>0</v>
      </c>
      <c r="DJ148" s="39">
        <f>(SUM($J3:DJ3)=SUM($J$3:$GG$3))*-SUM(DJ145:DJ147)</f>
        <v>0</v>
      </c>
      <c r="DK148" s="39">
        <f>(SUM($J3:DK3)=SUM($J$3:$GG$3))*-SUM(DK145:DK147)</f>
        <v>0</v>
      </c>
      <c r="DL148" s="39">
        <f>(SUM($J3:DL3)=SUM($J$3:$GG$3))*-SUM(DL145:DL147)</f>
        <v>0</v>
      </c>
      <c r="DM148" s="39">
        <f>(SUM($J3:DM3)=SUM($J$3:$GG$3))*-SUM(DM145:DM147)</f>
        <v>0</v>
      </c>
      <c r="DN148" s="39">
        <f>(SUM($J3:DN3)=SUM($J$3:$GG$3))*-SUM(DN145:DN147)</f>
        <v>0</v>
      </c>
      <c r="DO148" s="39">
        <f>(SUM($J3:DO3)=SUM($J$3:$GG$3))*-SUM(DO145:DO147)</f>
        <v>0</v>
      </c>
      <c r="DP148" s="39">
        <f>(SUM($J3:DP3)=SUM($J$3:$GG$3))*-SUM(DP145:DP147)</f>
        <v>0</v>
      </c>
      <c r="DQ148" s="39">
        <f>(SUM($J3:DQ3)=SUM($J$3:$GG$3))*-SUM(DQ145:DQ147)</f>
        <v>0</v>
      </c>
      <c r="DR148" s="39">
        <f>(SUM($J3:DR3)=SUM($J$3:$GG$3))*-SUM(DR145:DR147)</f>
        <v>0</v>
      </c>
      <c r="DS148" s="39">
        <f>(SUM($J3:DS3)=SUM($J$3:$GG$3))*-SUM(DS145:DS147)</f>
        <v>0</v>
      </c>
      <c r="DT148" s="39">
        <f>(SUM($J3:DT3)=SUM($J$3:$GG$3))*-SUM(DT145:DT147)</f>
        <v>0</v>
      </c>
      <c r="DU148" s="39">
        <f>(SUM($J3:DU3)=SUM($J$3:$GG$3))*-SUM(DU145:DU147)</f>
        <v>0</v>
      </c>
      <c r="DV148" s="39">
        <f>(SUM($J3:DV3)=SUM($J$3:$GG$3))*-SUM(DV145:DV147)</f>
        <v>0</v>
      </c>
      <c r="DW148" s="39">
        <f>(SUM($J3:DW3)=SUM($J$3:$GG$3))*-SUM(DW145:DW147)</f>
        <v>0</v>
      </c>
      <c r="DX148" s="39">
        <f>(SUM($J3:DX3)=SUM($J$3:$GG$3))*-SUM(DX145:DX147)</f>
        <v>0</v>
      </c>
      <c r="DY148" s="39">
        <f>(SUM($J3:DY3)=SUM($J$3:$GG$3))*-SUM(DY145:DY147)</f>
        <v>0</v>
      </c>
      <c r="DZ148" s="39">
        <f>(SUM($J3:DZ3)=SUM($J$3:$GG$3))*-SUM(DZ145:DZ147)</f>
        <v>0</v>
      </c>
      <c r="EA148" s="39">
        <f>(SUM($J3:EA3)=SUM($J$3:$GG$3))*-SUM(EA145:EA147)</f>
        <v>0</v>
      </c>
      <c r="EB148" s="39">
        <f>(SUM($J3:EB3)=SUM($J$3:$GG$3))*-SUM(EB145:EB147)</f>
        <v>0</v>
      </c>
      <c r="EC148" s="39">
        <f>(SUM($J3:EC3)=SUM($J$3:$GG$3))*-SUM(EC145:EC147)</f>
        <v>0</v>
      </c>
      <c r="ED148" s="39">
        <f>(SUM($J3:ED3)=SUM($J$3:$GG$3))*-SUM(ED145:ED147)</f>
        <v>0</v>
      </c>
      <c r="EE148" s="39">
        <f>(SUM($J3:EE3)=SUM($J$3:$GG$3))*-SUM(EE145:EE147)</f>
        <v>0</v>
      </c>
      <c r="EF148" s="39">
        <f>(SUM($J3:EF3)=SUM($J$3:$GG$3))*-SUM(EF145:EF147)</f>
        <v>0</v>
      </c>
      <c r="EG148" s="39">
        <f>(SUM($J3:EG3)=SUM($J$3:$GG$3))*-SUM(EG145:EG147)</f>
        <v>0</v>
      </c>
      <c r="EH148" s="39">
        <f>(SUM($J3:EH3)=SUM($J$3:$GG$3))*-SUM(EH145:EH147)</f>
        <v>0</v>
      </c>
      <c r="EI148" s="39">
        <f>(SUM($J3:EI3)=SUM($J$3:$GG$3))*-SUM(EI145:EI147)</f>
        <v>0</v>
      </c>
      <c r="EJ148" s="39">
        <f>(SUM($J3:EJ3)=SUM($J$3:$GG$3))*-SUM(EJ145:EJ147)</f>
        <v>0</v>
      </c>
      <c r="EK148" s="39">
        <f>(SUM($J3:EK3)=SUM($J$3:$GG$3))*-SUM(EK145:EK147)</f>
        <v>0</v>
      </c>
      <c r="EL148" s="39">
        <f>(SUM($J3:EL3)=SUM($J$3:$GG$3))*-SUM(EL145:EL147)</f>
        <v>0</v>
      </c>
      <c r="EM148" s="39">
        <f>(SUM($J3:EM3)=SUM($J$3:$GG$3))*-SUM(EM145:EM147)</f>
        <v>0</v>
      </c>
      <c r="EN148" s="39">
        <f>(SUM($J3:EN3)=SUM($J$3:$GG$3))*-SUM(EN145:EN147)</f>
        <v>0</v>
      </c>
      <c r="EO148" s="39">
        <f>(SUM($J3:EO3)=SUM($J$3:$GG$3))*-SUM(EO145:EO147)</f>
        <v>0</v>
      </c>
      <c r="EP148" s="39">
        <f>(SUM($J3:EP3)=SUM($J$3:$GG$3))*-SUM(EP145:EP147)</f>
        <v>0</v>
      </c>
      <c r="EQ148" s="39">
        <f>(SUM($J3:EQ3)=SUM($J$3:$GG$3))*-SUM(EQ145:EQ147)</f>
        <v>0</v>
      </c>
      <c r="ER148" s="39">
        <f>(SUM($J3:ER3)=SUM($J$3:$GG$3))*-SUM(ER145:ER147)</f>
        <v>0</v>
      </c>
      <c r="ES148" s="39">
        <f>(SUM($J3:ES3)=SUM($J$3:$GG$3))*-SUM(ES145:ES147)</f>
        <v>0</v>
      </c>
      <c r="ET148" s="39">
        <f>(SUM($J3:ET3)=SUM($J$3:$GG$3))*-SUM(ET145:ET147)</f>
        <v>0</v>
      </c>
      <c r="EU148" s="39">
        <f>(SUM($J3:EU3)=SUM($J$3:$GG$3))*-SUM(EU145:EU147)</f>
        <v>0</v>
      </c>
      <c r="EV148" s="39">
        <f>(SUM($J3:EV3)=SUM($J$3:$GG$3))*-SUM(EV145:EV147)</f>
        <v>0</v>
      </c>
      <c r="EW148" s="39">
        <f>(SUM($J3:EW3)=SUM($J$3:$GG$3))*-SUM(EW145:EW147)</f>
        <v>0</v>
      </c>
      <c r="EX148" s="39">
        <f>(SUM($J3:EX3)=SUM($J$3:$GG$3))*-SUM(EX145:EX147)</f>
        <v>0</v>
      </c>
      <c r="EY148" s="39">
        <f>(SUM($J3:EY3)=SUM($J$3:$GG$3))*-SUM(EY145:EY147)</f>
        <v>0</v>
      </c>
      <c r="EZ148" s="39">
        <f>(SUM($J3:EZ3)=SUM($J$3:$GG$3))*-SUM(EZ145:EZ147)</f>
        <v>0</v>
      </c>
      <c r="FA148" s="39">
        <f>(SUM($J3:FA3)=SUM($J$3:$GG$3))*-SUM(FA145:FA147)</f>
        <v>0</v>
      </c>
      <c r="FB148" s="39">
        <f>(SUM($J3:FB3)=SUM($J$3:$GG$3))*-SUM(FB145:FB147)</f>
        <v>0</v>
      </c>
      <c r="FC148" s="39">
        <f>(SUM($J3:FC3)=SUM($J$3:$GG$3))*-SUM(FC145:FC147)</f>
        <v>0</v>
      </c>
      <c r="FD148" s="39">
        <f>(SUM($J3:FD3)=SUM($J$3:$GG$3))*-SUM(FD145:FD147)</f>
        <v>0</v>
      </c>
      <c r="FE148" s="39">
        <f>(SUM($J3:FE3)=SUM($J$3:$GG$3))*-SUM(FE145:FE147)</f>
        <v>0</v>
      </c>
      <c r="FF148" s="39">
        <f>(SUM($J3:FF3)=SUM($J$3:$GG$3))*-SUM(FF145:FF147)</f>
        <v>0</v>
      </c>
      <c r="FG148" s="39">
        <f>(SUM($J3:FG3)=SUM($J$3:$GG$3))*-SUM(FG145:FG147)</f>
        <v>0</v>
      </c>
      <c r="FH148" s="39">
        <f>(SUM($J3:FH3)=SUM($J$3:$GG$3))*-SUM(FH145:FH147)</f>
        <v>0</v>
      </c>
      <c r="FI148" s="39">
        <f>(SUM($J3:FI3)=SUM($J$3:$GG$3))*-SUM(FI145:FI147)</f>
        <v>0</v>
      </c>
      <c r="FJ148" s="39">
        <f>(SUM($J3:FJ3)=SUM($J$3:$GG$3))*-SUM(FJ145:FJ147)</f>
        <v>0</v>
      </c>
      <c r="FK148" s="39">
        <f>(SUM($J3:FK3)=SUM($J$3:$GG$3))*-SUM(FK145:FK147)</f>
        <v>0</v>
      </c>
      <c r="FL148" s="39">
        <f>(SUM($J3:FL3)=SUM($J$3:$GG$3))*-SUM(FL145:FL147)</f>
        <v>0</v>
      </c>
      <c r="FM148" s="39">
        <f>(SUM($J3:FM3)=SUM($J$3:$GG$3))*-SUM(FM145:FM147)</f>
        <v>0</v>
      </c>
      <c r="FN148" s="39">
        <f>(SUM($J3:FN3)=SUM($J$3:$GG$3))*-SUM(FN145:FN147)</f>
        <v>0</v>
      </c>
      <c r="FO148" s="39">
        <f>(SUM($J3:FO3)=SUM($J$3:$GG$3))*-SUM(FO145:FO147)</f>
        <v>0</v>
      </c>
      <c r="FP148" s="39">
        <f>(SUM($J3:FP3)=SUM($J$3:$GG$3))*-SUM(FP145:FP147)</f>
        <v>0</v>
      </c>
      <c r="FQ148" s="39">
        <f>(SUM($J3:FQ3)=SUM($J$3:$GG$3))*-SUM(FQ145:FQ147)</f>
        <v>0</v>
      </c>
      <c r="FR148" s="39">
        <f>(SUM($J3:FR3)=SUM($J$3:$GG$3))*-SUM(FR145:FR147)</f>
        <v>0</v>
      </c>
      <c r="FS148" s="39">
        <f>(SUM($J3:FS3)=SUM($J$3:$GG$3))*-SUM(FS145:FS147)</f>
        <v>0</v>
      </c>
      <c r="FT148" s="39">
        <f>(SUM($J3:FT3)=SUM($J$3:$GG$3))*-SUM(FT145:FT147)</f>
        <v>0</v>
      </c>
      <c r="FU148" s="39">
        <f>(SUM($J3:FU3)=SUM($J$3:$GG$3))*-SUM(FU145:FU147)</f>
        <v>0</v>
      </c>
      <c r="FV148" s="39">
        <f>(SUM($J3:FV3)=SUM($J$3:$GG$3))*-SUM(FV145:FV147)</f>
        <v>0</v>
      </c>
      <c r="FW148" s="39">
        <f>(SUM($J3:FW3)=SUM($J$3:$GG$3))*-SUM(FW145:FW147)</f>
        <v>0</v>
      </c>
      <c r="FX148" s="39">
        <f>(SUM($J3:FX3)=SUM($J$3:$GG$3))*-SUM(FX145:FX147)</f>
        <v>0</v>
      </c>
      <c r="FY148" s="39">
        <f>(SUM($J3:FY3)=SUM($J$3:$GG$3))*-SUM(FY145:FY147)</f>
        <v>0</v>
      </c>
      <c r="FZ148" s="39">
        <f>(SUM($J3:FZ3)=SUM($J$3:$GG$3))*-SUM(FZ145:FZ147)</f>
        <v>0</v>
      </c>
      <c r="GA148" s="39">
        <f>(SUM($J3:GA3)=SUM($J$3:$GG$3))*-SUM(GA145:GA147)</f>
        <v>0</v>
      </c>
      <c r="GB148" s="39">
        <f>(SUM($J3:GB3)=SUM($J$3:$GG$3))*-SUM(GB145:GB147)</f>
        <v>0</v>
      </c>
      <c r="GC148" s="39">
        <f>(SUM($J3:GC3)=SUM($J$3:$GG$3))*-SUM(GC145:GC147)</f>
        <v>0</v>
      </c>
      <c r="GD148" s="39">
        <f>(SUM($J3:GD3)=SUM($J$3:$GG$3))*-SUM(GD145:GD147)</f>
        <v>0</v>
      </c>
      <c r="GE148" s="39">
        <f>(SUM($J3:GE3)=SUM($J$3:$GG$3))*-SUM(GE145:GE147)</f>
        <v>0</v>
      </c>
      <c r="GF148" s="39">
        <f>(SUM($J3:GF3)=SUM($J$3:$GG$3))*-SUM(GF145:GF147)</f>
        <v>0</v>
      </c>
      <c r="GG148" s="39">
        <f>(SUM($J3:GG3)=SUM($J$3:$GG$3))*-SUM(GG145:GG147)</f>
        <v>0</v>
      </c>
    </row>
    <row r="149" spans="2:195" x14ac:dyDescent="0.25">
      <c r="D149" s="31" t="s">
        <v>285</v>
      </c>
      <c r="E149" s="31"/>
      <c r="F149" s="31"/>
      <c r="G149" s="31"/>
      <c r="H149" s="31"/>
      <c r="I149" s="31"/>
      <c r="J149" s="33">
        <f t="shared" ref="J149:P149" si="730">SUM(J145:J148)</f>
        <v>0</v>
      </c>
      <c r="K149" s="33">
        <f t="shared" si="730"/>
        <v>2868.6003681117104</v>
      </c>
      <c r="L149" s="33">
        <f t="shared" si="730"/>
        <v>9077.9366245470665</v>
      </c>
      <c r="M149" s="33">
        <f t="shared" si="730"/>
        <v>18650.28034189489</v>
      </c>
      <c r="N149" s="33">
        <f t="shared" si="730"/>
        <v>31608.051569894593</v>
      </c>
      <c r="O149" s="33">
        <f t="shared" si="730"/>
        <v>47973.819825283863</v>
      </c>
      <c r="P149" s="33">
        <f t="shared" si="730"/>
        <v>66754.332851464031</v>
      </c>
      <c r="Q149" s="33">
        <f t="shared" ref="Q149" si="731">SUM(Q145:Q148)</f>
        <v>87965.688946907074</v>
      </c>
      <c r="R149" s="33">
        <f t="shared" ref="R149" si="732">SUM(R145:R148)</f>
        <v>111624.0937320747</v>
      </c>
      <c r="S149" s="33">
        <f t="shared" ref="S149" si="733">SUM(S145:S148)</f>
        <v>137745.86086489842</v>
      </c>
      <c r="T149" s="33">
        <f t="shared" ref="T149" si="734">SUM(T145:T148)</f>
        <v>166347.41276102932</v>
      </c>
      <c r="U149" s="33">
        <f t="shared" ref="U149" si="735">SUM(U145:U148)</f>
        <v>197445.28131888938</v>
      </c>
      <c r="V149" s="33">
        <f t="shared" ref="V149" si="736">SUM(V145:V148)</f>
        <v>231056.10864955682</v>
      </c>
      <c r="W149" s="33">
        <f t="shared" ref="W149" si="737">SUM(W145:W148)</f>
        <v>267239.46620908211</v>
      </c>
      <c r="X149" s="33">
        <f t="shared" ref="X149" si="738">SUM(X145:X148)</f>
        <v>304012.18548988289</v>
      </c>
      <c r="Y149" s="33">
        <f t="shared" ref="Y149" si="739">SUM(Y145:Y148)</f>
        <v>341378.19557010097</v>
      </c>
      <c r="Z149" s="33">
        <f t="shared" ref="Z149" si="740">SUM(Z145:Z148)</f>
        <v>382015.43212847423</v>
      </c>
      <c r="AA149" s="33">
        <f t="shared" ref="AA149" si="741">SUM(AA145:AA148)</f>
        <v>425945.70334152377</v>
      </c>
      <c r="AB149" s="33">
        <f t="shared" ref="AB149" si="742">SUM(AB145:AB148)</f>
        <v>475191.28148272214</v>
      </c>
      <c r="AC149" s="33">
        <f t="shared" ref="AC149" si="743">SUM(AC145:AC148)</f>
        <v>529787.60193159047</v>
      </c>
      <c r="AD149" s="33">
        <f t="shared" ref="AD149" si="744">SUM(AD145:AD148)</f>
        <v>589770.33630351303</v>
      </c>
      <c r="AE149" s="33">
        <f t="shared" ref="AE149" si="745">SUM(AE145:AE148)</f>
        <v>637987.89402464358</v>
      </c>
      <c r="AF149" s="33">
        <f t="shared" ref="AF149" si="746">SUM(AF145:AF148)</f>
        <v>691549.34058397694</v>
      </c>
      <c r="AG149" s="33">
        <f t="shared" ref="AG149" si="747">SUM(AG145:AG148)</f>
        <v>750490.30190710106</v>
      </c>
      <c r="AH149" s="33">
        <f t="shared" ref="AH149" si="748">SUM(AH145:AH148)</f>
        <v>798229.59645604121</v>
      </c>
      <c r="AI149" s="33">
        <f t="shared" ref="AI149" si="749">SUM(AI145:AI148)</f>
        <v>851988.60992655926</v>
      </c>
      <c r="AJ149" s="33">
        <f t="shared" ref="AJ149" si="750">SUM(AJ145:AJ148)</f>
        <v>911807.47377813235</v>
      </c>
      <c r="AK149" s="33">
        <f t="shared" ref="AK149" si="751">SUM(AK145:AK148)</f>
        <v>960539.08701330097</v>
      </c>
      <c r="AL149" s="33">
        <f t="shared" ref="AL149" si="752">SUM(AL145:AL148)</f>
        <v>1015297.0346279558</v>
      </c>
      <c r="AM149" s="33">
        <f t="shared" ref="AM149" si="753">SUM(AM145:AM148)</f>
        <v>1076121.4921846266</v>
      </c>
      <c r="AN149" s="33">
        <f t="shared" ref="AN149" si="754">SUM(AN145:AN148)</f>
        <v>1127905.728166217</v>
      </c>
      <c r="AO149" s="33">
        <f t="shared" ref="AO149" si="755">SUM(AO145:AO148)</f>
        <v>1187776.9744288933</v>
      </c>
      <c r="AP149" s="33">
        <f t="shared" ref="AP149" si="756">SUM(AP145:AP148)</f>
        <v>1255789.1443745294</v>
      </c>
      <c r="AQ149" s="33">
        <f t="shared" ref="AQ149" si="757">SUM(AQ145:AQ148)</f>
        <v>1312186.8216135162</v>
      </c>
      <c r="AR149" s="33">
        <f t="shared" ref="AR149" si="758">SUM(AR145:AR148)</f>
        <v>1374080.0761944759</v>
      </c>
      <c r="AS149" s="33">
        <f t="shared" ref="AS149" si="759">SUM(AS145:AS148)</f>
        <v>1441505.5452996886</v>
      </c>
      <c r="AT149" s="33">
        <f t="shared" ref="AT149" si="760">SUM(AT145:AT148)</f>
        <v>1495272.2852760255</v>
      </c>
      <c r="AU149" s="33">
        <f t="shared" ref="AU149" si="761">SUM(AU145:AU148)</f>
        <v>1552535.0288887527</v>
      </c>
      <c r="AV149" s="33">
        <f t="shared" ref="AV149" si="762">SUM(AV145:AV148)</f>
        <v>1613317.0828287792</v>
      </c>
      <c r="AW149" s="33">
        <f t="shared" ref="AW149" si="763">SUM(AW145:AW148)</f>
        <v>1660454.409164954</v>
      </c>
      <c r="AX149" s="33">
        <f t="shared" ref="AX149" si="764">SUM(AX145:AX148)</f>
        <v>1711043.5430465846</v>
      </c>
      <c r="AY149" s="33">
        <f t="shared" ref="AY149" si="765">SUM(AY145:AY148)</f>
        <v>1765107.496523974</v>
      </c>
      <c r="AZ149" s="33">
        <f t="shared" ref="AZ149" si="766">SUM(AZ145:AZ148)</f>
        <v>1805481.9350610939</v>
      </c>
      <c r="BA149" s="33">
        <f t="shared" ref="BA149" si="767">SUM(BA145:BA148)</f>
        <v>1849263.0952250091</v>
      </c>
      <c r="BB149" s="33">
        <f t="shared" ref="BB149" si="768">SUM(BB145:BB148)</f>
        <v>1896473.6884932318</v>
      </c>
      <c r="BC149" s="33">
        <f t="shared" ref="BC149" si="769">SUM(BC145:BC148)</f>
        <v>1929949.0777531238</v>
      </c>
      <c r="BD149" s="33">
        <f t="shared" ref="BD149" si="770">SUM(BD145:BD148)</f>
        <v>1966785.1949779631</v>
      </c>
      <c r="BE149" s="33">
        <f t="shared" ref="BE149" si="771">SUM(BE145:BE148)</f>
        <v>2007004.4450208494</v>
      </c>
      <c r="BF149" s="33">
        <f t="shared" ref="BF149" si="772">SUM(BF145:BF148)</f>
        <v>2033441.8821005695</v>
      </c>
      <c r="BG149" s="33">
        <f t="shared" ref="BG149" si="773">SUM(BG145:BG148)</f>
        <v>2063252.5842426834</v>
      </c>
      <c r="BH149" s="33">
        <f t="shared" ref="BH149" si="774">SUM(BH145:BH148)</f>
        <v>2096459.03988094</v>
      </c>
      <c r="BI149" s="33">
        <f t="shared" ref="BI149" si="775">SUM(BI145:BI148)</f>
        <v>2115896.3873719806</v>
      </c>
      <c r="BJ149" s="33">
        <f t="shared" ref="BJ149" si="776">SUM(BJ145:BJ148)</f>
        <v>2138660.3326614909</v>
      </c>
      <c r="BK149" s="33">
        <f t="shared" ref="BK149" si="777">SUM(BK145:BK148)</f>
        <v>2164773.0530681266</v>
      </c>
      <c r="BL149" s="33">
        <f t="shared" ref="BL149" si="778">SUM(BL145:BL148)</f>
        <v>2177069.3737593354</v>
      </c>
      <c r="BM149" s="33">
        <f t="shared" ref="BM149" si="779">SUM(BM145:BM148)</f>
        <v>2192644.6854036814</v>
      </c>
      <c r="BN149" s="33">
        <f t="shared" ref="BN149" si="780">SUM(BN145:BN148)</f>
        <v>2211520.8479408519</v>
      </c>
      <c r="BO149" s="33">
        <f t="shared" ref="BO149" si="781">SUM(BO145:BO148)</f>
        <v>2217971.1170806796</v>
      </c>
      <c r="BP149" s="33">
        <f t="shared" ref="BP149" si="782">SUM(BP145:BP148)</f>
        <v>2226222.6534594214</v>
      </c>
      <c r="BQ149" s="33">
        <f t="shared" ref="BQ149" si="783">SUM(BQ145:BQ148)</f>
        <v>2237726.2155625499</v>
      </c>
      <c r="BR149" s="33">
        <f t="shared" ref="BR149" si="784">SUM(BR145:BR148)</f>
        <v>2244252.9170246073</v>
      </c>
      <c r="BS149" s="33">
        <f t="shared" ref="BS149" si="785">SUM(BS145:BS148)</f>
        <v>2250798.6546992622</v>
      </c>
      <c r="BT149" s="33">
        <f t="shared" ref="BT149" si="786">SUM(BT145:BT148)</f>
        <v>2257363.4841088019</v>
      </c>
      <c r="BU149" s="33">
        <f t="shared" ref="BU149" si="787">SUM(BU145:BU148)</f>
        <v>2263947.4609374525</v>
      </c>
      <c r="BV149" s="33">
        <f t="shared" ref="BV149" si="788">SUM(BV145:BV148)</f>
        <v>2270550.6410318534</v>
      </c>
      <c r="BW149" s="33">
        <f t="shared" ref="BW149" si="789">SUM(BW145:BW148)</f>
        <v>2277173.0804015296</v>
      </c>
      <c r="BX149" s="33">
        <f t="shared" ref="BX149" si="790">SUM(BX145:BX148)</f>
        <v>2283814.8352193674</v>
      </c>
      <c r="BY149" s="33">
        <f t="shared" ref="BY149" si="791">SUM(BY145:BY148)</f>
        <v>2290475.9618220907</v>
      </c>
      <c r="BZ149" s="33">
        <f t="shared" ref="BZ149" si="792">SUM(BZ145:BZ148)</f>
        <v>0</v>
      </c>
      <c r="CA149" s="33">
        <f t="shared" ref="CA149" si="793">SUM(CA145:CA148)</f>
        <v>0</v>
      </c>
      <c r="CB149" s="33">
        <f t="shared" ref="CB149" si="794">SUM(CB145:CB148)</f>
        <v>0</v>
      </c>
      <c r="CC149" s="33">
        <f t="shared" ref="CC149" si="795">SUM(CC145:CC148)</f>
        <v>0</v>
      </c>
      <c r="CD149" s="33">
        <f t="shared" ref="CD149" si="796">SUM(CD145:CD148)</f>
        <v>0</v>
      </c>
      <c r="CE149" s="33">
        <f t="shared" ref="CE149" si="797">SUM(CE145:CE148)</f>
        <v>0</v>
      </c>
      <c r="CF149" s="33">
        <f t="shared" ref="CF149" si="798">SUM(CF145:CF148)</f>
        <v>0</v>
      </c>
      <c r="CG149" s="33">
        <f t="shared" ref="CG149" si="799">SUM(CG145:CG148)</f>
        <v>0</v>
      </c>
      <c r="CH149" s="33">
        <f t="shared" ref="CH149" si="800">SUM(CH145:CH148)</f>
        <v>0</v>
      </c>
      <c r="CI149" s="33">
        <f t="shared" ref="CI149" si="801">SUM(CI145:CI148)</f>
        <v>0</v>
      </c>
      <c r="CJ149" s="33">
        <f t="shared" ref="CJ149" si="802">SUM(CJ145:CJ148)</f>
        <v>0</v>
      </c>
      <c r="CK149" s="33">
        <f t="shared" ref="CK149" si="803">SUM(CK145:CK148)</f>
        <v>0</v>
      </c>
      <c r="CL149" s="33">
        <f t="shared" ref="CL149" si="804">SUM(CL145:CL148)</f>
        <v>0</v>
      </c>
      <c r="CM149" s="33">
        <f t="shared" ref="CM149" si="805">SUM(CM145:CM148)</f>
        <v>0</v>
      </c>
      <c r="CN149" s="33">
        <f t="shared" ref="CN149" si="806">SUM(CN145:CN148)</f>
        <v>0</v>
      </c>
      <c r="CO149" s="33">
        <f t="shared" ref="CO149" si="807">SUM(CO145:CO148)</f>
        <v>0</v>
      </c>
      <c r="CP149" s="33">
        <f t="shared" ref="CP149" si="808">SUM(CP145:CP148)</f>
        <v>0</v>
      </c>
      <c r="CQ149" s="33">
        <f t="shared" ref="CQ149" si="809">SUM(CQ145:CQ148)</f>
        <v>0</v>
      </c>
      <c r="CR149" s="33">
        <f t="shared" ref="CR149" si="810">SUM(CR145:CR148)</f>
        <v>0</v>
      </c>
      <c r="CS149" s="33">
        <f t="shared" ref="CS149" si="811">SUM(CS145:CS148)</f>
        <v>0</v>
      </c>
      <c r="CT149" s="33">
        <f t="shared" ref="CT149" si="812">SUM(CT145:CT148)</f>
        <v>0</v>
      </c>
      <c r="CU149" s="33">
        <f t="shared" ref="CU149" si="813">SUM(CU145:CU148)</f>
        <v>0</v>
      </c>
      <c r="CV149" s="33">
        <f t="shared" ref="CV149" si="814">SUM(CV145:CV148)</f>
        <v>0</v>
      </c>
      <c r="CW149" s="33">
        <f t="shared" ref="CW149" si="815">SUM(CW145:CW148)</f>
        <v>0</v>
      </c>
      <c r="CX149" s="33">
        <f t="shared" ref="CX149" si="816">SUM(CX145:CX148)</f>
        <v>0</v>
      </c>
      <c r="CY149" s="33">
        <f t="shared" ref="CY149" si="817">SUM(CY145:CY148)</f>
        <v>0</v>
      </c>
      <c r="CZ149" s="33">
        <f t="shared" ref="CZ149" si="818">SUM(CZ145:CZ148)</f>
        <v>0</v>
      </c>
      <c r="DA149" s="33">
        <f t="shared" ref="DA149" si="819">SUM(DA145:DA148)</f>
        <v>0</v>
      </c>
      <c r="DB149" s="33">
        <f t="shared" ref="DB149" si="820">SUM(DB145:DB148)</f>
        <v>0</v>
      </c>
      <c r="DC149" s="33">
        <f t="shared" ref="DC149" si="821">SUM(DC145:DC148)</f>
        <v>0</v>
      </c>
      <c r="DD149" s="33">
        <f t="shared" ref="DD149" si="822">SUM(DD145:DD148)</f>
        <v>0</v>
      </c>
      <c r="DE149" s="33">
        <f t="shared" ref="DE149" si="823">SUM(DE145:DE148)</f>
        <v>0</v>
      </c>
      <c r="DF149" s="33">
        <f t="shared" ref="DF149" si="824">SUM(DF145:DF148)</f>
        <v>0</v>
      </c>
      <c r="DG149" s="33">
        <f t="shared" ref="DG149" si="825">SUM(DG145:DG148)</f>
        <v>0</v>
      </c>
      <c r="DH149" s="33">
        <f t="shared" ref="DH149" si="826">SUM(DH145:DH148)</f>
        <v>0</v>
      </c>
      <c r="DI149" s="33">
        <f t="shared" ref="DI149" si="827">SUM(DI145:DI148)</f>
        <v>0</v>
      </c>
      <c r="DJ149" s="33">
        <f t="shared" ref="DJ149" si="828">SUM(DJ145:DJ148)</f>
        <v>0</v>
      </c>
      <c r="DK149" s="33">
        <f t="shared" ref="DK149" si="829">SUM(DK145:DK148)</f>
        <v>0</v>
      </c>
      <c r="DL149" s="33">
        <f t="shared" ref="DL149" si="830">SUM(DL145:DL148)</f>
        <v>0</v>
      </c>
      <c r="DM149" s="33">
        <f t="shared" ref="DM149" si="831">SUM(DM145:DM148)</f>
        <v>0</v>
      </c>
      <c r="DN149" s="33">
        <f t="shared" ref="DN149" si="832">SUM(DN145:DN148)</f>
        <v>0</v>
      </c>
      <c r="DO149" s="33">
        <f t="shared" ref="DO149" si="833">SUM(DO145:DO148)</f>
        <v>0</v>
      </c>
      <c r="DP149" s="33">
        <f t="shared" ref="DP149" si="834">SUM(DP145:DP148)</f>
        <v>0</v>
      </c>
      <c r="DQ149" s="33">
        <f t="shared" ref="DQ149" si="835">SUM(DQ145:DQ148)</f>
        <v>0</v>
      </c>
      <c r="DR149" s="33">
        <f t="shared" ref="DR149" si="836">SUM(DR145:DR148)</f>
        <v>0</v>
      </c>
      <c r="DS149" s="33">
        <f t="shared" ref="DS149" si="837">SUM(DS145:DS148)</f>
        <v>0</v>
      </c>
      <c r="DT149" s="33">
        <f t="shared" ref="DT149" si="838">SUM(DT145:DT148)</f>
        <v>0</v>
      </c>
      <c r="DU149" s="33">
        <f t="shared" ref="DU149" si="839">SUM(DU145:DU148)</f>
        <v>0</v>
      </c>
      <c r="DV149" s="33">
        <f t="shared" ref="DV149" si="840">SUM(DV145:DV148)</f>
        <v>0</v>
      </c>
      <c r="DW149" s="33">
        <f t="shared" ref="DW149" si="841">SUM(DW145:DW148)</f>
        <v>0</v>
      </c>
      <c r="DX149" s="33">
        <f t="shared" ref="DX149" si="842">SUM(DX145:DX148)</f>
        <v>0</v>
      </c>
      <c r="DY149" s="33">
        <f t="shared" ref="DY149" si="843">SUM(DY145:DY148)</f>
        <v>0</v>
      </c>
      <c r="DZ149" s="33">
        <f t="shared" ref="DZ149" si="844">SUM(DZ145:DZ148)</f>
        <v>0</v>
      </c>
      <c r="EA149" s="33">
        <f t="shared" ref="EA149" si="845">SUM(EA145:EA148)</f>
        <v>0</v>
      </c>
      <c r="EB149" s="33">
        <f t="shared" ref="EB149" si="846">SUM(EB145:EB148)</f>
        <v>0</v>
      </c>
      <c r="EC149" s="33">
        <f t="shared" ref="EC149" si="847">SUM(EC145:EC148)</f>
        <v>0</v>
      </c>
      <c r="ED149" s="33">
        <f t="shared" ref="ED149" si="848">SUM(ED145:ED148)</f>
        <v>0</v>
      </c>
      <c r="EE149" s="33">
        <f t="shared" ref="EE149" si="849">SUM(EE145:EE148)</f>
        <v>0</v>
      </c>
      <c r="EF149" s="33">
        <f t="shared" ref="EF149" si="850">SUM(EF145:EF148)</f>
        <v>0</v>
      </c>
      <c r="EG149" s="33">
        <f t="shared" ref="EG149" si="851">SUM(EG145:EG148)</f>
        <v>0</v>
      </c>
      <c r="EH149" s="33">
        <f t="shared" ref="EH149" si="852">SUM(EH145:EH148)</f>
        <v>0</v>
      </c>
      <c r="EI149" s="33">
        <f t="shared" ref="EI149" si="853">SUM(EI145:EI148)</f>
        <v>0</v>
      </c>
      <c r="EJ149" s="33">
        <f t="shared" ref="EJ149" si="854">SUM(EJ145:EJ148)</f>
        <v>0</v>
      </c>
      <c r="EK149" s="33">
        <f t="shared" ref="EK149" si="855">SUM(EK145:EK148)</f>
        <v>0</v>
      </c>
      <c r="EL149" s="33">
        <f t="shared" ref="EL149" si="856">SUM(EL145:EL148)</f>
        <v>0</v>
      </c>
      <c r="EM149" s="33">
        <f t="shared" ref="EM149" si="857">SUM(EM145:EM148)</f>
        <v>0</v>
      </c>
      <c r="EN149" s="33">
        <f t="shared" ref="EN149" si="858">SUM(EN145:EN148)</f>
        <v>0</v>
      </c>
      <c r="EO149" s="33">
        <f t="shared" ref="EO149" si="859">SUM(EO145:EO148)</f>
        <v>0</v>
      </c>
      <c r="EP149" s="33">
        <f t="shared" ref="EP149" si="860">SUM(EP145:EP148)</f>
        <v>0</v>
      </c>
      <c r="EQ149" s="33">
        <f t="shared" ref="EQ149" si="861">SUM(EQ145:EQ148)</f>
        <v>0</v>
      </c>
      <c r="ER149" s="33">
        <f t="shared" ref="ER149" si="862">SUM(ER145:ER148)</f>
        <v>0</v>
      </c>
      <c r="ES149" s="33">
        <f t="shared" ref="ES149" si="863">SUM(ES145:ES148)</f>
        <v>0</v>
      </c>
      <c r="ET149" s="33">
        <f t="shared" ref="ET149" si="864">SUM(ET145:ET148)</f>
        <v>0</v>
      </c>
      <c r="EU149" s="33">
        <f t="shared" ref="EU149" si="865">SUM(EU145:EU148)</f>
        <v>0</v>
      </c>
      <c r="EV149" s="33">
        <f t="shared" ref="EV149" si="866">SUM(EV145:EV148)</f>
        <v>0</v>
      </c>
      <c r="EW149" s="33">
        <f t="shared" ref="EW149" si="867">SUM(EW145:EW148)</f>
        <v>0</v>
      </c>
      <c r="EX149" s="33">
        <f t="shared" ref="EX149" si="868">SUM(EX145:EX148)</f>
        <v>0</v>
      </c>
      <c r="EY149" s="33">
        <f t="shared" ref="EY149" si="869">SUM(EY145:EY148)</f>
        <v>0</v>
      </c>
      <c r="EZ149" s="33">
        <f t="shared" ref="EZ149" si="870">SUM(EZ145:EZ148)</f>
        <v>0</v>
      </c>
      <c r="FA149" s="33">
        <f t="shared" ref="FA149" si="871">SUM(FA145:FA148)</f>
        <v>0</v>
      </c>
      <c r="FB149" s="33">
        <f t="shared" ref="FB149" si="872">SUM(FB145:FB148)</f>
        <v>0</v>
      </c>
      <c r="FC149" s="33">
        <f t="shared" ref="FC149" si="873">SUM(FC145:FC148)</f>
        <v>0</v>
      </c>
      <c r="FD149" s="33">
        <f t="shared" ref="FD149" si="874">SUM(FD145:FD148)</f>
        <v>0</v>
      </c>
      <c r="FE149" s="33">
        <f t="shared" ref="FE149" si="875">SUM(FE145:FE148)</f>
        <v>0</v>
      </c>
      <c r="FF149" s="33">
        <f t="shared" ref="FF149" si="876">SUM(FF145:FF148)</f>
        <v>0</v>
      </c>
      <c r="FG149" s="33">
        <f t="shared" ref="FG149" si="877">SUM(FG145:FG148)</f>
        <v>0</v>
      </c>
      <c r="FH149" s="33">
        <f t="shared" ref="FH149" si="878">SUM(FH145:FH148)</f>
        <v>0</v>
      </c>
      <c r="FI149" s="33">
        <f t="shared" ref="FI149" si="879">SUM(FI145:FI148)</f>
        <v>0</v>
      </c>
      <c r="FJ149" s="33">
        <f t="shared" ref="FJ149" si="880">SUM(FJ145:FJ148)</f>
        <v>0</v>
      </c>
      <c r="FK149" s="33">
        <f t="shared" ref="FK149" si="881">SUM(FK145:FK148)</f>
        <v>0</v>
      </c>
      <c r="FL149" s="33">
        <f t="shared" ref="FL149" si="882">SUM(FL145:FL148)</f>
        <v>0</v>
      </c>
      <c r="FM149" s="33">
        <f t="shared" ref="FM149" si="883">SUM(FM145:FM148)</f>
        <v>0</v>
      </c>
      <c r="FN149" s="33">
        <f t="shared" ref="FN149" si="884">SUM(FN145:FN148)</f>
        <v>0</v>
      </c>
      <c r="FO149" s="33">
        <f t="shared" ref="FO149" si="885">SUM(FO145:FO148)</f>
        <v>0</v>
      </c>
      <c r="FP149" s="33">
        <f t="shared" ref="FP149" si="886">SUM(FP145:FP148)</f>
        <v>0</v>
      </c>
      <c r="FQ149" s="33">
        <f t="shared" ref="FQ149" si="887">SUM(FQ145:FQ148)</f>
        <v>0</v>
      </c>
      <c r="FR149" s="33">
        <f t="shared" ref="FR149" si="888">SUM(FR145:FR148)</f>
        <v>0</v>
      </c>
      <c r="FS149" s="33">
        <f t="shared" ref="FS149" si="889">SUM(FS145:FS148)</f>
        <v>0</v>
      </c>
      <c r="FT149" s="33">
        <f t="shared" ref="FT149" si="890">SUM(FT145:FT148)</f>
        <v>0</v>
      </c>
      <c r="FU149" s="33">
        <f t="shared" ref="FU149" si="891">SUM(FU145:FU148)</f>
        <v>0</v>
      </c>
      <c r="FV149" s="33">
        <f t="shared" ref="FV149" si="892">SUM(FV145:FV148)</f>
        <v>0</v>
      </c>
      <c r="FW149" s="33">
        <f t="shared" ref="FW149" si="893">SUM(FW145:FW148)</f>
        <v>0</v>
      </c>
      <c r="FX149" s="33">
        <f t="shared" ref="FX149" si="894">SUM(FX145:FX148)</f>
        <v>0</v>
      </c>
      <c r="FY149" s="33">
        <f t="shared" ref="FY149" si="895">SUM(FY145:FY148)</f>
        <v>0</v>
      </c>
      <c r="FZ149" s="33">
        <f t="shared" ref="FZ149" si="896">SUM(FZ145:FZ148)</f>
        <v>0</v>
      </c>
      <c r="GA149" s="33">
        <f t="shared" ref="GA149" si="897">SUM(GA145:GA148)</f>
        <v>0</v>
      </c>
      <c r="GB149" s="33">
        <f t="shared" ref="GB149" si="898">SUM(GB145:GB148)</f>
        <v>0</v>
      </c>
      <c r="GC149" s="33">
        <f t="shared" ref="GC149" si="899">SUM(GC145:GC148)</f>
        <v>0</v>
      </c>
      <c r="GD149" s="33">
        <f t="shared" ref="GD149" si="900">SUM(GD145:GD148)</f>
        <v>0</v>
      </c>
      <c r="GE149" s="33">
        <f t="shared" ref="GE149" si="901">SUM(GE145:GE148)</f>
        <v>0</v>
      </c>
      <c r="GF149" s="33">
        <f t="shared" ref="GF149" si="902">SUM(GF145:GF148)</f>
        <v>0</v>
      </c>
      <c r="GG149" s="33">
        <f t="shared" ref="GG149" si="903">SUM(GG145:GG148)</f>
        <v>0</v>
      </c>
    </row>
    <row r="150" spans="2:195" x14ac:dyDescent="0.25">
      <c r="J150" s="97"/>
      <c r="K150" s="97"/>
      <c r="L150" s="97"/>
      <c r="M150" s="97"/>
      <c r="N150" s="97"/>
      <c r="O150" s="97"/>
      <c r="P150" s="97"/>
      <c r="Q150" s="97"/>
      <c r="R150" s="97"/>
      <c r="S150" s="97"/>
      <c r="T150" s="97"/>
      <c r="U150" s="97"/>
      <c r="V150" s="97"/>
      <c r="W150" s="97"/>
      <c r="X150" s="97"/>
      <c r="Y150" s="97"/>
      <c r="Z150" s="97"/>
      <c r="AA150" s="97"/>
      <c r="AB150" s="97"/>
      <c r="AC150" s="97"/>
      <c r="AD150" s="97"/>
      <c r="AE150" s="97"/>
      <c r="AF150" s="97"/>
      <c r="AG150" s="97"/>
      <c r="AH150" s="97"/>
      <c r="AI150" s="97"/>
      <c r="AJ150" s="97"/>
      <c r="AK150" s="97"/>
      <c r="AL150" s="97"/>
      <c r="AM150" s="97"/>
      <c r="AN150" s="97"/>
      <c r="AO150" s="97"/>
      <c r="AP150" s="97"/>
      <c r="AQ150" s="97"/>
      <c r="AR150" s="97"/>
      <c r="AS150" s="97"/>
      <c r="AT150" s="97"/>
      <c r="AU150" s="97"/>
      <c r="AV150" s="97"/>
      <c r="AW150" s="97"/>
      <c r="AX150" s="97"/>
      <c r="AY150" s="97"/>
      <c r="AZ150" s="97"/>
      <c r="BA150" s="97"/>
      <c r="BB150" s="97"/>
      <c r="BC150" s="97"/>
      <c r="BD150" s="97"/>
      <c r="BE150" s="97"/>
      <c r="BF150" s="97"/>
      <c r="BG150" s="97"/>
      <c r="BH150" s="97"/>
      <c r="BI150" s="97"/>
      <c r="BJ150" s="97"/>
      <c r="BK150" s="97"/>
      <c r="BL150" s="97"/>
      <c r="BM150" s="97"/>
      <c r="BN150" s="97"/>
      <c r="BO150" s="97"/>
      <c r="BP150" s="97"/>
      <c r="BQ150" s="97"/>
      <c r="BR150" s="97"/>
      <c r="BS150" s="97"/>
      <c r="BT150" s="97"/>
      <c r="BU150" s="97"/>
      <c r="BV150" s="97"/>
      <c r="BW150" s="97"/>
      <c r="BX150" s="97"/>
      <c r="BY150" s="97"/>
      <c r="BZ150" s="97"/>
      <c r="CA150" s="97"/>
      <c r="CB150" s="97"/>
      <c r="CC150" s="97"/>
      <c r="CD150" s="97"/>
      <c r="CE150" s="97"/>
      <c r="CF150" s="97"/>
      <c r="CG150" s="97"/>
      <c r="CH150" s="97"/>
      <c r="CI150" s="97"/>
      <c r="CJ150" s="97"/>
      <c r="CK150" s="97"/>
      <c r="CL150" s="97"/>
      <c r="CM150" s="97"/>
      <c r="CN150" s="97"/>
      <c r="CO150" s="97"/>
      <c r="CP150" s="97"/>
      <c r="CQ150" s="97"/>
      <c r="CR150" s="97"/>
      <c r="CS150" s="97"/>
      <c r="CT150" s="97"/>
      <c r="CU150" s="97"/>
      <c r="CV150" s="97"/>
      <c r="CW150" s="97"/>
      <c r="CX150" s="97"/>
      <c r="CY150" s="97"/>
      <c r="CZ150" s="97"/>
      <c r="DA150" s="97"/>
      <c r="DB150" s="97"/>
      <c r="DC150" s="97"/>
      <c r="DD150" s="97"/>
      <c r="DE150" s="97"/>
      <c r="DF150" s="97"/>
      <c r="DG150" s="97"/>
      <c r="DH150" s="97"/>
      <c r="DI150" s="97"/>
      <c r="DJ150" s="97"/>
      <c r="DK150" s="97"/>
      <c r="DL150" s="97"/>
      <c r="DM150" s="97"/>
      <c r="DN150" s="97"/>
      <c r="DO150" s="97"/>
      <c r="DP150" s="97"/>
      <c r="DQ150" s="97"/>
      <c r="DR150" s="97"/>
      <c r="DS150" s="97"/>
      <c r="DT150" s="97"/>
      <c r="DU150" s="97"/>
      <c r="DV150" s="97"/>
      <c r="DW150" s="97"/>
      <c r="DX150" s="97"/>
      <c r="DY150" s="97"/>
      <c r="DZ150" s="97"/>
      <c r="EA150" s="97"/>
      <c r="EB150" s="97"/>
      <c r="EC150" s="97"/>
      <c r="ED150" s="97"/>
      <c r="EE150" s="97"/>
      <c r="EF150" s="97"/>
      <c r="EG150" s="97"/>
      <c r="EH150" s="97"/>
      <c r="EI150" s="97"/>
      <c r="EJ150" s="97"/>
      <c r="EK150" s="97"/>
      <c r="EL150" s="97"/>
      <c r="EM150" s="97"/>
      <c r="EN150" s="97"/>
      <c r="EO150" s="97"/>
      <c r="EP150" s="97"/>
      <c r="EQ150" s="97"/>
      <c r="ER150" s="97"/>
      <c r="ES150" s="97"/>
      <c r="ET150" s="97"/>
      <c r="EU150" s="97"/>
      <c r="EV150" s="97"/>
      <c r="EW150" s="97"/>
      <c r="EX150" s="97"/>
      <c r="EY150" s="97"/>
      <c r="EZ150" s="97"/>
      <c r="FA150" s="97"/>
      <c r="FB150" s="97"/>
      <c r="FC150" s="97"/>
      <c r="FD150" s="97"/>
      <c r="FE150" s="97"/>
      <c r="FF150" s="97"/>
      <c r="FG150" s="97"/>
      <c r="FH150" s="97"/>
      <c r="FI150" s="97"/>
      <c r="FJ150" s="97"/>
      <c r="FK150" s="97"/>
      <c r="FL150" s="97"/>
      <c r="FM150" s="97"/>
      <c r="FN150" s="97"/>
      <c r="FO150" s="97"/>
      <c r="FP150" s="97"/>
      <c r="FQ150" s="97"/>
      <c r="FR150" s="97"/>
      <c r="FS150" s="97"/>
      <c r="FT150" s="97"/>
      <c r="FU150" s="97"/>
      <c r="FV150" s="97"/>
      <c r="FW150" s="97"/>
      <c r="FX150" s="97"/>
      <c r="FY150" s="97"/>
      <c r="FZ150" s="97"/>
      <c r="GA150" s="97"/>
      <c r="GB150" s="97"/>
      <c r="GC150" s="97"/>
      <c r="GD150" s="97"/>
      <c r="GE150" s="97"/>
      <c r="GF150" s="97"/>
      <c r="GG150" s="97"/>
    </row>
    <row r="151" spans="2:195" x14ac:dyDescent="0.25">
      <c r="D151" t="s">
        <v>235</v>
      </c>
      <c r="J151" s="1"/>
      <c r="K151" s="39"/>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1"/>
      <c r="CX151" s="1"/>
      <c r="CY151" s="1"/>
      <c r="CZ151" s="1"/>
      <c r="DA151" s="1"/>
      <c r="DB151" s="1"/>
      <c r="DC151" s="1"/>
      <c r="DD151" s="1"/>
      <c r="DE151" s="1"/>
      <c r="DF151" s="1"/>
      <c r="DG151" s="1"/>
      <c r="DH151" s="1"/>
      <c r="DI151" s="1"/>
      <c r="DJ151" s="1"/>
      <c r="DK151" s="1"/>
      <c r="DL151" s="1"/>
      <c r="DM151" s="1"/>
      <c r="DN151" s="1"/>
      <c r="DO151" s="1"/>
      <c r="DP151" s="1"/>
      <c r="DQ151" s="1"/>
      <c r="DR151" s="1"/>
      <c r="DS151" s="1"/>
      <c r="DT151" s="1"/>
      <c r="DU151" s="1"/>
      <c r="DV151" s="1"/>
      <c r="DW151" s="1"/>
      <c r="DX151" s="1"/>
      <c r="DY151" s="1"/>
      <c r="DZ151" s="1"/>
      <c r="EA151" s="1"/>
      <c r="EB151" s="1"/>
      <c r="EC151" s="1"/>
      <c r="ED151" s="1"/>
      <c r="EE151" s="1"/>
      <c r="EF151" s="1"/>
      <c r="EG151" s="1"/>
      <c r="EH151" s="1"/>
      <c r="EI151" s="1"/>
      <c r="EJ151" s="1"/>
      <c r="EK151" s="1"/>
      <c r="EL151" s="1"/>
      <c r="EM151" s="1"/>
      <c r="EN151" s="1"/>
      <c r="EO151" s="1"/>
      <c r="EP151" s="1"/>
      <c r="EQ151" s="1"/>
      <c r="ER151" s="1"/>
      <c r="ES151" s="1"/>
      <c r="ET151" s="1"/>
      <c r="EU151" s="1"/>
      <c r="EV151" s="1"/>
      <c r="EW151" s="1"/>
      <c r="EX151" s="1"/>
      <c r="EY151" s="1"/>
      <c r="EZ151" s="1"/>
      <c r="FA151" s="1"/>
      <c r="FB151" s="1"/>
      <c r="FC151" s="1"/>
      <c r="FD151" s="1"/>
      <c r="FE151" s="1"/>
      <c r="FF151" s="1"/>
      <c r="FG151" s="1"/>
      <c r="FH151" s="1"/>
      <c r="FI151" s="1"/>
      <c r="FJ151" s="1"/>
      <c r="FK151" s="1"/>
      <c r="FL151" s="1"/>
      <c r="FM151" s="1"/>
      <c r="FN151" s="1"/>
      <c r="FO151" s="1"/>
      <c r="FP151" s="1"/>
      <c r="FQ151" s="1"/>
      <c r="FR151" s="1"/>
      <c r="FS151" s="1"/>
      <c r="FT151" s="1"/>
      <c r="FU151" s="1"/>
      <c r="FV151" s="1"/>
      <c r="FW151" s="1"/>
      <c r="FX151" s="1"/>
      <c r="FY151" s="1"/>
      <c r="FZ151" s="1"/>
      <c r="GA151" s="1"/>
      <c r="GB151" s="1"/>
      <c r="GC151" s="1"/>
      <c r="GD151" s="1"/>
      <c r="GE151" s="1"/>
      <c r="GF151" s="1"/>
      <c r="GG151" s="155">
        <f>(GG$1=('Model Inputs'!$E$6*Periodicity))*SUM(GG147:GG148)*Periodicity/$E$167</f>
        <v>0</v>
      </c>
      <c r="GH151" s="104"/>
      <c r="GI151" s="1"/>
      <c r="GJ151" s="1"/>
      <c r="GK151" s="103"/>
      <c r="GL151" s="1"/>
      <c r="GM151" s="1"/>
    </row>
    <row r="152" spans="2:195" x14ac:dyDescent="0.25">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1"/>
      <c r="CX152" s="1"/>
      <c r="CY152" s="1"/>
      <c r="CZ152" s="1"/>
      <c r="DA152" s="1"/>
      <c r="DB152" s="1"/>
      <c r="DC152" s="1"/>
      <c r="DD152" s="1"/>
      <c r="DE152" s="1"/>
      <c r="DF152" s="1"/>
      <c r="DG152" s="1"/>
      <c r="DH152" s="1"/>
      <c r="DI152" s="1"/>
      <c r="DJ152" s="1"/>
      <c r="DK152" s="1"/>
      <c r="DL152" s="1"/>
      <c r="DM152" s="1"/>
      <c r="DN152" s="1"/>
      <c r="DO152" s="1"/>
      <c r="DP152" s="1"/>
      <c r="DQ152" s="1"/>
      <c r="DR152" s="1"/>
      <c r="DS152" s="1"/>
      <c r="DT152" s="1"/>
      <c r="DU152" s="1"/>
      <c r="DV152" s="1"/>
      <c r="DW152" s="1"/>
      <c r="DX152" s="1"/>
      <c r="DY152" s="1"/>
      <c r="DZ152" s="1"/>
      <c r="EA152" s="1"/>
      <c r="EB152" s="1"/>
      <c r="EC152" s="1"/>
      <c r="ED152" s="1"/>
      <c r="EE152" s="1"/>
      <c r="EF152" s="1"/>
      <c r="EG152" s="1"/>
      <c r="EH152" s="1"/>
      <c r="EI152" s="1"/>
      <c r="EJ152" s="1"/>
      <c r="EK152" s="1"/>
      <c r="EL152" s="1"/>
      <c r="EM152" s="1"/>
      <c r="EN152" s="1"/>
      <c r="EO152" s="1"/>
      <c r="EP152" s="1"/>
      <c r="EQ152" s="1"/>
      <c r="ER152" s="1"/>
      <c r="ES152" s="1"/>
      <c r="ET152" s="1"/>
      <c r="EU152" s="1"/>
      <c r="EV152" s="1"/>
      <c r="EW152" s="1"/>
      <c r="EX152" s="1"/>
      <c r="EY152" s="1"/>
      <c r="EZ152" s="1"/>
      <c r="FA152" s="1"/>
      <c r="FB152" s="1"/>
      <c r="FC152" s="1"/>
      <c r="FD152" s="1"/>
      <c r="FE152" s="1"/>
      <c r="FF152" s="1"/>
      <c r="FG152" s="1"/>
      <c r="FH152" s="1"/>
      <c r="FI152" s="1"/>
      <c r="FJ152" s="1"/>
      <c r="FK152" s="1"/>
      <c r="FL152" s="1"/>
      <c r="FM152" s="1"/>
      <c r="FN152" s="1"/>
      <c r="FO152" s="1"/>
      <c r="FP152" s="1"/>
      <c r="FQ152" s="1"/>
      <c r="FR152" s="1"/>
      <c r="FS152" s="1"/>
      <c r="FT152" s="1"/>
      <c r="FU152" s="1"/>
      <c r="FV152" s="1"/>
      <c r="FW152" s="1"/>
      <c r="FX152" s="1"/>
      <c r="FY152" s="1"/>
      <c r="FZ152" s="1"/>
      <c r="GA152" s="1"/>
      <c r="GB152" s="1"/>
      <c r="GC152" s="1"/>
      <c r="GD152" s="1"/>
      <c r="GE152" s="1"/>
      <c r="GF152" s="1"/>
      <c r="GG152" s="1"/>
    </row>
    <row r="153" spans="2:195" x14ac:dyDescent="0.25">
      <c r="C153" s="21" t="s">
        <v>281</v>
      </c>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1"/>
      <c r="CX153" s="1"/>
      <c r="CY153" s="1"/>
      <c r="CZ153" s="1"/>
      <c r="DA153" s="1"/>
      <c r="DB153" s="1"/>
      <c r="DC153" s="1"/>
      <c r="DD153" s="1"/>
      <c r="DE153" s="1"/>
      <c r="DF153" s="1"/>
      <c r="DG153" s="1"/>
      <c r="DH153" s="1"/>
      <c r="DI153" s="1"/>
      <c r="DJ153" s="1"/>
      <c r="DK153" s="1"/>
      <c r="DL153" s="1"/>
      <c r="DM153" s="1"/>
      <c r="DN153" s="1"/>
      <c r="DO153" s="1"/>
      <c r="DP153" s="1"/>
      <c r="DQ153" s="1"/>
      <c r="DR153" s="1"/>
      <c r="DS153" s="1"/>
      <c r="DT153" s="1"/>
      <c r="DU153" s="1"/>
      <c r="DV153" s="1"/>
      <c r="DW153" s="1"/>
      <c r="DX153" s="1"/>
      <c r="DY153" s="1"/>
      <c r="DZ153" s="1"/>
      <c r="EA153" s="1"/>
      <c r="EB153" s="1"/>
      <c r="EC153" s="1"/>
      <c r="ED153" s="1"/>
      <c r="EE153" s="1"/>
      <c r="EF153" s="1"/>
      <c r="EG153" s="1"/>
      <c r="EH153" s="1"/>
      <c r="EI153" s="1"/>
      <c r="EJ153" s="1"/>
      <c r="EK153" s="1"/>
      <c r="EL153" s="1"/>
      <c r="EM153" s="1"/>
      <c r="EN153" s="1"/>
      <c r="EO153" s="1"/>
      <c r="EP153" s="1"/>
      <c r="EQ153" s="1"/>
      <c r="ER153" s="1"/>
      <c r="ES153" s="1"/>
      <c r="ET153" s="1"/>
      <c r="EU153" s="1"/>
      <c r="EV153" s="1"/>
      <c r="EW153" s="1"/>
      <c r="EX153" s="1"/>
      <c r="EY153" s="1"/>
      <c r="EZ153" s="1"/>
      <c r="FA153" s="1"/>
      <c r="FB153" s="1"/>
      <c r="FC153" s="1"/>
      <c r="FD153" s="1"/>
      <c r="FE153" s="1"/>
      <c r="FF153" s="1"/>
      <c r="FG153" s="1"/>
      <c r="FH153" s="1"/>
      <c r="FI153" s="1"/>
      <c r="FJ153" s="1"/>
      <c r="FK153" s="1"/>
      <c r="FL153" s="1"/>
      <c r="FM153" s="1"/>
      <c r="FN153" s="1"/>
      <c r="FO153" s="1"/>
      <c r="FP153" s="1"/>
      <c r="FQ153" s="1"/>
      <c r="FR153" s="1"/>
      <c r="FS153" s="1"/>
      <c r="FT153" s="1"/>
      <c r="FU153" s="1"/>
      <c r="FV153" s="1"/>
      <c r="FW153" s="1"/>
      <c r="FX153" s="1"/>
      <c r="FY153" s="1"/>
      <c r="FZ153" s="1"/>
      <c r="GA153" s="1"/>
      <c r="GB153" s="1"/>
      <c r="GC153" s="1"/>
      <c r="GD153" s="1"/>
      <c r="GE153" s="1"/>
      <c r="GF153" s="1"/>
      <c r="GG153" s="1"/>
    </row>
    <row r="154" spans="2:195" x14ac:dyDescent="0.25">
      <c r="D154" s="35" t="s">
        <v>282</v>
      </c>
      <c r="E154" s="35"/>
      <c r="F154" s="35"/>
      <c r="G154" s="35"/>
      <c r="H154" s="35"/>
      <c r="I154" s="35"/>
      <c r="J154" s="36">
        <v>0</v>
      </c>
      <c r="K154" s="36">
        <f>J157</f>
        <v>0</v>
      </c>
      <c r="L154" s="36">
        <f t="shared" ref="L154" si="904">K157</f>
        <v>0</v>
      </c>
      <c r="M154" s="36">
        <f t="shared" ref="M154" si="905">L157</f>
        <v>0</v>
      </c>
      <c r="N154" s="36">
        <f t="shared" ref="N154" si="906">M157</f>
        <v>0</v>
      </c>
      <c r="O154" s="36">
        <f t="shared" ref="O154" si="907">N157</f>
        <v>0</v>
      </c>
      <c r="P154" s="36">
        <f t="shared" ref="P154" si="908">O157</f>
        <v>0</v>
      </c>
      <c r="Q154" s="36">
        <f t="shared" ref="Q154" si="909">P157</f>
        <v>0</v>
      </c>
      <c r="R154" s="36">
        <f t="shared" ref="R154" si="910">Q157</f>
        <v>0</v>
      </c>
      <c r="S154" s="36">
        <f t="shared" ref="S154" si="911">R157</f>
        <v>0</v>
      </c>
      <c r="T154" s="36">
        <f t="shared" ref="T154" si="912">S157</f>
        <v>0</v>
      </c>
      <c r="U154" s="36">
        <f t="shared" ref="U154" si="913">T157</f>
        <v>0</v>
      </c>
      <c r="V154" s="36">
        <f t="shared" ref="V154" si="914">U157</f>
        <v>0</v>
      </c>
      <c r="W154" s="36">
        <f t="shared" ref="W154" si="915">V157</f>
        <v>0</v>
      </c>
      <c r="X154" s="36">
        <f t="shared" ref="X154" si="916">W157</f>
        <v>0</v>
      </c>
      <c r="Y154" s="36">
        <f t="shared" ref="Y154" si="917">X157</f>
        <v>0</v>
      </c>
      <c r="Z154" s="36">
        <f t="shared" ref="Z154" si="918">Y157</f>
        <v>0</v>
      </c>
      <c r="AA154" s="36">
        <f t="shared" ref="AA154" si="919">Z157</f>
        <v>0</v>
      </c>
      <c r="AB154" s="36">
        <f t="shared" ref="AB154" si="920">AA157</f>
        <v>0</v>
      </c>
      <c r="AC154" s="36">
        <f t="shared" ref="AC154" si="921">AB157</f>
        <v>0</v>
      </c>
      <c r="AD154" s="36">
        <f t="shared" ref="AD154" si="922">AC157</f>
        <v>0</v>
      </c>
      <c r="AE154" s="36">
        <f t="shared" ref="AE154" si="923">AD157</f>
        <v>0</v>
      </c>
      <c r="AF154" s="36">
        <f t="shared" ref="AF154" si="924">AE157</f>
        <v>0</v>
      </c>
      <c r="AG154" s="36">
        <f t="shared" ref="AG154" si="925">AF157</f>
        <v>0</v>
      </c>
      <c r="AH154" s="36">
        <f t="shared" ref="AH154" si="926">AG157</f>
        <v>0</v>
      </c>
      <c r="AI154" s="36">
        <f t="shared" ref="AI154" si="927">AH157</f>
        <v>0</v>
      </c>
      <c r="AJ154" s="36">
        <f t="shared" ref="AJ154" si="928">AI157</f>
        <v>0</v>
      </c>
      <c r="AK154" s="36">
        <f t="shared" ref="AK154" si="929">AJ157</f>
        <v>0</v>
      </c>
      <c r="AL154" s="36">
        <f t="shared" ref="AL154" si="930">AK157</f>
        <v>0</v>
      </c>
      <c r="AM154" s="36">
        <f t="shared" ref="AM154" si="931">AL157</f>
        <v>0</v>
      </c>
      <c r="AN154" s="36">
        <f t="shared" ref="AN154" si="932">AM157</f>
        <v>0</v>
      </c>
      <c r="AO154" s="36">
        <f t="shared" ref="AO154" si="933">AN157</f>
        <v>0</v>
      </c>
      <c r="AP154" s="36">
        <f t="shared" ref="AP154" si="934">AO157</f>
        <v>0</v>
      </c>
      <c r="AQ154" s="36">
        <f t="shared" ref="AQ154" si="935">AP157</f>
        <v>0</v>
      </c>
      <c r="AR154" s="36">
        <f t="shared" ref="AR154" si="936">AQ157</f>
        <v>0</v>
      </c>
      <c r="AS154" s="36">
        <f t="shared" ref="AS154" si="937">AR157</f>
        <v>0</v>
      </c>
      <c r="AT154" s="36">
        <f t="shared" ref="AT154" si="938">AS157</f>
        <v>0</v>
      </c>
      <c r="AU154" s="36">
        <f t="shared" ref="AU154" si="939">AT157</f>
        <v>0</v>
      </c>
      <c r="AV154" s="36">
        <f t="shared" ref="AV154" si="940">AU157</f>
        <v>0</v>
      </c>
      <c r="AW154" s="36">
        <f t="shared" ref="AW154" si="941">AV157</f>
        <v>0</v>
      </c>
      <c r="AX154" s="36">
        <f t="shared" ref="AX154" si="942">AW157</f>
        <v>0</v>
      </c>
      <c r="AY154" s="36">
        <f t="shared" ref="AY154" si="943">AX157</f>
        <v>0</v>
      </c>
      <c r="AZ154" s="36">
        <f t="shared" ref="AZ154" si="944">AY157</f>
        <v>0</v>
      </c>
      <c r="BA154" s="36">
        <f t="shared" ref="BA154" si="945">AZ157</f>
        <v>0</v>
      </c>
      <c r="BB154" s="36">
        <f t="shared" ref="BB154" si="946">BA157</f>
        <v>0</v>
      </c>
      <c r="BC154" s="36">
        <f t="shared" ref="BC154" si="947">BB157</f>
        <v>0</v>
      </c>
      <c r="BD154" s="36">
        <f t="shared" ref="BD154" si="948">BC157</f>
        <v>0</v>
      </c>
      <c r="BE154" s="36">
        <f t="shared" ref="BE154" si="949">BD157</f>
        <v>0</v>
      </c>
      <c r="BF154" s="36">
        <f t="shared" ref="BF154" si="950">BE157</f>
        <v>0</v>
      </c>
      <c r="BG154" s="36">
        <f t="shared" ref="BG154" si="951">BF157</f>
        <v>0</v>
      </c>
      <c r="BH154" s="36">
        <f t="shared" ref="BH154" si="952">BG157</f>
        <v>0</v>
      </c>
      <c r="BI154" s="36">
        <f t="shared" ref="BI154" si="953">BH157</f>
        <v>0</v>
      </c>
      <c r="BJ154" s="36">
        <f t="shared" ref="BJ154" si="954">BI157</f>
        <v>0</v>
      </c>
      <c r="BK154" s="36">
        <f t="shared" ref="BK154" si="955">BJ157</f>
        <v>0</v>
      </c>
      <c r="BL154" s="36">
        <f t="shared" ref="BL154" si="956">BK157</f>
        <v>0</v>
      </c>
      <c r="BM154" s="36">
        <f t="shared" ref="BM154" si="957">BL157</f>
        <v>0</v>
      </c>
      <c r="BN154" s="36">
        <f t="shared" ref="BN154" si="958">BM157</f>
        <v>0</v>
      </c>
      <c r="BO154" s="36">
        <f t="shared" ref="BO154" si="959">BN157</f>
        <v>493285.72704471275</v>
      </c>
      <c r="BP154" s="36">
        <f t="shared" ref="BP154" si="960">BO157</f>
        <v>0</v>
      </c>
      <c r="BQ154" s="36">
        <f t="shared" ref="BQ154" si="961">BP157</f>
        <v>0</v>
      </c>
      <c r="BR154" s="36">
        <f t="shared" ref="BR154" si="962">BQ157</f>
        <v>3064091.4730442157</v>
      </c>
      <c r="BS154" s="36">
        <f t="shared" ref="BS154" si="963">BR157</f>
        <v>1938787.5210788862</v>
      </c>
      <c r="BT154" s="36">
        <f t="shared" ref="BT154" si="964">BS157</f>
        <v>813459.09398307395</v>
      </c>
      <c r="BU154" s="36">
        <f t="shared" ref="BU154" si="965">BT157</f>
        <v>5580963.263228124</v>
      </c>
      <c r="BV154" s="36">
        <f t="shared" ref="BV154" si="966">BU157</f>
        <v>4455585.6715057455</v>
      </c>
      <c r="BW154" s="36">
        <f t="shared" ref="BW154" si="967">BV157</f>
        <v>3330183.3898702599</v>
      </c>
      <c r="BX154" s="36">
        <f t="shared" ref="BX154" si="968">BW157</f>
        <v>8097613.4891665634</v>
      </c>
      <c r="BY154" s="36">
        <f t="shared" ref="BY154" si="969">BX157</f>
        <v>6972161.6114580873</v>
      </c>
      <c r="BZ154" s="36">
        <f t="shared" ref="BZ154" si="970">BY157</f>
        <v>5846684.8271690449</v>
      </c>
      <c r="CA154" s="36">
        <f t="shared" ref="CA154" si="971">BZ157</f>
        <v>8316883.6898016464</v>
      </c>
      <c r="CB154" s="36">
        <f t="shared" ref="CB154" si="972">CA157</f>
        <v>8316883.6898016464</v>
      </c>
      <c r="CC154" s="36">
        <f t="shared" ref="CC154" si="973">CB157</f>
        <v>8316883.6898016464</v>
      </c>
      <c r="CD154" s="36">
        <f t="shared" ref="CD154" si="974">CC157</f>
        <v>11263312.261230217</v>
      </c>
      <c r="CE154" s="36">
        <f t="shared" ref="CE154" si="975">CD157</f>
        <v>11263312.261230217</v>
      </c>
      <c r="CF154" s="36">
        <f t="shared" ref="CF154" si="976">CE157</f>
        <v>11263312.261230217</v>
      </c>
      <c r="CG154" s="36">
        <f t="shared" ref="CG154" si="977">CF157</f>
        <v>11263312.261230217</v>
      </c>
      <c r="CH154" s="36">
        <f t="shared" ref="CH154" si="978">CG157</f>
        <v>11263312.261230217</v>
      </c>
      <c r="CI154" s="36">
        <f t="shared" ref="CI154" si="979">CH157</f>
        <v>11263312.261230217</v>
      </c>
      <c r="CJ154" s="36">
        <f t="shared" ref="CJ154" si="980">CI157</f>
        <v>11263312.261230217</v>
      </c>
      <c r="CK154" s="36">
        <f t="shared" ref="CK154" si="981">CJ157</f>
        <v>11263312.261230217</v>
      </c>
      <c r="CL154" s="36">
        <f t="shared" ref="CL154" si="982">CK157</f>
        <v>11263312.261230217</v>
      </c>
      <c r="CM154" s="36">
        <f t="shared" ref="CM154" si="983">CL157</f>
        <v>11263312.261230217</v>
      </c>
      <c r="CN154" s="36">
        <f t="shared" ref="CN154" si="984">CM157</f>
        <v>11263312.261230217</v>
      </c>
      <c r="CO154" s="36">
        <f t="shared" ref="CO154" si="985">CN157</f>
        <v>11263312.261230217</v>
      </c>
      <c r="CP154" s="36">
        <f t="shared" ref="CP154" si="986">CO157</f>
        <v>11263312.261230217</v>
      </c>
      <c r="CQ154" s="36">
        <f t="shared" ref="CQ154" si="987">CP157</f>
        <v>11263312.261230217</v>
      </c>
      <c r="CR154" s="36">
        <f t="shared" ref="CR154" si="988">CQ157</f>
        <v>11263312.261230217</v>
      </c>
      <c r="CS154" s="36">
        <f t="shared" ref="CS154" si="989">CR157</f>
        <v>11263312.261230217</v>
      </c>
      <c r="CT154" s="36">
        <f t="shared" ref="CT154" si="990">CS157</f>
        <v>11263312.261230217</v>
      </c>
      <c r="CU154" s="36">
        <f t="shared" ref="CU154" si="991">CT157</f>
        <v>11263312.261230217</v>
      </c>
      <c r="CV154" s="36">
        <f t="shared" ref="CV154" si="992">CU157</f>
        <v>11263312.261230217</v>
      </c>
      <c r="CW154" s="36">
        <f t="shared" ref="CW154" si="993">CV157</f>
        <v>11263312.261230217</v>
      </c>
      <c r="CX154" s="36">
        <f t="shared" ref="CX154" si="994">CW157</f>
        <v>11263312.261230217</v>
      </c>
      <c r="CY154" s="36">
        <f t="shared" ref="CY154" si="995">CX157</f>
        <v>11263312.261230217</v>
      </c>
      <c r="CZ154" s="36">
        <f t="shared" ref="CZ154" si="996">CY157</f>
        <v>11263312.261230217</v>
      </c>
      <c r="DA154" s="36">
        <f t="shared" ref="DA154" si="997">CZ157</f>
        <v>11263312.261230217</v>
      </c>
      <c r="DB154" s="36">
        <f t="shared" ref="DB154" si="998">DA157</f>
        <v>11263312.261230217</v>
      </c>
      <c r="DC154" s="36">
        <f t="shared" ref="DC154" si="999">DB157</f>
        <v>11263312.261230217</v>
      </c>
      <c r="DD154" s="36">
        <f t="shared" ref="DD154" si="1000">DC157</f>
        <v>11263312.261230217</v>
      </c>
      <c r="DE154" s="36">
        <f t="shared" ref="DE154" si="1001">DD157</f>
        <v>11263312.261230217</v>
      </c>
      <c r="DF154" s="36">
        <f t="shared" ref="DF154" si="1002">DE157</f>
        <v>11263312.261230217</v>
      </c>
      <c r="DG154" s="36">
        <f t="shared" ref="DG154" si="1003">DF157</f>
        <v>11263312.261230217</v>
      </c>
      <c r="DH154" s="36">
        <f t="shared" ref="DH154" si="1004">DG157</f>
        <v>11263312.261230217</v>
      </c>
      <c r="DI154" s="36">
        <f t="shared" ref="DI154" si="1005">DH157</f>
        <v>11263312.261230217</v>
      </c>
      <c r="DJ154" s="36">
        <f t="shared" ref="DJ154" si="1006">DI157</f>
        <v>11263312.261230217</v>
      </c>
      <c r="DK154" s="36">
        <f t="shared" ref="DK154" si="1007">DJ157</f>
        <v>11263312.261230217</v>
      </c>
      <c r="DL154" s="36">
        <f t="shared" ref="DL154" si="1008">DK157</f>
        <v>11263312.261230217</v>
      </c>
      <c r="DM154" s="36">
        <f t="shared" ref="DM154" si="1009">DL157</f>
        <v>11263312.261230217</v>
      </c>
      <c r="DN154" s="36">
        <f t="shared" ref="DN154" si="1010">DM157</f>
        <v>11263312.261230217</v>
      </c>
      <c r="DO154" s="36">
        <f t="shared" ref="DO154" si="1011">DN157</f>
        <v>11263312.261230217</v>
      </c>
      <c r="DP154" s="36">
        <f t="shared" ref="DP154" si="1012">DO157</f>
        <v>11263312.261230217</v>
      </c>
      <c r="DQ154" s="36">
        <f t="shared" ref="DQ154" si="1013">DP157</f>
        <v>11263312.261230217</v>
      </c>
      <c r="DR154" s="36">
        <f t="shared" ref="DR154" si="1014">DQ157</f>
        <v>11263312.261230217</v>
      </c>
      <c r="DS154" s="36">
        <f t="shared" ref="DS154" si="1015">DR157</f>
        <v>11263312.261230217</v>
      </c>
      <c r="DT154" s="36">
        <f t="shared" ref="DT154" si="1016">DS157</f>
        <v>11263312.261230217</v>
      </c>
      <c r="DU154" s="36">
        <f t="shared" ref="DU154" si="1017">DT157</f>
        <v>11263312.261230217</v>
      </c>
      <c r="DV154" s="36">
        <f t="shared" ref="DV154" si="1018">DU157</f>
        <v>11263312.261230217</v>
      </c>
      <c r="DW154" s="36">
        <f t="shared" ref="DW154" si="1019">DV157</f>
        <v>11263312.261230217</v>
      </c>
      <c r="DX154" s="36">
        <f t="shared" ref="DX154" si="1020">DW157</f>
        <v>11263312.261230217</v>
      </c>
      <c r="DY154" s="36">
        <f t="shared" ref="DY154" si="1021">DX157</f>
        <v>11263312.261230217</v>
      </c>
      <c r="DZ154" s="36">
        <f t="shared" ref="DZ154" si="1022">DY157</f>
        <v>11263312.261230217</v>
      </c>
      <c r="EA154" s="36">
        <f t="shared" ref="EA154" si="1023">DZ157</f>
        <v>11263312.261230217</v>
      </c>
      <c r="EB154" s="36">
        <f t="shared" ref="EB154" si="1024">EA157</f>
        <v>11263312.261230217</v>
      </c>
      <c r="EC154" s="36">
        <f t="shared" ref="EC154" si="1025">EB157</f>
        <v>11263312.261230217</v>
      </c>
      <c r="ED154" s="36">
        <f t="shared" ref="ED154" si="1026">EC157</f>
        <v>11263312.261230217</v>
      </c>
      <c r="EE154" s="36">
        <f t="shared" ref="EE154" si="1027">ED157</f>
        <v>11263312.261230217</v>
      </c>
      <c r="EF154" s="36">
        <f t="shared" ref="EF154" si="1028">EE157</f>
        <v>11263312.261230217</v>
      </c>
      <c r="EG154" s="36">
        <f t="shared" ref="EG154" si="1029">EF157</f>
        <v>11263312.261230217</v>
      </c>
      <c r="EH154" s="36">
        <f t="shared" ref="EH154" si="1030">EG157</f>
        <v>11263312.261230217</v>
      </c>
      <c r="EI154" s="36">
        <f t="shared" ref="EI154" si="1031">EH157</f>
        <v>11263312.261230217</v>
      </c>
      <c r="EJ154" s="36">
        <f t="shared" ref="EJ154" si="1032">EI157</f>
        <v>11263312.261230217</v>
      </c>
      <c r="EK154" s="36">
        <f t="shared" ref="EK154" si="1033">EJ157</f>
        <v>11263312.261230217</v>
      </c>
      <c r="EL154" s="36">
        <f t="shared" ref="EL154" si="1034">EK157</f>
        <v>11263312.261230217</v>
      </c>
      <c r="EM154" s="36">
        <f t="shared" ref="EM154" si="1035">EL157</f>
        <v>11263312.261230217</v>
      </c>
      <c r="EN154" s="36">
        <f t="shared" ref="EN154" si="1036">EM157</f>
        <v>11263312.261230217</v>
      </c>
      <c r="EO154" s="36">
        <f t="shared" ref="EO154" si="1037">EN157</f>
        <v>11263312.261230217</v>
      </c>
      <c r="EP154" s="36">
        <f t="shared" ref="EP154" si="1038">EO157</f>
        <v>11263312.261230217</v>
      </c>
      <c r="EQ154" s="36">
        <f t="shared" ref="EQ154" si="1039">EP157</f>
        <v>11263312.261230217</v>
      </c>
      <c r="ER154" s="36">
        <f t="shared" ref="ER154" si="1040">EQ157</f>
        <v>11263312.261230217</v>
      </c>
      <c r="ES154" s="36">
        <f t="shared" ref="ES154" si="1041">ER157</f>
        <v>11263312.261230217</v>
      </c>
      <c r="ET154" s="36">
        <f t="shared" ref="ET154" si="1042">ES157</f>
        <v>11263312.261230217</v>
      </c>
      <c r="EU154" s="36">
        <f t="shared" ref="EU154" si="1043">ET157</f>
        <v>11263312.261230217</v>
      </c>
      <c r="EV154" s="36">
        <f t="shared" ref="EV154" si="1044">EU157</f>
        <v>11263312.261230217</v>
      </c>
      <c r="EW154" s="36">
        <f t="shared" ref="EW154" si="1045">EV157</f>
        <v>11263312.261230217</v>
      </c>
      <c r="EX154" s="36">
        <f t="shared" ref="EX154" si="1046">EW157</f>
        <v>11263312.261230217</v>
      </c>
      <c r="EY154" s="36">
        <f t="shared" ref="EY154" si="1047">EX157</f>
        <v>11263312.261230217</v>
      </c>
      <c r="EZ154" s="36">
        <f t="shared" ref="EZ154" si="1048">EY157</f>
        <v>11263312.261230217</v>
      </c>
      <c r="FA154" s="36">
        <f t="shared" ref="FA154" si="1049">EZ157</f>
        <v>11263312.261230217</v>
      </c>
      <c r="FB154" s="36">
        <f t="shared" ref="FB154" si="1050">FA157</f>
        <v>11263312.261230217</v>
      </c>
      <c r="FC154" s="36">
        <f t="shared" ref="FC154" si="1051">FB157</f>
        <v>11263312.261230217</v>
      </c>
      <c r="FD154" s="36">
        <f t="shared" ref="FD154" si="1052">FC157</f>
        <v>11263312.261230217</v>
      </c>
      <c r="FE154" s="36">
        <f t="shared" ref="FE154" si="1053">FD157</f>
        <v>11263312.261230217</v>
      </c>
      <c r="FF154" s="36">
        <f t="shared" ref="FF154" si="1054">FE157</f>
        <v>11263312.261230217</v>
      </c>
      <c r="FG154" s="36">
        <f t="shared" ref="FG154" si="1055">FF157</f>
        <v>11263312.261230217</v>
      </c>
      <c r="FH154" s="36">
        <f t="shared" ref="FH154" si="1056">FG157</f>
        <v>11263312.261230217</v>
      </c>
      <c r="FI154" s="36">
        <f t="shared" ref="FI154" si="1057">FH157</f>
        <v>11263312.261230217</v>
      </c>
      <c r="FJ154" s="36">
        <f t="shared" ref="FJ154" si="1058">FI157</f>
        <v>11263312.261230217</v>
      </c>
      <c r="FK154" s="36">
        <f t="shared" ref="FK154" si="1059">FJ157</f>
        <v>11263312.261230217</v>
      </c>
      <c r="FL154" s="36">
        <f t="shared" ref="FL154" si="1060">FK157</f>
        <v>11263312.261230217</v>
      </c>
      <c r="FM154" s="36">
        <f t="shared" ref="FM154" si="1061">FL157</f>
        <v>11263312.261230217</v>
      </c>
      <c r="FN154" s="36">
        <f t="shared" ref="FN154" si="1062">FM157</f>
        <v>11263312.261230217</v>
      </c>
      <c r="FO154" s="36">
        <f t="shared" ref="FO154" si="1063">FN157</f>
        <v>11263312.261230217</v>
      </c>
      <c r="FP154" s="36">
        <f t="shared" ref="FP154" si="1064">FO157</f>
        <v>11263312.261230217</v>
      </c>
      <c r="FQ154" s="36">
        <f t="shared" ref="FQ154" si="1065">FP157</f>
        <v>11263312.261230217</v>
      </c>
      <c r="FR154" s="36">
        <f t="shared" ref="FR154" si="1066">FQ157</f>
        <v>11263312.261230217</v>
      </c>
      <c r="FS154" s="36">
        <f t="shared" ref="FS154" si="1067">FR157</f>
        <v>11263312.261230217</v>
      </c>
      <c r="FT154" s="36">
        <f t="shared" ref="FT154" si="1068">FS157</f>
        <v>11263312.261230217</v>
      </c>
      <c r="FU154" s="36">
        <f t="shared" ref="FU154" si="1069">FT157</f>
        <v>11263312.261230217</v>
      </c>
      <c r="FV154" s="36">
        <f t="shared" ref="FV154" si="1070">FU157</f>
        <v>11263312.261230217</v>
      </c>
      <c r="FW154" s="36">
        <f t="shared" ref="FW154" si="1071">FV157</f>
        <v>11263312.261230217</v>
      </c>
      <c r="FX154" s="36">
        <f t="shared" ref="FX154" si="1072">FW157</f>
        <v>11263312.261230217</v>
      </c>
      <c r="FY154" s="36">
        <f t="shared" ref="FY154" si="1073">FX157</f>
        <v>11263312.261230217</v>
      </c>
      <c r="FZ154" s="36">
        <f t="shared" ref="FZ154" si="1074">FY157</f>
        <v>11263312.261230217</v>
      </c>
      <c r="GA154" s="36">
        <f t="shared" ref="GA154" si="1075">FZ157</f>
        <v>11263312.261230217</v>
      </c>
      <c r="GB154" s="36">
        <f t="shared" ref="GB154" si="1076">GA157</f>
        <v>11263312.261230217</v>
      </c>
      <c r="GC154" s="36">
        <f t="shared" ref="GC154" si="1077">GB157</f>
        <v>11263312.261230217</v>
      </c>
      <c r="GD154" s="36">
        <f t="shared" ref="GD154" si="1078">GC157</f>
        <v>11263312.261230217</v>
      </c>
      <c r="GE154" s="36">
        <f t="shared" ref="GE154" si="1079">GD157</f>
        <v>11263312.261230217</v>
      </c>
      <c r="GF154" s="36">
        <f t="shared" ref="GF154" si="1080">GE157</f>
        <v>11263312.261230217</v>
      </c>
      <c r="GG154" s="36">
        <f t="shared" ref="GG154" si="1081">GF157</f>
        <v>11263312.261230217</v>
      </c>
    </row>
    <row r="155" spans="2:195" x14ac:dyDescent="0.25">
      <c r="D155" t="s">
        <v>288</v>
      </c>
      <c r="J155" s="1">
        <f>(J$136-I$136&gt;0)*(J$136-I$136)</f>
        <v>0</v>
      </c>
      <c r="K155" s="1">
        <f t="shared" ref="K155:BV155" si="1082">(K$136-J$136&gt;0)*(K$136-J$136)</f>
        <v>0</v>
      </c>
      <c r="L155" s="1">
        <f t="shared" si="1082"/>
        <v>0</v>
      </c>
      <c r="M155" s="1">
        <f t="shared" si="1082"/>
        <v>0</v>
      </c>
      <c r="N155" s="1">
        <f t="shared" si="1082"/>
        <v>0</v>
      </c>
      <c r="O155" s="1">
        <f t="shared" si="1082"/>
        <v>0</v>
      </c>
      <c r="P155" s="1">
        <f t="shared" si="1082"/>
        <v>0</v>
      </c>
      <c r="Q155" s="1">
        <f t="shared" si="1082"/>
        <v>0</v>
      </c>
      <c r="R155" s="1">
        <f t="shared" si="1082"/>
        <v>0</v>
      </c>
      <c r="S155" s="1">
        <f t="shared" si="1082"/>
        <v>0</v>
      </c>
      <c r="T155" s="1">
        <f t="shared" si="1082"/>
        <v>0</v>
      </c>
      <c r="U155" s="1">
        <f t="shared" si="1082"/>
        <v>0</v>
      </c>
      <c r="V155" s="1">
        <f t="shared" si="1082"/>
        <v>0</v>
      </c>
      <c r="W155" s="1">
        <f t="shared" si="1082"/>
        <v>0</v>
      </c>
      <c r="X155" s="1">
        <f t="shared" si="1082"/>
        <v>0</v>
      </c>
      <c r="Y155" s="1">
        <f t="shared" si="1082"/>
        <v>0</v>
      </c>
      <c r="Z155" s="1">
        <f t="shared" si="1082"/>
        <v>0</v>
      </c>
      <c r="AA155" s="1">
        <f t="shared" si="1082"/>
        <v>0</v>
      </c>
      <c r="AB155" s="1">
        <f t="shared" si="1082"/>
        <v>0</v>
      </c>
      <c r="AC155" s="1">
        <f t="shared" si="1082"/>
        <v>0</v>
      </c>
      <c r="AD155" s="1">
        <f t="shared" si="1082"/>
        <v>0</v>
      </c>
      <c r="AE155" s="1">
        <f t="shared" si="1082"/>
        <v>0</v>
      </c>
      <c r="AF155" s="1">
        <f t="shared" si="1082"/>
        <v>0</v>
      </c>
      <c r="AG155" s="1">
        <f t="shared" si="1082"/>
        <v>0</v>
      </c>
      <c r="AH155" s="1">
        <f t="shared" si="1082"/>
        <v>0</v>
      </c>
      <c r="AI155" s="1">
        <f t="shared" si="1082"/>
        <v>0</v>
      </c>
      <c r="AJ155" s="1">
        <f t="shared" si="1082"/>
        <v>0</v>
      </c>
      <c r="AK155" s="1">
        <f t="shared" si="1082"/>
        <v>0</v>
      </c>
      <c r="AL155" s="1">
        <f t="shared" si="1082"/>
        <v>0</v>
      </c>
      <c r="AM155" s="1">
        <f t="shared" si="1082"/>
        <v>0</v>
      </c>
      <c r="AN155" s="1">
        <f t="shared" si="1082"/>
        <v>0</v>
      </c>
      <c r="AO155" s="1">
        <f t="shared" si="1082"/>
        <v>0</v>
      </c>
      <c r="AP155" s="1">
        <f t="shared" si="1082"/>
        <v>0</v>
      </c>
      <c r="AQ155" s="1">
        <f t="shared" si="1082"/>
        <v>0</v>
      </c>
      <c r="AR155" s="1">
        <f t="shared" si="1082"/>
        <v>0</v>
      </c>
      <c r="AS155" s="1">
        <f t="shared" si="1082"/>
        <v>0</v>
      </c>
      <c r="AT155" s="1">
        <f t="shared" si="1082"/>
        <v>0</v>
      </c>
      <c r="AU155" s="1">
        <f t="shared" si="1082"/>
        <v>0</v>
      </c>
      <c r="AV155" s="1">
        <f t="shared" si="1082"/>
        <v>0</v>
      </c>
      <c r="AW155" s="1">
        <f t="shared" si="1082"/>
        <v>0</v>
      </c>
      <c r="AX155" s="1">
        <f t="shared" si="1082"/>
        <v>0</v>
      </c>
      <c r="AY155" s="1">
        <f t="shared" si="1082"/>
        <v>0</v>
      </c>
      <c r="AZ155" s="1">
        <f t="shared" si="1082"/>
        <v>0</v>
      </c>
      <c r="BA155" s="1">
        <f t="shared" si="1082"/>
        <v>0</v>
      </c>
      <c r="BB155" s="1">
        <f t="shared" si="1082"/>
        <v>0</v>
      </c>
      <c r="BC155" s="1">
        <f t="shared" si="1082"/>
        <v>0</v>
      </c>
      <c r="BD155" s="1">
        <f t="shared" si="1082"/>
        <v>0</v>
      </c>
      <c r="BE155" s="1">
        <f t="shared" si="1082"/>
        <v>0</v>
      </c>
      <c r="BF155" s="1">
        <f t="shared" si="1082"/>
        <v>0</v>
      </c>
      <c r="BG155" s="1">
        <f t="shared" si="1082"/>
        <v>0</v>
      </c>
      <c r="BH155" s="1">
        <f t="shared" si="1082"/>
        <v>0</v>
      </c>
      <c r="BI155" s="1">
        <f t="shared" si="1082"/>
        <v>0</v>
      </c>
      <c r="BJ155" s="1">
        <f t="shared" si="1082"/>
        <v>0</v>
      </c>
      <c r="BK155" s="1">
        <f t="shared" si="1082"/>
        <v>0</v>
      </c>
      <c r="BL155" s="1">
        <f t="shared" si="1082"/>
        <v>0</v>
      </c>
      <c r="BM155" s="1">
        <f t="shared" si="1082"/>
        <v>0</v>
      </c>
      <c r="BN155" s="1">
        <f t="shared" si="1082"/>
        <v>493285.72704471275</v>
      </c>
      <c r="BO155" s="1">
        <f t="shared" si="1082"/>
        <v>0</v>
      </c>
      <c r="BP155" s="1">
        <f t="shared" si="1082"/>
        <v>0</v>
      </c>
      <c r="BQ155" s="1">
        <f t="shared" si="1082"/>
        <v>3064091.4730442157</v>
      </c>
      <c r="BR155" s="1">
        <f t="shared" si="1082"/>
        <v>0</v>
      </c>
      <c r="BS155" s="1">
        <f t="shared" si="1082"/>
        <v>0</v>
      </c>
      <c r="BT155" s="1">
        <f t="shared" si="1082"/>
        <v>4767504.1692450503</v>
      </c>
      <c r="BU155" s="1">
        <f t="shared" si="1082"/>
        <v>0</v>
      </c>
      <c r="BV155" s="1">
        <f t="shared" si="1082"/>
        <v>0</v>
      </c>
      <c r="BW155" s="1">
        <f t="shared" ref="BW155:EH155" si="1083">(BW$136-BV$136&gt;0)*(BW$136-BV$136)</f>
        <v>4767430.0992963035</v>
      </c>
      <c r="BX155" s="1">
        <f t="shared" si="1083"/>
        <v>0</v>
      </c>
      <c r="BY155" s="1">
        <f t="shared" si="1083"/>
        <v>0</v>
      </c>
      <c r="BZ155" s="1">
        <f t="shared" si="1083"/>
        <v>2470198.8626326015</v>
      </c>
      <c r="CA155" s="1">
        <f t="shared" si="1083"/>
        <v>0</v>
      </c>
      <c r="CB155" s="1">
        <f t="shared" si="1083"/>
        <v>0</v>
      </c>
      <c r="CC155" s="1">
        <f t="shared" si="1083"/>
        <v>2946428.5714285709</v>
      </c>
      <c r="CD155" s="1">
        <f t="shared" si="1083"/>
        <v>0</v>
      </c>
      <c r="CE155" s="1">
        <f t="shared" si="1083"/>
        <v>0</v>
      </c>
      <c r="CF155" s="1">
        <f t="shared" si="1083"/>
        <v>0</v>
      </c>
      <c r="CG155" s="1">
        <f t="shared" si="1083"/>
        <v>0</v>
      </c>
      <c r="CH155" s="1">
        <f t="shared" si="1083"/>
        <v>0</v>
      </c>
      <c r="CI155" s="1">
        <f t="shared" si="1083"/>
        <v>0</v>
      </c>
      <c r="CJ155" s="1">
        <f t="shared" si="1083"/>
        <v>0</v>
      </c>
      <c r="CK155" s="1">
        <f t="shared" si="1083"/>
        <v>0</v>
      </c>
      <c r="CL155" s="1">
        <f t="shared" si="1083"/>
        <v>0</v>
      </c>
      <c r="CM155" s="1">
        <f t="shared" si="1083"/>
        <v>0</v>
      </c>
      <c r="CN155" s="1">
        <f t="shared" si="1083"/>
        <v>0</v>
      </c>
      <c r="CO155" s="1">
        <f t="shared" si="1083"/>
        <v>0</v>
      </c>
      <c r="CP155" s="1">
        <f t="shared" si="1083"/>
        <v>0</v>
      </c>
      <c r="CQ155" s="1">
        <f t="shared" si="1083"/>
        <v>0</v>
      </c>
      <c r="CR155" s="1">
        <f t="shared" si="1083"/>
        <v>0</v>
      </c>
      <c r="CS155" s="1">
        <f t="shared" si="1083"/>
        <v>0</v>
      </c>
      <c r="CT155" s="1">
        <f t="shared" si="1083"/>
        <v>0</v>
      </c>
      <c r="CU155" s="1">
        <f t="shared" si="1083"/>
        <v>0</v>
      </c>
      <c r="CV155" s="1">
        <f t="shared" si="1083"/>
        <v>0</v>
      </c>
      <c r="CW155" s="1">
        <f t="shared" si="1083"/>
        <v>0</v>
      </c>
      <c r="CX155" s="1">
        <f t="shared" si="1083"/>
        <v>0</v>
      </c>
      <c r="CY155" s="1">
        <f t="shared" si="1083"/>
        <v>0</v>
      </c>
      <c r="CZ155" s="1">
        <f t="shared" si="1083"/>
        <v>0</v>
      </c>
      <c r="DA155" s="1">
        <f t="shared" si="1083"/>
        <v>0</v>
      </c>
      <c r="DB155" s="1">
        <f t="shared" si="1083"/>
        <v>0</v>
      </c>
      <c r="DC155" s="1">
        <f t="shared" si="1083"/>
        <v>0</v>
      </c>
      <c r="DD155" s="1">
        <f t="shared" si="1083"/>
        <v>0</v>
      </c>
      <c r="DE155" s="1">
        <f t="shared" si="1083"/>
        <v>0</v>
      </c>
      <c r="DF155" s="1">
        <f t="shared" si="1083"/>
        <v>0</v>
      </c>
      <c r="DG155" s="1">
        <f t="shared" si="1083"/>
        <v>0</v>
      </c>
      <c r="DH155" s="1">
        <f t="shared" si="1083"/>
        <v>0</v>
      </c>
      <c r="DI155" s="1">
        <f t="shared" si="1083"/>
        <v>0</v>
      </c>
      <c r="DJ155" s="1">
        <f t="shared" si="1083"/>
        <v>0</v>
      </c>
      <c r="DK155" s="1">
        <f t="shared" si="1083"/>
        <v>0</v>
      </c>
      <c r="DL155" s="1">
        <f t="shared" si="1083"/>
        <v>0</v>
      </c>
      <c r="DM155" s="1">
        <f t="shared" si="1083"/>
        <v>0</v>
      </c>
      <c r="DN155" s="1">
        <f t="shared" si="1083"/>
        <v>0</v>
      </c>
      <c r="DO155" s="1">
        <f t="shared" si="1083"/>
        <v>0</v>
      </c>
      <c r="DP155" s="1">
        <f t="shared" si="1083"/>
        <v>0</v>
      </c>
      <c r="DQ155" s="1">
        <f t="shared" si="1083"/>
        <v>0</v>
      </c>
      <c r="DR155" s="1">
        <f t="shared" si="1083"/>
        <v>0</v>
      </c>
      <c r="DS155" s="1">
        <f t="shared" si="1083"/>
        <v>0</v>
      </c>
      <c r="DT155" s="1">
        <f t="shared" si="1083"/>
        <v>0</v>
      </c>
      <c r="DU155" s="1">
        <f t="shared" si="1083"/>
        <v>0</v>
      </c>
      <c r="DV155" s="1">
        <f t="shared" si="1083"/>
        <v>0</v>
      </c>
      <c r="DW155" s="1">
        <f t="shared" si="1083"/>
        <v>0</v>
      </c>
      <c r="DX155" s="1">
        <f t="shared" si="1083"/>
        <v>0</v>
      </c>
      <c r="DY155" s="1">
        <f t="shared" si="1083"/>
        <v>0</v>
      </c>
      <c r="DZ155" s="1">
        <f t="shared" si="1083"/>
        <v>0</v>
      </c>
      <c r="EA155" s="1">
        <f t="shared" si="1083"/>
        <v>0</v>
      </c>
      <c r="EB155" s="1">
        <f t="shared" si="1083"/>
        <v>0</v>
      </c>
      <c r="EC155" s="1">
        <f t="shared" si="1083"/>
        <v>0</v>
      </c>
      <c r="ED155" s="1">
        <f t="shared" si="1083"/>
        <v>0</v>
      </c>
      <c r="EE155" s="1">
        <f t="shared" si="1083"/>
        <v>0</v>
      </c>
      <c r="EF155" s="1">
        <f t="shared" si="1083"/>
        <v>0</v>
      </c>
      <c r="EG155" s="1">
        <f t="shared" si="1083"/>
        <v>0</v>
      </c>
      <c r="EH155" s="1">
        <f t="shared" si="1083"/>
        <v>0</v>
      </c>
      <c r="EI155" s="1">
        <f t="shared" ref="EI155:GG155" si="1084">(EI$136-EH$136&gt;0)*(EI$136-EH$136)</f>
        <v>0</v>
      </c>
      <c r="EJ155" s="1">
        <f t="shared" si="1084"/>
        <v>0</v>
      </c>
      <c r="EK155" s="1">
        <f t="shared" si="1084"/>
        <v>0</v>
      </c>
      <c r="EL155" s="1">
        <f t="shared" si="1084"/>
        <v>0</v>
      </c>
      <c r="EM155" s="1">
        <f t="shared" si="1084"/>
        <v>0</v>
      </c>
      <c r="EN155" s="1">
        <f t="shared" si="1084"/>
        <v>0</v>
      </c>
      <c r="EO155" s="1">
        <f t="shared" si="1084"/>
        <v>0</v>
      </c>
      <c r="EP155" s="1">
        <f t="shared" si="1084"/>
        <v>0</v>
      </c>
      <c r="EQ155" s="1">
        <f t="shared" si="1084"/>
        <v>0</v>
      </c>
      <c r="ER155" s="1">
        <f t="shared" si="1084"/>
        <v>0</v>
      </c>
      <c r="ES155" s="1">
        <f t="shared" si="1084"/>
        <v>0</v>
      </c>
      <c r="ET155" s="1">
        <f t="shared" si="1084"/>
        <v>0</v>
      </c>
      <c r="EU155" s="1">
        <f t="shared" si="1084"/>
        <v>0</v>
      </c>
      <c r="EV155" s="1">
        <f t="shared" si="1084"/>
        <v>0</v>
      </c>
      <c r="EW155" s="1">
        <f t="shared" si="1084"/>
        <v>0</v>
      </c>
      <c r="EX155" s="1">
        <f t="shared" si="1084"/>
        <v>0</v>
      </c>
      <c r="EY155" s="1">
        <f t="shared" si="1084"/>
        <v>0</v>
      </c>
      <c r="EZ155" s="1">
        <f t="shared" si="1084"/>
        <v>0</v>
      </c>
      <c r="FA155" s="1">
        <f t="shared" si="1084"/>
        <v>0</v>
      </c>
      <c r="FB155" s="1">
        <f t="shared" si="1084"/>
        <v>0</v>
      </c>
      <c r="FC155" s="1">
        <f t="shared" si="1084"/>
        <v>0</v>
      </c>
      <c r="FD155" s="1">
        <f t="shared" si="1084"/>
        <v>0</v>
      </c>
      <c r="FE155" s="1">
        <f t="shared" si="1084"/>
        <v>0</v>
      </c>
      <c r="FF155" s="1">
        <f t="shared" si="1084"/>
        <v>0</v>
      </c>
      <c r="FG155" s="1">
        <f t="shared" si="1084"/>
        <v>0</v>
      </c>
      <c r="FH155" s="1">
        <f t="shared" si="1084"/>
        <v>0</v>
      </c>
      <c r="FI155" s="1">
        <f t="shared" si="1084"/>
        <v>0</v>
      </c>
      <c r="FJ155" s="1">
        <f t="shared" si="1084"/>
        <v>0</v>
      </c>
      <c r="FK155" s="1">
        <f t="shared" si="1084"/>
        <v>0</v>
      </c>
      <c r="FL155" s="1">
        <f t="shared" si="1084"/>
        <v>0</v>
      </c>
      <c r="FM155" s="1">
        <f t="shared" si="1084"/>
        <v>0</v>
      </c>
      <c r="FN155" s="1">
        <f t="shared" si="1084"/>
        <v>0</v>
      </c>
      <c r="FO155" s="1">
        <f t="shared" si="1084"/>
        <v>0</v>
      </c>
      <c r="FP155" s="1">
        <f t="shared" si="1084"/>
        <v>0</v>
      </c>
      <c r="FQ155" s="1">
        <f t="shared" si="1084"/>
        <v>0</v>
      </c>
      <c r="FR155" s="1">
        <f t="shared" si="1084"/>
        <v>0</v>
      </c>
      <c r="FS155" s="1">
        <f t="shared" si="1084"/>
        <v>0</v>
      </c>
      <c r="FT155" s="1">
        <f t="shared" si="1084"/>
        <v>0</v>
      </c>
      <c r="FU155" s="1">
        <f t="shared" si="1084"/>
        <v>0</v>
      </c>
      <c r="FV155" s="1">
        <f t="shared" si="1084"/>
        <v>0</v>
      </c>
      <c r="FW155" s="1">
        <f t="shared" si="1084"/>
        <v>0</v>
      </c>
      <c r="FX155" s="1">
        <f t="shared" si="1084"/>
        <v>0</v>
      </c>
      <c r="FY155" s="1">
        <f t="shared" si="1084"/>
        <v>0</v>
      </c>
      <c r="FZ155" s="1">
        <f t="shared" si="1084"/>
        <v>0</v>
      </c>
      <c r="GA155" s="1">
        <f t="shared" si="1084"/>
        <v>0</v>
      </c>
      <c r="GB155" s="1">
        <f t="shared" si="1084"/>
        <v>0</v>
      </c>
      <c r="GC155" s="1">
        <f t="shared" si="1084"/>
        <v>0</v>
      </c>
      <c r="GD155" s="1">
        <f t="shared" si="1084"/>
        <v>0</v>
      </c>
      <c r="GE155" s="1">
        <f t="shared" si="1084"/>
        <v>0</v>
      </c>
      <c r="GF155" s="1">
        <f t="shared" si="1084"/>
        <v>0</v>
      </c>
      <c r="GG155" s="1">
        <f t="shared" si="1084"/>
        <v>0</v>
      </c>
    </row>
    <row r="156" spans="2:195" x14ac:dyDescent="0.25">
      <c r="D156" t="s">
        <v>289</v>
      </c>
      <c r="J156" s="1">
        <f>(J$136-I$136&lt;0)*(J$136-I$136)</f>
        <v>0</v>
      </c>
      <c r="K156" s="1">
        <f t="shared" ref="K156:BV156" si="1085">(K$136-J$136&lt;0)*(K$136-J$136)</f>
        <v>0</v>
      </c>
      <c r="L156" s="1">
        <f t="shared" si="1085"/>
        <v>0</v>
      </c>
      <c r="M156" s="1">
        <f t="shared" si="1085"/>
        <v>0</v>
      </c>
      <c r="N156" s="1">
        <f t="shared" si="1085"/>
        <v>0</v>
      </c>
      <c r="O156" s="1">
        <f t="shared" si="1085"/>
        <v>0</v>
      </c>
      <c r="P156" s="1">
        <f t="shared" si="1085"/>
        <v>0</v>
      </c>
      <c r="Q156" s="1">
        <f t="shared" si="1085"/>
        <v>0</v>
      </c>
      <c r="R156" s="1">
        <f t="shared" si="1085"/>
        <v>0</v>
      </c>
      <c r="S156" s="1">
        <f t="shared" si="1085"/>
        <v>0</v>
      </c>
      <c r="T156" s="1">
        <f t="shared" si="1085"/>
        <v>0</v>
      </c>
      <c r="U156" s="1">
        <f t="shared" si="1085"/>
        <v>0</v>
      </c>
      <c r="V156" s="1">
        <f t="shared" si="1085"/>
        <v>0</v>
      </c>
      <c r="W156" s="1">
        <f t="shared" si="1085"/>
        <v>0</v>
      </c>
      <c r="X156" s="1">
        <f t="shared" si="1085"/>
        <v>0</v>
      </c>
      <c r="Y156" s="1">
        <f t="shared" si="1085"/>
        <v>0</v>
      </c>
      <c r="Z156" s="1">
        <f t="shared" si="1085"/>
        <v>0</v>
      </c>
      <c r="AA156" s="1">
        <f t="shared" si="1085"/>
        <v>0</v>
      </c>
      <c r="AB156" s="1">
        <f t="shared" si="1085"/>
        <v>0</v>
      </c>
      <c r="AC156" s="1">
        <f t="shared" si="1085"/>
        <v>0</v>
      </c>
      <c r="AD156" s="1">
        <f t="shared" si="1085"/>
        <v>0</v>
      </c>
      <c r="AE156" s="1">
        <f t="shared" si="1085"/>
        <v>0</v>
      </c>
      <c r="AF156" s="1">
        <f t="shared" si="1085"/>
        <v>0</v>
      </c>
      <c r="AG156" s="1">
        <f t="shared" si="1085"/>
        <v>0</v>
      </c>
      <c r="AH156" s="1">
        <f t="shared" si="1085"/>
        <v>0</v>
      </c>
      <c r="AI156" s="1">
        <f t="shared" si="1085"/>
        <v>0</v>
      </c>
      <c r="AJ156" s="1">
        <f t="shared" si="1085"/>
        <v>0</v>
      </c>
      <c r="AK156" s="1">
        <f t="shared" si="1085"/>
        <v>0</v>
      </c>
      <c r="AL156" s="1">
        <f t="shared" si="1085"/>
        <v>0</v>
      </c>
      <c r="AM156" s="1">
        <f t="shared" si="1085"/>
        <v>0</v>
      </c>
      <c r="AN156" s="1">
        <f t="shared" si="1085"/>
        <v>0</v>
      </c>
      <c r="AO156" s="1">
        <f t="shared" si="1085"/>
        <v>0</v>
      </c>
      <c r="AP156" s="1">
        <f t="shared" si="1085"/>
        <v>0</v>
      </c>
      <c r="AQ156" s="1">
        <f t="shared" si="1085"/>
        <v>0</v>
      </c>
      <c r="AR156" s="1">
        <f t="shared" si="1085"/>
        <v>0</v>
      </c>
      <c r="AS156" s="1">
        <f t="shared" si="1085"/>
        <v>0</v>
      </c>
      <c r="AT156" s="1">
        <f t="shared" si="1085"/>
        <v>0</v>
      </c>
      <c r="AU156" s="1">
        <f t="shared" si="1085"/>
        <v>0</v>
      </c>
      <c r="AV156" s="1">
        <f t="shared" si="1085"/>
        <v>0</v>
      </c>
      <c r="AW156" s="1">
        <f t="shared" si="1085"/>
        <v>0</v>
      </c>
      <c r="AX156" s="1">
        <f t="shared" si="1085"/>
        <v>0</v>
      </c>
      <c r="AY156" s="1">
        <f t="shared" si="1085"/>
        <v>0</v>
      </c>
      <c r="AZ156" s="1">
        <f t="shared" si="1085"/>
        <v>0</v>
      </c>
      <c r="BA156" s="1">
        <f t="shared" si="1085"/>
        <v>0</v>
      </c>
      <c r="BB156" s="1">
        <f t="shared" si="1085"/>
        <v>0</v>
      </c>
      <c r="BC156" s="1">
        <f t="shared" si="1085"/>
        <v>0</v>
      </c>
      <c r="BD156" s="1">
        <f t="shared" si="1085"/>
        <v>0</v>
      </c>
      <c r="BE156" s="1">
        <f t="shared" si="1085"/>
        <v>0</v>
      </c>
      <c r="BF156" s="1">
        <f t="shared" si="1085"/>
        <v>0</v>
      </c>
      <c r="BG156" s="1">
        <f t="shared" si="1085"/>
        <v>0</v>
      </c>
      <c r="BH156" s="1">
        <f t="shared" si="1085"/>
        <v>0</v>
      </c>
      <c r="BI156" s="1">
        <f t="shared" si="1085"/>
        <v>0</v>
      </c>
      <c r="BJ156" s="1">
        <f t="shared" si="1085"/>
        <v>0</v>
      </c>
      <c r="BK156" s="1">
        <f t="shared" si="1085"/>
        <v>0</v>
      </c>
      <c r="BL156" s="1">
        <f t="shared" si="1085"/>
        <v>0</v>
      </c>
      <c r="BM156" s="1">
        <f t="shared" si="1085"/>
        <v>0</v>
      </c>
      <c r="BN156" s="1">
        <f t="shared" si="1085"/>
        <v>0</v>
      </c>
      <c r="BO156" s="1">
        <f t="shared" si="1085"/>
        <v>-493285.72704471275</v>
      </c>
      <c r="BP156" s="1">
        <f t="shared" si="1085"/>
        <v>0</v>
      </c>
      <c r="BQ156" s="1">
        <f t="shared" si="1085"/>
        <v>0</v>
      </c>
      <c r="BR156" s="1">
        <f t="shared" si="1085"/>
        <v>-1125303.9519653295</v>
      </c>
      <c r="BS156" s="1">
        <f t="shared" si="1085"/>
        <v>-1125328.4270958123</v>
      </c>
      <c r="BT156" s="1">
        <f t="shared" si="1085"/>
        <v>0</v>
      </c>
      <c r="BU156" s="1">
        <f t="shared" si="1085"/>
        <v>-1125377.5917223785</v>
      </c>
      <c r="BV156" s="1">
        <f t="shared" si="1085"/>
        <v>-1125402.2816354856</v>
      </c>
      <c r="BW156" s="1">
        <f t="shared" ref="BW156:EH156" si="1086">(BW$136-BV$136&lt;0)*(BW$136-BV$136)</f>
        <v>0</v>
      </c>
      <c r="BX156" s="1">
        <f t="shared" si="1086"/>
        <v>-1125451.877708476</v>
      </c>
      <c r="BY156" s="1">
        <f t="shared" si="1086"/>
        <v>-1125476.7842890425</v>
      </c>
      <c r="BZ156" s="1">
        <f t="shared" si="1086"/>
        <v>0</v>
      </c>
      <c r="CA156" s="1">
        <f t="shared" si="1086"/>
        <v>0</v>
      </c>
      <c r="CB156" s="1">
        <f t="shared" si="1086"/>
        <v>0</v>
      </c>
      <c r="CC156" s="1">
        <f t="shared" si="1086"/>
        <v>0</v>
      </c>
      <c r="CD156" s="1">
        <f t="shared" si="1086"/>
        <v>0</v>
      </c>
      <c r="CE156" s="1">
        <f t="shared" si="1086"/>
        <v>0</v>
      </c>
      <c r="CF156" s="1">
        <f t="shared" si="1086"/>
        <v>0</v>
      </c>
      <c r="CG156" s="1">
        <f t="shared" si="1086"/>
        <v>0</v>
      </c>
      <c r="CH156" s="1">
        <f t="shared" si="1086"/>
        <v>0</v>
      </c>
      <c r="CI156" s="1">
        <f t="shared" si="1086"/>
        <v>0</v>
      </c>
      <c r="CJ156" s="1">
        <f t="shared" si="1086"/>
        <v>0</v>
      </c>
      <c r="CK156" s="1">
        <f t="shared" si="1086"/>
        <v>0</v>
      </c>
      <c r="CL156" s="1">
        <f t="shared" si="1086"/>
        <v>0</v>
      </c>
      <c r="CM156" s="1">
        <f t="shared" si="1086"/>
        <v>0</v>
      </c>
      <c r="CN156" s="1">
        <f t="shared" si="1086"/>
        <v>0</v>
      </c>
      <c r="CO156" s="1">
        <f t="shared" si="1086"/>
        <v>0</v>
      </c>
      <c r="CP156" s="1">
        <f t="shared" si="1086"/>
        <v>0</v>
      </c>
      <c r="CQ156" s="1">
        <f t="shared" si="1086"/>
        <v>0</v>
      </c>
      <c r="CR156" s="1">
        <f t="shared" si="1086"/>
        <v>0</v>
      </c>
      <c r="CS156" s="1">
        <f t="shared" si="1086"/>
        <v>0</v>
      </c>
      <c r="CT156" s="1">
        <f t="shared" si="1086"/>
        <v>0</v>
      </c>
      <c r="CU156" s="1">
        <f t="shared" si="1086"/>
        <v>0</v>
      </c>
      <c r="CV156" s="1">
        <f t="shared" si="1086"/>
        <v>0</v>
      </c>
      <c r="CW156" s="1">
        <f t="shared" si="1086"/>
        <v>0</v>
      </c>
      <c r="CX156" s="1">
        <f t="shared" si="1086"/>
        <v>0</v>
      </c>
      <c r="CY156" s="1">
        <f t="shared" si="1086"/>
        <v>0</v>
      </c>
      <c r="CZ156" s="1">
        <f t="shared" si="1086"/>
        <v>0</v>
      </c>
      <c r="DA156" s="1">
        <f t="shared" si="1086"/>
        <v>0</v>
      </c>
      <c r="DB156" s="1">
        <f t="shared" si="1086"/>
        <v>0</v>
      </c>
      <c r="DC156" s="1">
        <f t="shared" si="1086"/>
        <v>0</v>
      </c>
      <c r="DD156" s="1">
        <f t="shared" si="1086"/>
        <v>0</v>
      </c>
      <c r="DE156" s="1">
        <f t="shared" si="1086"/>
        <v>0</v>
      </c>
      <c r="DF156" s="1">
        <f t="shared" si="1086"/>
        <v>0</v>
      </c>
      <c r="DG156" s="1">
        <f t="shared" si="1086"/>
        <v>0</v>
      </c>
      <c r="DH156" s="1">
        <f t="shared" si="1086"/>
        <v>0</v>
      </c>
      <c r="DI156" s="1">
        <f t="shared" si="1086"/>
        <v>0</v>
      </c>
      <c r="DJ156" s="1">
        <f t="shared" si="1086"/>
        <v>0</v>
      </c>
      <c r="DK156" s="1">
        <f t="shared" si="1086"/>
        <v>0</v>
      </c>
      <c r="DL156" s="1">
        <f t="shared" si="1086"/>
        <v>0</v>
      </c>
      <c r="DM156" s="1">
        <f t="shared" si="1086"/>
        <v>0</v>
      </c>
      <c r="DN156" s="1">
        <f t="shared" si="1086"/>
        <v>0</v>
      </c>
      <c r="DO156" s="1">
        <f t="shared" si="1086"/>
        <v>0</v>
      </c>
      <c r="DP156" s="1">
        <f t="shared" si="1086"/>
        <v>0</v>
      </c>
      <c r="DQ156" s="1">
        <f t="shared" si="1086"/>
        <v>0</v>
      </c>
      <c r="DR156" s="1">
        <f t="shared" si="1086"/>
        <v>0</v>
      </c>
      <c r="DS156" s="1">
        <f t="shared" si="1086"/>
        <v>0</v>
      </c>
      <c r="DT156" s="1">
        <f t="shared" si="1086"/>
        <v>0</v>
      </c>
      <c r="DU156" s="1">
        <f t="shared" si="1086"/>
        <v>0</v>
      </c>
      <c r="DV156" s="1">
        <f t="shared" si="1086"/>
        <v>0</v>
      </c>
      <c r="DW156" s="1">
        <f t="shared" si="1086"/>
        <v>0</v>
      </c>
      <c r="DX156" s="1">
        <f t="shared" si="1086"/>
        <v>0</v>
      </c>
      <c r="DY156" s="1">
        <f t="shared" si="1086"/>
        <v>0</v>
      </c>
      <c r="DZ156" s="1">
        <f t="shared" si="1086"/>
        <v>0</v>
      </c>
      <c r="EA156" s="1">
        <f t="shared" si="1086"/>
        <v>0</v>
      </c>
      <c r="EB156" s="1">
        <f t="shared" si="1086"/>
        <v>0</v>
      </c>
      <c r="EC156" s="1">
        <f t="shared" si="1086"/>
        <v>0</v>
      </c>
      <c r="ED156" s="1">
        <f t="shared" si="1086"/>
        <v>0</v>
      </c>
      <c r="EE156" s="1">
        <f t="shared" si="1086"/>
        <v>0</v>
      </c>
      <c r="EF156" s="1">
        <f t="shared" si="1086"/>
        <v>0</v>
      </c>
      <c r="EG156" s="1">
        <f t="shared" si="1086"/>
        <v>0</v>
      </c>
      <c r="EH156" s="1">
        <f t="shared" si="1086"/>
        <v>0</v>
      </c>
      <c r="EI156" s="1">
        <f t="shared" ref="EI156:GG156" si="1087">(EI$136-EH$136&lt;0)*(EI$136-EH$136)</f>
        <v>0</v>
      </c>
      <c r="EJ156" s="1">
        <f t="shared" si="1087"/>
        <v>0</v>
      </c>
      <c r="EK156" s="1">
        <f t="shared" si="1087"/>
        <v>0</v>
      </c>
      <c r="EL156" s="1">
        <f t="shared" si="1087"/>
        <v>0</v>
      </c>
      <c r="EM156" s="1">
        <f t="shared" si="1087"/>
        <v>0</v>
      </c>
      <c r="EN156" s="1">
        <f t="shared" si="1087"/>
        <v>0</v>
      </c>
      <c r="EO156" s="1">
        <f t="shared" si="1087"/>
        <v>0</v>
      </c>
      <c r="EP156" s="1">
        <f t="shared" si="1087"/>
        <v>0</v>
      </c>
      <c r="EQ156" s="1">
        <f t="shared" si="1087"/>
        <v>0</v>
      </c>
      <c r="ER156" s="1">
        <f t="shared" si="1087"/>
        <v>0</v>
      </c>
      <c r="ES156" s="1">
        <f t="shared" si="1087"/>
        <v>0</v>
      </c>
      <c r="ET156" s="1">
        <f t="shared" si="1087"/>
        <v>0</v>
      </c>
      <c r="EU156" s="1">
        <f t="shared" si="1087"/>
        <v>0</v>
      </c>
      <c r="EV156" s="1">
        <f t="shared" si="1087"/>
        <v>0</v>
      </c>
      <c r="EW156" s="1">
        <f t="shared" si="1087"/>
        <v>0</v>
      </c>
      <c r="EX156" s="1">
        <f t="shared" si="1087"/>
        <v>0</v>
      </c>
      <c r="EY156" s="1">
        <f t="shared" si="1087"/>
        <v>0</v>
      </c>
      <c r="EZ156" s="1">
        <f t="shared" si="1087"/>
        <v>0</v>
      </c>
      <c r="FA156" s="1">
        <f t="shared" si="1087"/>
        <v>0</v>
      </c>
      <c r="FB156" s="1">
        <f t="shared" si="1087"/>
        <v>0</v>
      </c>
      <c r="FC156" s="1">
        <f t="shared" si="1087"/>
        <v>0</v>
      </c>
      <c r="FD156" s="1">
        <f t="shared" si="1087"/>
        <v>0</v>
      </c>
      <c r="FE156" s="1">
        <f t="shared" si="1087"/>
        <v>0</v>
      </c>
      <c r="FF156" s="1">
        <f t="shared" si="1087"/>
        <v>0</v>
      </c>
      <c r="FG156" s="1">
        <f t="shared" si="1087"/>
        <v>0</v>
      </c>
      <c r="FH156" s="1">
        <f t="shared" si="1087"/>
        <v>0</v>
      </c>
      <c r="FI156" s="1">
        <f t="shared" si="1087"/>
        <v>0</v>
      </c>
      <c r="FJ156" s="1">
        <f t="shared" si="1087"/>
        <v>0</v>
      </c>
      <c r="FK156" s="1">
        <f t="shared" si="1087"/>
        <v>0</v>
      </c>
      <c r="FL156" s="1">
        <f t="shared" si="1087"/>
        <v>0</v>
      </c>
      <c r="FM156" s="1">
        <f t="shared" si="1087"/>
        <v>0</v>
      </c>
      <c r="FN156" s="1">
        <f t="shared" si="1087"/>
        <v>0</v>
      </c>
      <c r="FO156" s="1">
        <f t="shared" si="1087"/>
        <v>0</v>
      </c>
      <c r="FP156" s="1">
        <f t="shared" si="1087"/>
        <v>0</v>
      </c>
      <c r="FQ156" s="1">
        <f t="shared" si="1087"/>
        <v>0</v>
      </c>
      <c r="FR156" s="1">
        <f t="shared" si="1087"/>
        <v>0</v>
      </c>
      <c r="FS156" s="1">
        <f t="shared" si="1087"/>
        <v>0</v>
      </c>
      <c r="FT156" s="1">
        <f t="shared" si="1087"/>
        <v>0</v>
      </c>
      <c r="FU156" s="1">
        <f t="shared" si="1087"/>
        <v>0</v>
      </c>
      <c r="FV156" s="1">
        <f t="shared" si="1087"/>
        <v>0</v>
      </c>
      <c r="FW156" s="1">
        <f t="shared" si="1087"/>
        <v>0</v>
      </c>
      <c r="FX156" s="1">
        <f t="shared" si="1087"/>
        <v>0</v>
      </c>
      <c r="FY156" s="1">
        <f t="shared" si="1087"/>
        <v>0</v>
      </c>
      <c r="FZ156" s="1">
        <f t="shared" si="1087"/>
        <v>0</v>
      </c>
      <c r="GA156" s="1">
        <f t="shared" si="1087"/>
        <v>0</v>
      </c>
      <c r="GB156" s="1">
        <f t="shared" si="1087"/>
        <v>0</v>
      </c>
      <c r="GC156" s="1">
        <f t="shared" si="1087"/>
        <v>0</v>
      </c>
      <c r="GD156" s="1">
        <f t="shared" si="1087"/>
        <v>0</v>
      </c>
      <c r="GE156" s="1">
        <f t="shared" si="1087"/>
        <v>0</v>
      </c>
      <c r="GF156" s="1">
        <f t="shared" si="1087"/>
        <v>0</v>
      </c>
      <c r="GG156" s="1">
        <f t="shared" si="1087"/>
        <v>0</v>
      </c>
    </row>
    <row r="157" spans="2:195" x14ac:dyDescent="0.25">
      <c r="D157" s="31" t="s">
        <v>285</v>
      </c>
      <c r="E157" s="31"/>
      <c r="F157" s="31"/>
      <c r="G157" s="31"/>
      <c r="H157" s="31"/>
      <c r="I157" s="31"/>
      <c r="J157" s="33">
        <f t="shared" ref="J157:AO157" si="1088">SUM(J154:J156)</f>
        <v>0</v>
      </c>
      <c r="K157" s="33">
        <f t="shared" si="1088"/>
        <v>0</v>
      </c>
      <c r="L157" s="33">
        <f t="shared" si="1088"/>
        <v>0</v>
      </c>
      <c r="M157" s="33">
        <f t="shared" si="1088"/>
        <v>0</v>
      </c>
      <c r="N157" s="33">
        <f t="shared" si="1088"/>
        <v>0</v>
      </c>
      <c r="O157" s="33">
        <f t="shared" si="1088"/>
        <v>0</v>
      </c>
      <c r="P157" s="33">
        <f t="shared" si="1088"/>
        <v>0</v>
      </c>
      <c r="Q157" s="33">
        <f t="shared" si="1088"/>
        <v>0</v>
      </c>
      <c r="R157" s="33">
        <f t="shared" si="1088"/>
        <v>0</v>
      </c>
      <c r="S157" s="33">
        <f t="shared" si="1088"/>
        <v>0</v>
      </c>
      <c r="T157" s="33">
        <f t="shared" si="1088"/>
        <v>0</v>
      </c>
      <c r="U157" s="33">
        <f t="shared" si="1088"/>
        <v>0</v>
      </c>
      <c r="V157" s="33">
        <f t="shared" si="1088"/>
        <v>0</v>
      </c>
      <c r="W157" s="33">
        <f t="shared" si="1088"/>
        <v>0</v>
      </c>
      <c r="X157" s="33">
        <f t="shared" si="1088"/>
        <v>0</v>
      </c>
      <c r="Y157" s="33">
        <f t="shared" si="1088"/>
        <v>0</v>
      </c>
      <c r="Z157" s="33">
        <f t="shared" si="1088"/>
        <v>0</v>
      </c>
      <c r="AA157" s="33">
        <f t="shared" si="1088"/>
        <v>0</v>
      </c>
      <c r="AB157" s="33">
        <f t="shared" si="1088"/>
        <v>0</v>
      </c>
      <c r="AC157" s="33">
        <f t="shared" si="1088"/>
        <v>0</v>
      </c>
      <c r="AD157" s="33">
        <f t="shared" si="1088"/>
        <v>0</v>
      </c>
      <c r="AE157" s="33">
        <f t="shared" si="1088"/>
        <v>0</v>
      </c>
      <c r="AF157" s="33">
        <f t="shared" si="1088"/>
        <v>0</v>
      </c>
      <c r="AG157" s="33">
        <f t="shared" si="1088"/>
        <v>0</v>
      </c>
      <c r="AH157" s="33">
        <f t="shared" si="1088"/>
        <v>0</v>
      </c>
      <c r="AI157" s="33">
        <f t="shared" si="1088"/>
        <v>0</v>
      </c>
      <c r="AJ157" s="33">
        <f t="shared" si="1088"/>
        <v>0</v>
      </c>
      <c r="AK157" s="33">
        <f t="shared" si="1088"/>
        <v>0</v>
      </c>
      <c r="AL157" s="33">
        <f t="shared" si="1088"/>
        <v>0</v>
      </c>
      <c r="AM157" s="33">
        <f t="shared" si="1088"/>
        <v>0</v>
      </c>
      <c r="AN157" s="33">
        <f t="shared" si="1088"/>
        <v>0</v>
      </c>
      <c r="AO157" s="33">
        <f t="shared" si="1088"/>
        <v>0</v>
      </c>
      <c r="AP157" s="33">
        <f t="shared" ref="AP157:BU157" si="1089">SUM(AP154:AP156)</f>
        <v>0</v>
      </c>
      <c r="AQ157" s="33">
        <f t="shared" si="1089"/>
        <v>0</v>
      </c>
      <c r="AR157" s="33">
        <f t="shared" si="1089"/>
        <v>0</v>
      </c>
      <c r="AS157" s="33">
        <f t="shared" si="1089"/>
        <v>0</v>
      </c>
      <c r="AT157" s="33">
        <f t="shared" si="1089"/>
        <v>0</v>
      </c>
      <c r="AU157" s="33">
        <f t="shared" si="1089"/>
        <v>0</v>
      </c>
      <c r="AV157" s="33">
        <f t="shared" si="1089"/>
        <v>0</v>
      </c>
      <c r="AW157" s="33">
        <f t="shared" si="1089"/>
        <v>0</v>
      </c>
      <c r="AX157" s="33">
        <f t="shared" si="1089"/>
        <v>0</v>
      </c>
      <c r="AY157" s="33">
        <f t="shared" si="1089"/>
        <v>0</v>
      </c>
      <c r="AZ157" s="33">
        <f t="shared" si="1089"/>
        <v>0</v>
      </c>
      <c r="BA157" s="33">
        <f t="shared" si="1089"/>
        <v>0</v>
      </c>
      <c r="BB157" s="33">
        <f t="shared" si="1089"/>
        <v>0</v>
      </c>
      <c r="BC157" s="33">
        <f t="shared" si="1089"/>
        <v>0</v>
      </c>
      <c r="BD157" s="33">
        <f t="shared" si="1089"/>
        <v>0</v>
      </c>
      <c r="BE157" s="33">
        <f t="shared" si="1089"/>
        <v>0</v>
      </c>
      <c r="BF157" s="33">
        <f t="shared" si="1089"/>
        <v>0</v>
      </c>
      <c r="BG157" s="33">
        <f t="shared" si="1089"/>
        <v>0</v>
      </c>
      <c r="BH157" s="33">
        <f t="shared" si="1089"/>
        <v>0</v>
      </c>
      <c r="BI157" s="33">
        <f t="shared" si="1089"/>
        <v>0</v>
      </c>
      <c r="BJ157" s="33">
        <f t="shared" si="1089"/>
        <v>0</v>
      </c>
      <c r="BK157" s="33">
        <f t="shared" si="1089"/>
        <v>0</v>
      </c>
      <c r="BL157" s="33">
        <f t="shared" si="1089"/>
        <v>0</v>
      </c>
      <c r="BM157" s="33">
        <f t="shared" si="1089"/>
        <v>0</v>
      </c>
      <c r="BN157" s="33">
        <f t="shared" si="1089"/>
        <v>493285.72704471275</v>
      </c>
      <c r="BO157" s="33">
        <f t="shared" si="1089"/>
        <v>0</v>
      </c>
      <c r="BP157" s="33">
        <f t="shared" si="1089"/>
        <v>0</v>
      </c>
      <c r="BQ157" s="33">
        <f t="shared" si="1089"/>
        <v>3064091.4730442157</v>
      </c>
      <c r="BR157" s="33">
        <f t="shared" si="1089"/>
        <v>1938787.5210788862</v>
      </c>
      <c r="BS157" s="33">
        <f t="shared" si="1089"/>
        <v>813459.09398307395</v>
      </c>
      <c r="BT157" s="33">
        <f t="shared" si="1089"/>
        <v>5580963.263228124</v>
      </c>
      <c r="BU157" s="33">
        <f t="shared" si="1089"/>
        <v>4455585.6715057455</v>
      </c>
      <c r="BV157" s="33">
        <f t="shared" ref="BV157:DA157" si="1090">SUM(BV154:BV156)</f>
        <v>3330183.3898702599</v>
      </c>
      <c r="BW157" s="33">
        <f t="shared" si="1090"/>
        <v>8097613.4891665634</v>
      </c>
      <c r="BX157" s="33">
        <f t="shared" si="1090"/>
        <v>6972161.6114580873</v>
      </c>
      <c r="BY157" s="33">
        <f t="shared" si="1090"/>
        <v>5846684.8271690449</v>
      </c>
      <c r="BZ157" s="33">
        <f t="shared" si="1090"/>
        <v>8316883.6898016464</v>
      </c>
      <c r="CA157" s="33">
        <f t="shared" si="1090"/>
        <v>8316883.6898016464</v>
      </c>
      <c r="CB157" s="33">
        <f t="shared" si="1090"/>
        <v>8316883.6898016464</v>
      </c>
      <c r="CC157" s="33">
        <f t="shared" si="1090"/>
        <v>11263312.261230217</v>
      </c>
      <c r="CD157" s="33">
        <f t="shared" si="1090"/>
        <v>11263312.261230217</v>
      </c>
      <c r="CE157" s="33">
        <f t="shared" si="1090"/>
        <v>11263312.261230217</v>
      </c>
      <c r="CF157" s="33">
        <f t="shared" si="1090"/>
        <v>11263312.261230217</v>
      </c>
      <c r="CG157" s="33">
        <f t="shared" si="1090"/>
        <v>11263312.261230217</v>
      </c>
      <c r="CH157" s="33">
        <f t="shared" si="1090"/>
        <v>11263312.261230217</v>
      </c>
      <c r="CI157" s="33">
        <f t="shared" si="1090"/>
        <v>11263312.261230217</v>
      </c>
      <c r="CJ157" s="33">
        <f t="shared" si="1090"/>
        <v>11263312.261230217</v>
      </c>
      <c r="CK157" s="33">
        <f t="shared" si="1090"/>
        <v>11263312.261230217</v>
      </c>
      <c r="CL157" s="33">
        <f t="shared" si="1090"/>
        <v>11263312.261230217</v>
      </c>
      <c r="CM157" s="33">
        <f t="shared" si="1090"/>
        <v>11263312.261230217</v>
      </c>
      <c r="CN157" s="33">
        <f t="shared" si="1090"/>
        <v>11263312.261230217</v>
      </c>
      <c r="CO157" s="33">
        <f t="shared" si="1090"/>
        <v>11263312.261230217</v>
      </c>
      <c r="CP157" s="33">
        <f t="shared" si="1090"/>
        <v>11263312.261230217</v>
      </c>
      <c r="CQ157" s="33">
        <f t="shared" si="1090"/>
        <v>11263312.261230217</v>
      </c>
      <c r="CR157" s="33">
        <f t="shared" si="1090"/>
        <v>11263312.261230217</v>
      </c>
      <c r="CS157" s="33">
        <f t="shared" si="1090"/>
        <v>11263312.261230217</v>
      </c>
      <c r="CT157" s="33">
        <f t="shared" si="1090"/>
        <v>11263312.261230217</v>
      </c>
      <c r="CU157" s="33">
        <f t="shared" si="1090"/>
        <v>11263312.261230217</v>
      </c>
      <c r="CV157" s="33">
        <f t="shared" si="1090"/>
        <v>11263312.261230217</v>
      </c>
      <c r="CW157" s="33">
        <f t="shared" si="1090"/>
        <v>11263312.261230217</v>
      </c>
      <c r="CX157" s="33">
        <f t="shared" si="1090"/>
        <v>11263312.261230217</v>
      </c>
      <c r="CY157" s="33">
        <f t="shared" si="1090"/>
        <v>11263312.261230217</v>
      </c>
      <c r="CZ157" s="33">
        <f t="shared" si="1090"/>
        <v>11263312.261230217</v>
      </c>
      <c r="DA157" s="33">
        <f t="shared" si="1090"/>
        <v>11263312.261230217</v>
      </c>
      <c r="DB157" s="33">
        <f t="shared" ref="DB157:EG157" si="1091">SUM(DB154:DB156)</f>
        <v>11263312.261230217</v>
      </c>
      <c r="DC157" s="33">
        <f t="shared" si="1091"/>
        <v>11263312.261230217</v>
      </c>
      <c r="DD157" s="33">
        <f t="shared" si="1091"/>
        <v>11263312.261230217</v>
      </c>
      <c r="DE157" s="33">
        <f t="shared" si="1091"/>
        <v>11263312.261230217</v>
      </c>
      <c r="DF157" s="33">
        <f t="shared" si="1091"/>
        <v>11263312.261230217</v>
      </c>
      <c r="DG157" s="33">
        <f t="shared" si="1091"/>
        <v>11263312.261230217</v>
      </c>
      <c r="DH157" s="33">
        <f t="shared" si="1091"/>
        <v>11263312.261230217</v>
      </c>
      <c r="DI157" s="33">
        <f t="shared" si="1091"/>
        <v>11263312.261230217</v>
      </c>
      <c r="DJ157" s="33">
        <f t="shared" si="1091"/>
        <v>11263312.261230217</v>
      </c>
      <c r="DK157" s="33">
        <f t="shared" si="1091"/>
        <v>11263312.261230217</v>
      </c>
      <c r="DL157" s="33">
        <f t="shared" si="1091"/>
        <v>11263312.261230217</v>
      </c>
      <c r="DM157" s="33">
        <f t="shared" si="1091"/>
        <v>11263312.261230217</v>
      </c>
      <c r="DN157" s="33">
        <f t="shared" si="1091"/>
        <v>11263312.261230217</v>
      </c>
      <c r="DO157" s="33">
        <f t="shared" si="1091"/>
        <v>11263312.261230217</v>
      </c>
      <c r="DP157" s="33">
        <f t="shared" si="1091"/>
        <v>11263312.261230217</v>
      </c>
      <c r="DQ157" s="33">
        <f t="shared" si="1091"/>
        <v>11263312.261230217</v>
      </c>
      <c r="DR157" s="33">
        <f t="shared" si="1091"/>
        <v>11263312.261230217</v>
      </c>
      <c r="DS157" s="33">
        <f t="shared" si="1091"/>
        <v>11263312.261230217</v>
      </c>
      <c r="DT157" s="33">
        <f t="shared" si="1091"/>
        <v>11263312.261230217</v>
      </c>
      <c r="DU157" s="33">
        <f t="shared" si="1091"/>
        <v>11263312.261230217</v>
      </c>
      <c r="DV157" s="33">
        <f t="shared" si="1091"/>
        <v>11263312.261230217</v>
      </c>
      <c r="DW157" s="33">
        <f t="shared" si="1091"/>
        <v>11263312.261230217</v>
      </c>
      <c r="DX157" s="33">
        <f t="shared" si="1091"/>
        <v>11263312.261230217</v>
      </c>
      <c r="DY157" s="33">
        <f t="shared" si="1091"/>
        <v>11263312.261230217</v>
      </c>
      <c r="DZ157" s="33">
        <f t="shared" si="1091"/>
        <v>11263312.261230217</v>
      </c>
      <c r="EA157" s="33">
        <f t="shared" si="1091"/>
        <v>11263312.261230217</v>
      </c>
      <c r="EB157" s="33">
        <f t="shared" si="1091"/>
        <v>11263312.261230217</v>
      </c>
      <c r="EC157" s="33">
        <f t="shared" si="1091"/>
        <v>11263312.261230217</v>
      </c>
      <c r="ED157" s="33">
        <f t="shared" si="1091"/>
        <v>11263312.261230217</v>
      </c>
      <c r="EE157" s="33">
        <f t="shared" si="1091"/>
        <v>11263312.261230217</v>
      </c>
      <c r="EF157" s="33">
        <f t="shared" si="1091"/>
        <v>11263312.261230217</v>
      </c>
      <c r="EG157" s="33">
        <f t="shared" si="1091"/>
        <v>11263312.261230217</v>
      </c>
      <c r="EH157" s="33">
        <f t="shared" ref="EH157:FM157" si="1092">SUM(EH154:EH156)</f>
        <v>11263312.261230217</v>
      </c>
      <c r="EI157" s="33">
        <f t="shared" si="1092"/>
        <v>11263312.261230217</v>
      </c>
      <c r="EJ157" s="33">
        <f t="shared" si="1092"/>
        <v>11263312.261230217</v>
      </c>
      <c r="EK157" s="33">
        <f t="shared" si="1092"/>
        <v>11263312.261230217</v>
      </c>
      <c r="EL157" s="33">
        <f t="shared" si="1092"/>
        <v>11263312.261230217</v>
      </c>
      <c r="EM157" s="33">
        <f t="shared" si="1092"/>
        <v>11263312.261230217</v>
      </c>
      <c r="EN157" s="33">
        <f t="shared" si="1092"/>
        <v>11263312.261230217</v>
      </c>
      <c r="EO157" s="33">
        <f t="shared" si="1092"/>
        <v>11263312.261230217</v>
      </c>
      <c r="EP157" s="33">
        <f t="shared" si="1092"/>
        <v>11263312.261230217</v>
      </c>
      <c r="EQ157" s="33">
        <f t="shared" si="1092"/>
        <v>11263312.261230217</v>
      </c>
      <c r="ER157" s="33">
        <f t="shared" si="1092"/>
        <v>11263312.261230217</v>
      </c>
      <c r="ES157" s="33">
        <f t="shared" si="1092"/>
        <v>11263312.261230217</v>
      </c>
      <c r="ET157" s="33">
        <f t="shared" si="1092"/>
        <v>11263312.261230217</v>
      </c>
      <c r="EU157" s="33">
        <f t="shared" si="1092"/>
        <v>11263312.261230217</v>
      </c>
      <c r="EV157" s="33">
        <f t="shared" si="1092"/>
        <v>11263312.261230217</v>
      </c>
      <c r="EW157" s="33">
        <f t="shared" si="1092"/>
        <v>11263312.261230217</v>
      </c>
      <c r="EX157" s="33">
        <f t="shared" si="1092"/>
        <v>11263312.261230217</v>
      </c>
      <c r="EY157" s="33">
        <f t="shared" si="1092"/>
        <v>11263312.261230217</v>
      </c>
      <c r="EZ157" s="33">
        <f t="shared" si="1092"/>
        <v>11263312.261230217</v>
      </c>
      <c r="FA157" s="33">
        <f t="shared" si="1092"/>
        <v>11263312.261230217</v>
      </c>
      <c r="FB157" s="33">
        <f t="shared" si="1092"/>
        <v>11263312.261230217</v>
      </c>
      <c r="FC157" s="33">
        <f t="shared" si="1092"/>
        <v>11263312.261230217</v>
      </c>
      <c r="FD157" s="33">
        <f t="shared" si="1092"/>
        <v>11263312.261230217</v>
      </c>
      <c r="FE157" s="33">
        <f t="shared" si="1092"/>
        <v>11263312.261230217</v>
      </c>
      <c r="FF157" s="33">
        <f t="shared" si="1092"/>
        <v>11263312.261230217</v>
      </c>
      <c r="FG157" s="33">
        <f t="shared" si="1092"/>
        <v>11263312.261230217</v>
      </c>
      <c r="FH157" s="33">
        <f t="shared" si="1092"/>
        <v>11263312.261230217</v>
      </c>
      <c r="FI157" s="33">
        <f t="shared" si="1092"/>
        <v>11263312.261230217</v>
      </c>
      <c r="FJ157" s="33">
        <f t="shared" si="1092"/>
        <v>11263312.261230217</v>
      </c>
      <c r="FK157" s="33">
        <f t="shared" si="1092"/>
        <v>11263312.261230217</v>
      </c>
      <c r="FL157" s="33">
        <f t="shared" si="1092"/>
        <v>11263312.261230217</v>
      </c>
      <c r="FM157" s="33">
        <f t="shared" si="1092"/>
        <v>11263312.261230217</v>
      </c>
      <c r="FN157" s="33">
        <f t="shared" ref="FN157:GG157" si="1093">SUM(FN154:FN156)</f>
        <v>11263312.261230217</v>
      </c>
      <c r="FO157" s="33">
        <f t="shared" si="1093"/>
        <v>11263312.261230217</v>
      </c>
      <c r="FP157" s="33">
        <f t="shared" si="1093"/>
        <v>11263312.261230217</v>
      </c>
      <c r="FQ157" s="33">
        <f t="shared" si="1093"/>
        <v>11263312.261230217</v>
      </c>
      <c r="FR157" s="33">
        <f t="shared" si="1093"/>
        <v>11263312.261230217</v>
      </c>
      <c r="FS157" s="33">
        <f t="shared" si="1093"/>
        <v>11263312.261230217</v>
      </c>
      <c r="FT157" s="33">
        <f t="shared" si="1093"/>
        <v>11263312.261230217</v>
      </c>
      <c r="FU157" s="33">
        <f t="shared" si="1093"/>
        <v>11263312.261230217</v>
      </c>
      <c r="FV157" s="33">
        <f t="shared" si="1093"/>
        <v>11263312.261230217</v>
      </c>
      <c r="FW157" s="33">
        <f t="shared" si="1093"/>
        <v>11263312.261230217</v>
      </c>
      <c r="FX157" s="33">
        <f t="shared" si="1093"/>
        <v>11263312.261230217</v>
      </c>
      <c r="FY157" s="33">
        <f t="shared" si="1093"/>
        <v>11263312.261230217</v>
      </c>
      <c r="FZ157" s="33">
        <f t="shared" si="1093"/>
        <v>11263312.261230217</v>
      </c>
      <c r="GA157" s="33">
        <f t="shared" si="1093"/>
        <v>11263312.261230217</v>
      </c>
      <c r="GB157" s="33">
        <f t="shared" si="1093"/>
        <v>11263312.261230217</v>
      </c>
      <c r="GC157" s="33">
        <f t="shared" si="1093"/>
        <v>11263312.261230217</v>
      </c>
      <c r="GD157" s="33">
        <f t="shared" si="1093"/>
        <v>11263312.261230217</v>
      </c>
      <c r="GE157" s="33">
        <f t="shared" si="1093"/>
        <v>11263312.261230217</v>
      </c>
      <c r="GF157" s="33">
        <f t="shared" si="1093"/>
        <v>11263312.261230217</v>
      </c>
      <c r="GG157" s="33">
        <f t="shared" si="1093"/>
        <v>11263312.261230217</v>
      </c>
    </row>
    <row r="158" spans="2:195" x14ac:dyDescent="0.25">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1"/>
      <c r="CX158" s="1"/>
      <c r="CY158" s="1"/>
      <c r="CZ158" s="1"/>
      <c r="DA158" s="1"/>
      <c r="DB158" s="1"/>
      <c r="DC158" s="1"/>
      <c r="DD158" s="1"/>
      <c r="DE158" s="1"/>
      <c r="DF158" s="1"/>
      <c r="DG158" s="1"/>
      <c r="DH158" s="1"/>
      <c r="DI158" s="1"/>
      <c r="DJ158" s="1"/>
      <c r="DK158" s="1"/>
      <c r="DL158" s="1"/>
      <c r="DM158" s="1"/>
      <c r="DN158" s="1"/>
      <c r="DO158" s="1"/>
      <c r="DP158" s="1"/>
      <c r="DQ158" s="1"/>
      <c r="DR158" s="1"/>
      <c r="DS158" s="1"/>
      <c r="DT158" s="1"/>
      <c r="DU158" s="1"/>
      <c r="DV158" s="1"/>
      <c r="DW158" s="1"/>
      <c r="DX158" s="1"/>
      <c r="DY158" s="1"/>
      <c r="DZ158" s="1"/>
      <c r="EA158" s="1"/>
      <c r="EB158" s="1"/>
      <c r="EC158" s="1"/>
      <c r="ED158" s="1"/>
      <c r="EE158" s="1"/>
      <c r="EF158" s="1"/>
      <c r="EG158" s="1"/>
      <c r="EH158" s="1"/>
      <c r="EI158" s="1"/>
      <c r="EJ158" s="1"/>
      <c r="EK158" s="1"/>
      <c r="EL158" s="1"/>
      <c r="EM158" s="1"/>
      <c r="EN158" s="1"/>
      <c r="EO158" s="1"/>
      <c r="EP158" s="1"/>
      <c r="EQ158" s="1"/>
      <c r="ER158" s="1"/>
      <c r="ES158" s="1"/>
      <c r="ET158" s="1"/>
      <c r="EU158" s="1"/>
      <c r="EV158" s="1"/>
      <c r="EW158" s="1"/>
      <c r="EX158" s="1"/>
      <c r="EY158" s="1"/>
      <c r="EZ158" s="1"/>
      <c r="FA158" s="1"/>
      <c r="FB158" s="1"/>
      <c r="FC158" s="1"/>
      <c r="FD158" s="1"/>
      <c r="FE158" s="1"/>
      <c r="FF158" s="1"/>
      <c r="FG158" s="1"/>
      <c r="FH158" s="1"/>
      <c r="FI158" s="1"/>
      <c r="FJ158" s="1"/>
      <c r="FK158" s="1"/>
      <c r="FL158" s="1"/>
      <c r="FM158" s="1"/>
      <c r="FN158" s="1"/>
      <c r="FO158" s="1"/>
      <c r="FP158" s="1"/>
      <c r="FQ158" s="1"/>
      <c r="FR158" s="1"/>
      <c r="FS158" s="1"/>
      <c r="FT158" s="1"/>
      <c r="FU158" s="1"/>
      <c r="FV158" s="1"/>
      <c r="FW158" s="1"/>
      <c r="FX158" s="1"/>
      <c r="FY158" s="1"/>
      <c r="FZ158" s="1"/>
      <c r="GA158" s="1"/>
      <c r="GB158" s="1"/>
      <c r="GC158" s="1"/>
      <c r="GD158" s="1"/>
      <c r="GE158" s="1"/>
      <c r="GF158" s="1"/>
      <c r="GG158" s="1"/>
    </row>
    <row r="159" spans="2:195" x14ac:dyDescent="0.25">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1"/>
      <c r="CX159" s="1"/>
      <c r="CY159" s="1"/>
      <c r="CZ159" s="1"/>
      <c r="DA159" s="1"/>
      <c r="DB159" s="1"/>
      <c r="DC159" s="1"/>
      <c r="DD159" s="1"/>
      <c r="DE159" s="1"/>
      <c r="DF159" s="1"/>
      <c r="DG159" s="1"/>
      <c r="DH159" s="1"/>
      <c r="DI159" s="1"/>
      <c r="DJ159" s="1"/>
      <c r="DK159" s="1"/>
      <c r="DL159" s="1"/>
      <c r="DM159" s="1"/>
      <c r="DN159" s="1"/>
      <c r="DO159" s="1"/>
      <c r="DP159" s="1"/>
      <c r="DQ159" s="1"/>
      <c r="DR159" s="1"/>
      <c r="DS159" s="1"/>
      <c r="DT159" s="1"/>
      <c r="DU159" s="1"/>
      <c r="DV159" s="1"/>
      <c r="DW159" s="1"/>
      <c r="DX159" s="1"/>
      <c r="DY159" s="1"/>
      <c r="DZ159" s="1"/>
      <c r="EA159" s="1"/>
      <c r="EB159" s="1"/>
      <c r="EC159" s="1"/>
      <c r="ED159" s="1"/>
      <c r="EE159" s="1"/>
      <c r="EF159" s="1"/>
      <c r="EG159" s="1"/>
      <c r="EH159" s="1"/>
      <c r="EI159" s="1"/>
      <c r="EJ159" s="1"/>
      <c r="EK159" s="1"/>
      <c r="EL159" s="1"/>
      <c r="EM159" s="1"/>
      <c r="EN159" s="1"/>
      <c r="EO159" s="1"/>
      <c r="EP159" s="1"/>
      <c r="EQ159" s="1"/>
      <c r="ER159" s="1"/>
      <c r="ES159" s="1"/>
      <c r="ET159" s="1"/>
      <c r="EU159" s="1"/>
      <c r="EV159" s="1"/>
      <c r="EW159" s="1"/>
      <c r="EX159" s="1"/>
      <c r="EY159" s="1"/>
      <c r="EZ159" s="1"/>
      <c r="FA159" s="1"/>
      <c r="FB159" s="1"/>
      <c r="FC159" s="1"/>
      <c r="FD159" s="1"/>
      <c r="FE159" s="1"/>
      <c r="FF159" s="1"/>
      <c r="FG159" s="1"/>
      <c r="FH159" s="1"/>
      <c r="FI159" s="1"/>
      <c r="FJ159" s="1"/>
      <c r="FK159" s="1"/>
      <c r="FL159" s="1"/>
      <c r="FM159" s="1"/>
      <c r="FN159" s="1"/>
      <c r="FO159" s="1"/>
      <c r="FP159" s="1"/>
      <c r="FQ159" s="1"/>
      <c r="FR159" s="1"/>
      <c r="FS159" s="1"/>
      <c r="FT159" s="1"/>
      <c r="FU159" s="1"/>
      <c r="FV159" s="1"/>
      <c r="FW159" s="1"/>
      <c r="FX159" s="1"/>
      <c r="FY159" s="1"/>
      <c r="FZ159" s="1"/>
      <c r="GA159" s="1"/>
      <c r="GB159" s="1"/>
      <c r="GC159" s="1"/>
      <c r="GD159" s="1"/>
      <c r="GE159" s="1"/>
      <c r="GF159" s="1"/>
      <c r="GG159" s="1"/>
    </row>
    <row r="160" spans="2:195" ht="15.75" x14ac:dyDescent="0.25">
      <c r="B160" s="20" t="s">
        <v>229</v>
      </c>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c r="AC160" s="20"/>
      <c r="AD160" s="20"/>
      <c r="AE160" s="20"/>
      <c r="AF160" s="20"/>
      <c r="AG160" s="20"/>
      <c r="AH160" s="20"/>
      <c r="AI160" s="20"/>
      <c r="AJ160" s="20"/>
      <c r="AK160" s="20"/>
      <c r="AL160" s="20"/>
      <c r="AM160" s="20"/>
      <c r="AN160" s="20"/>
      <c r="AO160" s="20"/>
      <c r="AP160" s="20"/>
      <c r="AQ160" s="20"/>
      <c r="AR160" s="20"/>
      <c r="AS160" s="20"/>
      <c r="AT160" s="20"/>
      <c r="AU160" s="20"/>
      <c r="AV160" s="20"/>
      <c r="AW160" s="20"/>
      <c r="AX160" s="20"/>
      <c r="AY160" s="20"/>
      <c r="AZ160" s="20"/>
      <c r="BA160" s="20"/>
      <c r="BB160" s="20"/>
      <c r="BC160" s="20"/>
      <c r="BD160" s="20"/>
      <c r="BE160" s="20"/>
      <c r="BF160" s="20"/>
      <c r="BG160" s="20"/>
      <c r="BH160" s="20"/>
      <c r="BI160" s="20"/>
      <c r="BJ160" s="20"/>
      <c r="BK160" s="20"/>
      <c r="BL160" s="20"/>
      <c r="BM160" s="20"/>
      <c r="BN160" s="20"/>
      <c r="BO160" s="20"/>
      <c r="BP160" s="20"/>
      <c r="BQ160" s="20"/>
      <c r="BR160" s="20"/>
      <c r="BS160" s="20"/>
      <c r="BT160" s="20"/>
      <c r="BU160" s="20"/>
      <c r="BV160" s="20"/>
      <c r="BW160" s="20"/>
      <c r="BX160" s="20"/>
      <c r="BY160" s="20"/>
      <c r="BZ160" s="20"/>
      <c r="CA160" s="20"/>
      <c r="CB160" s="20"/>
      <c r="CC160" s="20"/>
      <c r="CD160" s="20"/>
      <c r="CE160" s="20"/>
      <c r="CF160" s="20"/>
      <c r="CG160" s="20"/>
      <c r="CH160" s="20"/>
      <c r="CI160" s="20"/>
      <c r="CJ160" s="20"/>
      <c r="CK160" s="20"/>
      <c r="CL160" s="20"/>
      <c r="CM160" s="20"/>
      <c r="CN160" s="20"/>
      <c r="CO160" s="20"/>
      <c r="CP160" s="20"/>
      <c r="CQ160" s="20"/>
      <c r="CR160" s="20"/>
      <c r="CS160" s="20"/>
      <c r="CT160" s="20"/>
      <c r="CU160" s="20"/>
      <c r="CV160" s="20"/>
      <c r="CW160" s="20"/>
      <c r="CX160" s="20"/>
      <c r="CY160" s="20"/>
      <c r="CZ160" s="20"/>
      <c r="DA160" s="20"/>
      <c r="DB160" s="20"/>
      <c r="DC160" s="20"/>
      <c r="DD160" s="20"/>
      <c r="DE160" s="20"/>
      <c r="DF160" s="20"/>
      <c r="DG160" s="20"/>
      <c r="DH160" s="20"/>
      <c r="DI160" s="20"/>
      <c r="DJ160" s="20"/>
      <c r="DK160" s="20"/>
      <c r="DL160" s="20"/>
      <c r="DM160" s="20"/>
      <c r="DN160" s="20"/>
      <c r="DO160" s="20"/>
      <c r="DP160" s="20"/>
      <c r="DQ160" s="20"/>
      <c r="DR160" s="20"/>
      <c r="DS160" s="20"/>
      <c r="DT160" s="20"/>
      <c r="DU160" s="20"/>
      <c r="DV160" s="20"/>
      <c r="DW160" s="20"/>
      <c r="DX160" s="20"/>
      <c r="DY160" s="20"/>
      <c r="DZ160" s="20"/>
      <c r="EA160" s="20"/>
      <c r="EB160" s="20"/>
      <c r="EC160" s="20"/>
      <c r="ED160" s="20"/>
      <c r="EE160" s="20"/>
      <c r="EF160" s="20"/>
      <c r="EG160" s="20"/>
      <c r="EH160" s="20"/>
      <c r="EI160" s="20"/>
      <c r="EJ160" s="20"/>
      <c r="EK160" s="20"/>
      <c r="EL160" s="20"/>
      <c r="EM160" s="20"/>
      <c r="EN160" s="20"/>
      <c r="EO160" s="20"/>
      <c r="EP160" s="20"/>
      <c r="EQ160" s="20"/>
      <c r="ER160" s="20"/>
      <c r="ES160" s="20"/>
      <c r="ET160" s="20"/>
      <c r="EU160" s="20"/>
      <c r="EV160" s="20"/>
      <c r="EW160" s="20"/>
      <c r="EX160" s="20"/>
      <c r="EY160" s="20"/>
      <c r="EZ160" s="20"/>
      <c r="FA160" s="20"/>
      <c r="FB160" s="20"/>
      <c r="FC160" s="20"/>
      <c r="FD160" s="20"/>
      <c r="FE160" s="20"/>
      <c r="FF160" s="20"/>
      <c r="FG160" s="20"/>
      <c r="FH160" s="20"/>
      <c r="FI160" s="20"/>
      <c r="FJ160" s="20"/>
      <c r="FK160" s="20"/>
      <c r="FL160" s="20"/>
      <c r="FM160" s="20"/>
      <c r="FN160" s="20"/>
      <c r="FO160" s="20"/>
      <c r="FP160" s="20"/>
      <c r="FQ160" s="20"/>
      <c r="FR160" s="20"/>
      <c r="FS160" s="20"/>
      <c r="FT160" s="20"/>
      <c r="FU160" s="20"/>
      <c r="FV160" s="20"/>
      <c r="FW160" s="20"/>
      <c r="FX160" s="20"/>
      <c r="FY160" s="20"/>
      <c r="FZ160" s="20"/>
      <c r="GA160" s="20"/>
      <c r="GB160" s="20"/>
      <c r="GC160" s="20"/>
      <c r="GD160" s="20"/>
      <c r="GE160" s="20"/>
      <c r="GF160" s="20"/>
      <c r="GG160" s="20"/>
    </row>
    <row r="162" spans="2:195" x14ac:dyDescent="0.25">
      <c r="D162" t="s">
        <v>290</v>
      </c>
      <c r="J162" s="82" cm="1">
        <f t="array" ref="J162">SUM((J$6='Model Inputs'!$D$44:$D$58)*('Model Inputs'!$E$44:$E$58))</f>
        <v>0</v>
      </c>
      <c r="K162" s="82" cm="1">
        <f t="array" ref="K162">SUM((K$6='Model Inputs'!$D$44:$D$58)*('Model Inputs'!$E$44:$E$58))</f>
        <v>0</v>
      </c>
      <c r="L162" s="82" cm="1">
        <f t="array" ref="L162">SUM((L$6='Model Inputs'!$D$44:$D$58)*('Model Inputs'!$E$44:$E$58))</f>
        <v>0</v>
      </c>
      <c r="M162" s="82" cm="1">
        <f t="array" ref="M162">SUM((M$6='Model Inputs'!$D$44:$D$58)*('Model Inputs'!$E$44:$E$58))</f>
        <v>0</v>
      </c>
      <c r="N162" s="82" cm="1">
        <f t="array" ref="N162">SUM((N$6='Model Inputs'!$D$44:$D$58)*('Model Inputs'!$E$44:$E$58))</f>
        <v>0</v>
      </c>
      <c r="O162" s="82" cm="1">
        <f t="array" ref="O162">SUM((O$6='Model Inputs'!$D$44:$D$58)*('Model Inputs'!$E$44:$E$58))</f>
        <v>0</v>
      </c>
      <c r="P162" s="82" cm="1">
        <f t="array" ref="P162">SUM((P$6='Model Inputs'!$D$44:$D$58)*('Model Inputs'!$E$44:$E$58))</f>
        <v>0</v>
      </c>
      <c r="Q162" s="82" cm="1">
        <f t="array" ref="Q162">SUM((Q$6='Model Inputs'!$D$44:$D$58)*('Model Inputs'!$E$44:$E$58))</f>
        <v>0</v>
      </c>
      <c r="R162" s="82" cm="1">
        <f t="array" ref="R162">SUM((R$6='Model Inputs'!$D$44:$D$58)*('Model Inputs'!$E$44:$E$58))</f>
        <v>0</v>
      </c>
      <c r="S162" s="82" cm="1">
        <f t="array" ref="S162">SUM((S$6='Model Inputs'!$D$44:$D$58)*('Model Inputs'!$E$44:$E$58))</f>
        <v>0</v>
      </c>
      <c r="T162" s="82" cm="1">
        <f t="array" ref="T162">SUM((T$6='Model Inputs'!$D$44:$D$58)*('Model Inputs'!$E$44:$E$58))</f>
        <v>0</v>
      </c>
      <c r="U162" s="82" cm="1">
        <f t="array" ref="U162">SUM((U$6='Model Inputs'!$D$44:$D$58)*('Model Inputs'!$E$44:$E$58))</f>
        <v>0</v>
      </c>
      <c r="V162" s="82" cm="1">
        <f t="array" ref="V162">SUM((V$6='Model Inputs'!$D$44:$D$58)*('Model Inputs'!$E$44:$E$58))</f>
        <v>0</v>
      </c>
      <c r="W162" s="82" cm="1">
        <f t="array" ref="W162">SUM((W$6='Model Inputs'!$D$44:$D$58)*('Model Inputs'!$E$44:$E$58))</f>
        <v>0</v>
      </c>
      <c r="X162" s="82" cm="1">
        <f t="array" ref="X162">SUM((X$6='Model Inputs'!$D$44:$D$58)*('Model Inputs'!$E$44:$E$58))</f>
        <v>0</v>
      </c>
      <c r="Y162" s="82" cm="1">
        <f t="array" ref="Y162">SUM((Y$6='Model Inputs'!$D$44:$D$58)*('Model Inputs'!$E$44:$E$58))</f>
        <v>0</v>
      </c>
      <c r="Z162" s="82" cm="1">
        <f t="array" ref="Z162">SUM((Z$6='Model Inputs'!$D$44:$D$58)*('Model Inputs'!$E$44:$E$58))</f>
        <v>0</v>
      </c>
      <c r="AA162" s="82" cm="1">
        <f t="array" ref="AA162">SUM((AA$6='Model Inputs'!$D$44:$D$58)*('Model Inputs'!$E$44:$E$58))</f>
        <v>0</v>
      </c>
      <c r="AB162" s="82" cm="1">
        <f t="array" ref="AB162">SUM((AB$6='Model Inputs'!$D$44:$D$58)*('Model Inputs'!$E$44:$E$58))</f>
        <v>0</v>
      </c>
      <c r="AC162" s="82" cm="1">
        <f t="array" ref="AC162">SUM((AC$6='Model Inputs'!$D$44:$D$58)*('Model Inputs'!$E$44:$E$58))</f>
        <v>0</v>
      </c>
      <c r="AD162" s="82" cm="1">
        <f t="array" ref="AD162">SUM((AD$6='Model Inputs'!$D$44:$D$58)*('Model Inputs'!$E$44:$E$58))</f>
        <v>0</v>
      </c>
      <c r="AE162" s="82" cm="1">
        <f t="array" ref="AE162">SUM((AE$6='Model Inputs'!$D$44:$D$58)*('Model Inputs'!$E$44:$E$58))</f>
        <v>0</v>
      </c>
      <c r="AF162" s="82" cm="1">
        <f t="array" ref="AF162">SUM((AF$6='Model Inputs'!$D$44:$D$58)*('Model Inputs'!$E$44:$E$58))</f>
        <v>0</v>
      </c>
      <c r="AG162" s="82" cm="1">
        <f t="array" ref="AG162">SUM((AG$6='Model Inputs'!$D$44:$D$58)*('Model Inputs'!$E$44:$E$58))</f>
        <v>0</v>
      </c>
      <c r="AH162" s="82" cm="1">
        <f t="array" ref="AH162">SUM((AH$6='Model Inputs'!$D$44:$D$58)*('Model Inputs'!$E$44:$E$58))</f>
        <v>0</v>
      </c>
      <c r="AI162" s="82" cm="1">
        <f t="array" ref="AI162">SUM((AI$6='Model Inputs'!$D$44:$D$58)*('Model Inputs'!$E$44:$E$58))</f>
        <v>0</v>
      </c>
      <c r="AJ162" s="82" cm="1">
        <f t="array" ref="AJ162">SUM((AJ$6='Model Inputs'!$D$44:$D$58)*('Model Inputs'!$E$44:$E$58))</f>
        <v>0</v>
      </c>
      <c r="AK162" s="82" cm="1">
        <f t="array" ref="AK162">SUM((AK$6='Model Inputs'!$D$44:$D$58)*('Model Inputs'!$E$44:$E$58))</f>
        <v>0</v>
      </c>
      <c r="AL162" s="82" cm="1">
        <f t="array" ref="AL162">SUM((AL$6='Model Inputs'!$D$44:$D$58)*('Model Inputs'!$E$44:$E$58))</f>
        <v>0</v>
      </c>
      <c r="AM162" s="82" cm="1">
        <f t="array" ref="AM162">SUM((AM$6='Model Inputs'!$D$44:$D$58)*('Model Inputs'!$E$44:$E$58))</f>
        <v>0</v>
      </c>
      <c r="AN162" s="82" cm="1">
        <f t="array" ref="AN162">SUM((AN$6='Model Inputs'!$D$44:$D$58)*('Model Inputs'!$E$44:$E$58))</f>
        <v>0</v>
      </c>
      <c r="AO162" s="82" cm="1">
        <f t="array" ref="AO162">SUM((AO$6='Model Inputs'!$D$44:$D$58)*('Model Inputs'!$E$44:$E$58))</f>
        <v>0</v>
      </c>
      <c r="AP162" s="82" cm="1">
        <f t="array" ref="AP162">SUM((AP$6='Model Inputs'!$D$44:$D$58)*('Model Inputs'!$E$44:$E$58))</f>
        <v>0</v>
      </c>
      <c r="AQ162" s="82" cm="1">
        <f t="array" ref="AQ162">SUM((AQ$6='Model Inputs'!$D$44:$D$58)*('Model Inputs'!$E$44:$E$58))</f>
        <v>0</v>
      </c>
      <c r="AR162" s="82" cm="1">
        <f t="array" ref="AR162">SUM((AR$6='Model Inputs'!$D$44:$D$58)*('Model Inputs'!$E$44:$E$58))</f>
        <v>0</v>
      </c>
      <c r="AS162" s="82" cm="1">
        <f t="array" ref="AS162">SUM((AS$6='Model Inputs'!$D$44:$D$58)*('Model Inputs'!$E$44:$E$58))</f>
        <v>0</v>
      </c>
      <c r="AT162" s="82" cm="1">
        <f t="array" ref="AT162">SUM((AT$6='Model Inputs'!$D$44:$D$58)*('Model Inputs'!$E$44:$E$58))</f>
        <v>0</v>
      </c>
      <c r="AU162" s="82" cm="1">
        <f t="array" ref="AU162">SUM((AU$6='Model Inputs'!$D$44:$D$58)*('Model Inputs'!$E$44:$E$58))</f>
        <v>0</v>
      </c>
      <c r="AV162" s="82" cm="1">
        <f t="array" ref="AV162">SUM((AV$6='Model Inputs'!$D$44:$D$58)*('Model Inputs'!$E$44:$E$58))</f>
        <v>0</v>
      </c>
      <c r="AW162" s="82" cm="1">
        <f t="array" ref="AW162">SUM((AW$6='Model Inputs'!$D$44:$D$58)*('Model Inputs'!$E$44:$E$58))</f>
        <v>0</v>
      </c>
      <c r="AX162" s="82" cm="1">
        <f t="array" ref="AX162">SUM((AX$6='Model Inputs'!$D$44:$D$58)*('Model Inputs'!$E$44:$E$58))</f>
        <v>0</v>
      </c>
      <c r="AY162" s="82" cm="1">
        <f t="array" ref="AY162">SUM((AY$6='Model Inputs'!$D$44:$D$58)*('Model Inputs'!$E$44:$E$58))</f>
        <v>0</v>
      </c>
      <c r="AZ162" s="82" cm="1">
        <f t="array" ref="AZ162">SUM((AZ$6='Model Inputs'!$D$44:$D$58)*('Model Inputs'!$E$44:$E$58))</f>
        <v>0</v>
      </c>
      <c r="BA162" s="82" cm="1">
        <f t="array" ref="BA162">SUM((BA$6='Model Inputs'!$D$44:$D$58)*('Model Inputs'!$E$44:$E$58))</f>
        <v>0</v>
      </c>
      <c r="BB162" s="82" cm="1">
        <f t="array" ref="BB162">SUM((BB$6='Model Inputs'!$D$44:$D$58)*('Model Inputs'!$E$44:$E$58))</f>
        <v>0</v>
      </c>
      <c r="BC162" s="82" cm="1">
        <f t="array" ref="BC162">SUM((BC$6='Model Inputs'!$D$44:$D$58)*('Model Inputs'!$E$44:$E$58))</f>
        <v>0</v>
      </c>
      <c r="BD162" s="82" cm="1">
        <f t="array" ref="BD162">SUM((BD$6='Model Inputs'!$D$44:$D$58)*('Model Inputs'!$E$44:$E$58))</f>
        <v>0</v>
      </c>
      <c r="BE162" s="82" cm="1">
        <f t="array" ref="BE162">SUM((BE$6='Model Inputs'!$D$44:$D$58)*('Model Inputs'!$E$44:$E$58))</f>
        <v>0</v>
      </c>
      <c r="BF162" s="82" cm="1">
        <f t="array" ref="BF162">SUM((BF$6='Model Inputs'!$D$44:$D$58)*('Model Inputs'!$E$44:$E$58))</f>
        <v>0</v>
      </c>
      <c r="BG162" s="82" cm="1">
        <f t="array" ref="BG162">SUM((BG$6='Model Inputs'!$D$44:$D$58)*('Model Inputs'!$E$44:$E$58))</f>
        <v>0</v>
      </c>
      <c r="BH162" s="82" cm="1">
        <f t="array" ref="BH162">SUM((BH$6='Model Inputs'!$D$44:$D$58)*('Model Inputs'!$E$44:$E$58))</f>
        <v>0</v>
      </c>
      <c r="BI162" s="82" cm="1">
        <f t="array" ref="BI162">SUM((BI$6='Model Inputs'!$D$44:$D$58)*('Model Inputs'!$E$44:$E$58))</f>
        <v>0</v>
      </c>
      <c r="BJ162" s="82" cm="1">
        <f t="array" ref="BJ162">SUM((BJ$6='Model Inputs'!$D$44:$D$58)*('Model Inputs'!$E$44:$E$58))</f>
        <v>0</v>
      </c>
      <c r="BK162" s="82" cm="1">
        <f t="array" ref="BK162">SUM((BK$6='Model Inputs'!$D$44:$D$58)*('Model Inputs'!$E$44:$E$58))</f>
        <v>0</v>
      </c>
      <c r="BL162" s="82" cm="1">
        <f t="array" ref="BL162">SUM((BL$6='Model Inputs'!$D$44:$D$58)*('Model Inputs'!$E$44:$E$58))</f>
        <v>0</v>
      </c>
      <c r="BM162" s="82" cm="1">
        <f t="array" ref="BM162">SUM((BM$6='Model Inputs'!$D$44:$D$58)*('Model Inputs'!$E$44:$E$58))</f>
        <v>0</v>
      </c>
      <c r="BN162" s="82" cm="1">
        <f t="array" ref="BN162">SUM((BN$6='Model Inputs'!$D$44:$D$58)*('Model Inputs'!$E$44:$E$58))</f>
        <v>0</v>
      </c>
      <c r="BO162" s="82" cm="1">
        <f t="array" ref="BO162">SUM((BO$6='Model Inputs'!$D$44:$D$58)*('Model Inputs'!$E$44:$E$58))</f>
        <v>0</v>
      </c>
      <c r="BP162" s="82" cm="1">
        <f t="array" ref="BP162">SUM((BP$6='Model Inputs'!$D$44:$D$58)*('Model Inputs'!$E$44:$E$58))</f>
        <v>0</v>
      </c>
      <c r="BQ162" s="82" cm="1">
        <f t="array" ref="BQ162">SUM((BQ$6='Model Inputs'!$D$44:$D$58)*('Model Inputs'!$E$44:$E$58))</f>
        <v>0</v>
      </c>
      <c r="BR162" s="82" cm="1">
        <f t="array" ref="BR162">SUM((BR$6='Model Inputs'!$D$44:$D$58)*('Model Inputs'!$E$44:$E$58))</f>
        <v>0</v>
      </c>
      <c r="BS162" s="82" cm="1">
        <f t="array" ref="BS162">SUM((BS$6='Model Inputs'!$D$44:$D$58)*('Model Inputs'!$E$44:$E$58))</f>
        <v>0</v>
      </c>
      <c r="BT162" s="82" cm="1">
        <f t="array" ref="BT162">SUM((BT$6='Model Inputs'!$D$44:$D$58)*('Model Inputs'!$E$44:$E$58))</f>
        <v>0</v>
      </c>
      <c r="BU162" s="82" cm="1">
        <f t="array" ref="BU162">SUM((BU$6='Model Inputs'!$D$44:$D$58)*('Model Inputs'!$E$44:$E$58))</f>
        <v>0</v>
      </c>
      <c r="BV162" s="82" cm="1">
        <f t="array" ref="BV162">SUM((BV$6='Model Inputs'!$D$44:$D$58)*('Model Inputs'!$E$44:$E$58))</f>
        <v>0</v>
      </c>
      <c r="BW162" s="82" cm="1">
        <f t="array" ref="BW162">SUM((BW$6='Model Inputs'!$D$44:$D$58)*('Model Inputs'!$E$44:$E$58))</f>
        <v>0</v>
      </c>
      <c r="BX162" s="82" cm="1">
        <f t="array" ref="BX162">SUM((BX$6='Model Inputs'!$D$44:$D$58)*('Model Inputs'!$E$44:$E$58))</f>
        <v>0</v>
      </c>
      <c r="BY162" s="82" cm="1">
        <f t="array" ref="BY162">SUM((BY$6='Model Inputs'!$D$44:$D$58)*('Model Inputs'!$E$44:$E$58))</f>
        <v>0</v>
      </c>
      <c r="BZ162" s="82" cm="1">
        <f t="array" ref="BZ162">SUM((BZ$6='Model Inputs'!$D$44:$D$58)*('Model Inputs'!$E$44:$E$58))</f>
        <v>0</v>
      </c>
      <c r="CA162" s="82" cm="1">
        <f t="array" ref="CA162">SUM((CA$6='Model Inputs'!$D$44:$D$58)*('Model Inputs'!$E$44:$E$58))</f>
        <v>0</v>
      </c>
      <c r="CB162" s="82" cm="1">
        <f t="array" ref="CB162">SUM((CB$6='Model Inputs'!$D$44:$D$58)*('Model Inputs'!$E$44:$E$58))</f>
        <v>0</v>
      </c>
      <c r="CC162" s="82" cm="1">
        <f t="array" ref="CC162">SUM((CC$6='Model Inputs'!$D$44:$D$58)*('Model Inputs'!$E$44:$E$58))</f>
        <v>0</v>
      </c>
      <c r="CD162" s="82" cm="1">
        <f t="array" ref="CD162">SUM((CD$6='Model Inputs'!$D$44:$D$58)*('Model Inputs'!$E$44:$E$58))</f>
        <v>0</v>
      </c>
      <c r="CE162" s="82">
        <v>1</v>
      </c>
      <c r="CF162" s="82" cm="1">
        <f t="array" ref="CF162">SUM((CF$6='Model Inputs'!$D$44:$D$58)*('Model Inputs'!$E$44:$E$58))</f>
        <v>0</v>
      </c>
      <c r="CG162" s="82" cm="1">
        <f t="array" ref="CG162">SUM((CG$6='Model Inputs'!$D$44:$D$58)*('Model Inputs'!$E$44:$E$58))</f>
        <v>0</v>
      </c>
      <c r="CH162" s="82" cm="1">
        <f t="array" ref="CH162">SUM((CH$6='Model Inputs'!$D$44:$D$58)*('Model Inputs'!$E$44:$E$58))</f>
        <v>0</v>
      </c>
      <c r="CI162" s="82" cm="1">
        <f t="array" ref="CI162">SUM((CI$6='Model Inputs'!$D$44:$D$58)*('Model Inputs'!$E$44:$E$58))</f>
        <v>0</v>
      </c>
      <c r="CJ162" s="82" cm="1">
        <f t="array" ref="CJ162">SUM((CJ$6='Model Inputs'!$D$44:$D$58)*('Model Inputs'!$E$44:$E$58))</f>
        <v>0</v>
      </c>
      <c r="CK162" s="82" cm="1">
        <f t="array" ref="CK162">SUM((CK$6='Model Inputs'!$D$44:$D$58)*('Model Inputs'!$E$44:$E$58))</f>
        <v>0</v>
      </c>
      <c r="CL162" s="82" cm="1">
        <f t="array" ref="CL162">SUM((CL$6='Model Inputs'!$D$44:$D$58)*('Model Inputs'!$E$44:$E$58))</f>
        <v>0</v>
      </c>
      <c r="CM162" s="82" cm="1">
        <f t="array" ref="CM162">SUM((CM$6='Model Inputs'!$D$44:$D$58)*('Model Inputs'!$E$44:$E$58))</f>
        <v>0</v>
      </c>
      <c r="CN162" s="82" cm="1">
        <f t="array" ref="CN162">SUM((CN$6='Model Inputs'!$D$44:$D$58)*('Model Inputs'!$E$44:$E$58))</f>
        <v>0</v>
      </c>
      <c r="CO162" s="82" cm="1">
        <f t="array" ref="CO162">SUM((CO$6='Model Inputs'!$D$44:$D$58)*('Model Inputs'!$E$44:$E$58))</f>
        <v>0</v>
      </c>
      <c r="CP162" s="82" cm="1">
        <f t="array" ref="CP162">SUM((CP$6='Model Inputs'!$D$44:$D$58)*('Model Inputs'!$E$44:$E$58))</f>
        <v>0</v>
      </c>
      <c r="CQ162" s="82" cm="1">
        <f t="array" ref="CQ162">SUM((CQ$6='Model Inputs'!$D$44:$D$58)*('Model Inputs'!$E$44:$E$58))</f>
        <v>0</v>
      </c>
      <c r="CR162" s="82" cm="1">
        <f t="array" ref="CR162">SUM((CR$6='Model Inputs'!$D$44:$D$58)*('Model Inputs'!$E$44:$E$58))</f>
        <v>0</v>
      </c>
      <c r="CS162" s="82" cm="1">
        <f t="array" ref="CS162">SUM((CS$6='Model Inputs'!$D$44:$D$58)*('Model Inputs'!$E$44:$E$58))</f>
        <v>0</v>
      </c>
      <c r="CT162" s="82" cm="1">
        <f t="array" ref="CT162">SUM((CT$6='Model Inputs'!$D$44:$D$58)*('Model Inputs'!$E$44:$E$58))</f>
        <v>0</v>
      </c>
      <c r="CU162" s="82" cm="1">
        <f t="array" ref="CU162">SUM((CU$6='Model Inputs'!$D$44:$D$58)*('Model Inputs'!$E$44:$E$58))</f>
        <v>0</v>
      </c>
      <c r="CV162" s="82" cm="1">
        <f t="array" ref="CV162">SUM((CV$6='Model Inputs'!$D$44:$D$58)*('Model Inputs'!$E$44:$E$58))</f>
        <v>0</v>
      </c>
      <c r="CW162" s="82" cm="1">
        <f t="array" ref="CW162">SUM((CW$6='Model Inputs'!$D$44:$D$58)*('Model Inputs'!$E$44:$E$58))</f>
        <v>0</v>
      </c>
      <c r="CX162" s="82" cm="1">
        <f t="array" ref="CX162">SUM((CX$6='Model Inputs'!$D$44:$D$58)*('Model Inputs'!$E$44:$E$58))</f>
        <v>0</v>
      </c>
      <c r="CY162" s="82" cm="1">
        <f t="array" ref="CY162">SUM((CY$6='Model Inputs'!$D$44:$D$58)*('Model Inputs'!$E$44:$E$58))</f>
        <v>0</v>
      </c>
      <c r="CZ162" s="82" cm="1">
        <f t="array" ref="CZ162">SUM((CZ$6='Model Inputs'!$D$44:$D$58)*('Model Inputs'!$E$44:$E$58))</f>
        <v>0</v>
      </c>
      <c r="DA162" s="82" cm="1">
        <f t="array" ref="DA162">SUM((DA$6='Model Inputs'!$D$44:$D$58)*('Model Inputs'!$E$44:$E$58))</f>
        <v>0</v>
      </c>
      <c r="DB162" s="82" cm="1">
        <f t="array" ref="DB162">SUM((DB$6='Model Inputs'!$D$44:$D$58)*('Model Inputs'!$E$44:$E$58))</f>
        <v>0</v>
      </c>
      <c r="DC162" s="82" cm="1">
        <f t="array" ref="DC162">SUM((DC$6='Model Inputs'!$D$44:$D$58)*('Model Inputs'!$E$44:$E$58))</f>
        <v>0</v>
      </c>
      <c r="DD162" s="82" cm="1">
        <f t="array" ref="DD162">SUM((DD$6='Model Inputs'!$D$44:$D$58)*('Model Inputs'!$E$44:$E$58))</f>
        <v>0</v>
      </c>
      <c r="DE162" s="82" cm="1">
        <f t="array" ref="DE162">SUM((DE$6='Model Inputs'!$D$44:$D$58)*('Model Inputs'!$E$44:$E$58))</f>
        <v>0</v>
      </c>
      <c r="DF162" s="82" cm="1">
        <f t="array" ref="DF162">SUM((DF$6='Model Inputs'!$D$44:$D$58)*('Model Inputs'!$E$44:$E$58))</f>
        <v>0</v>
      </c>
      <c r="DG162" s="82" cm="1">
        <f t="array" ref="DG162">SUM((DG$6='Model Inputs'!$D$44:$D$58)*('Model Inputs'!$E$44:$E$58))</f>
        <v>0</v>
      </c>
      <c r="DH162" s="82" cm="1">
        <f t="array" ref="DH162">SUM((DH$6='Model Inputs'!$D$44:$D$58)*('Model Inputs'!$E$44:$E$58))</f>
        <v>0</v>
      </c>
      <c r="DI162" s="82" cm="1">
        <f t="array" ref="DI162">SUM((DI$6='Model Inputs'!$D$44:$D$58)*('Model Inputs'!$E$44:$E$58))</f>
        <v>0</v>
      </c>
      <c r="DJ162" s="82" cm="1">
        <f t="array" ref="DJ162">SUM((DJ$6='Model Inputs'!$D$44:$D$58)*('Model Inputs'!$E$44:$E$58))</f>
        <v>0</v>
      </c>
      <c r="DK162" s="82" cm="1">
        <f t="array" ref="DK162">SUM((DK$6='Model Inputs'!$D$44:$D$58)*('Model Inputs'!$E$44:$E$58))</f>
        <v>0</v>
      </c>
      <c r="DL162" s="82" cm="1">
        <f t="array" ref="DL162">SUM((DL$6='Model Inputs'!$D$44:$D$58)*('Model Inputs'!$E$44:$E$58))</f>
        <v>0</v>
      </c>
      <c r="DM162" s="82" cm="1">
        <f t="array" ref="DM162">SUM((DM$6='Model Inputs'!$D$44:$D$58)*('Model Inputs'!$E$44:$E$58))</f>
        <v>0</v>
      </c>
      <c r="DN162" s="82" cm="1">
        <f t="array" ref="DN162">SUM((DN$6='Model Inputs'!$D$44:$D$58)*('Model Inputs'!$E$44:$E$58))</f>
        <v>0</v>
      </c>
      <c r="DO162" s="82" cm="1">
        <f t="array" ref="DO162">SUM((DO$6='Model Inputs'!$D$44:$D$58)*('Model Inputs'!$E$44:$E$58))</f>
        <v>0</v>
      </c>
      <c r="DP162" s="82" cm="1">
        <f t="array" ref="DP162">SUM((DP$6='Model Inputs'!$D$44:$D$58)*('Model Inputs'!$E$44:$E$58))</f>
        <v>0</v>
      </c>
      <c r="DQ162" s="82" cm="1">
        <f t="array" ref="DQ162">SUM((DQ$6='Model Inputs'!$D$44:$D$58)*('Model Inputs'!$E$44:$E$58))</f>
        <v>0</v>
      </c>
      <c r="DR162" s="82" cm="1">
        <f t="array" ref="DR162">SUM((DR$6='Model Inputs'!$D$44:$D$58)*('Model Inputs'!$E$44:$E$58))</f>
        <v>0</v>
      </c>
      <c r="DS162" s="82" cm="1">
        <f t="array" ref="DS162">SUM((DS$6='Model Inputs'!$D$44:$D$58)*('Model Inputs'!$E$44:$E$58))</f>
        <v>0</v>
      </c>
      <c r="DT162" s="82" cm="1">
        <f t="array" ref="DT162">SUM((DT$6='Model Inputs'!$D$44:$D$58)*('Model Inputs'!$E$44:$E$58))</f>
        <v>0</v>
      </c>
      <c r="DU162" s="82" cm="1">
        <f t="array" ref="DU162">SUM((DU$6='Model Inputs'!$D$44:$D$58)*('Model Inputs'!$E$44:$E$58))</f>
        <v>0</v>
      </c>
      <c r="DV162" s="82" cm="1">
        <f t="array" ref="DV162">SUM((DV$6='Model Inputs'!$D$44:$D$58)*('Model Inputs'!$E$44:$E$58))</f>
        <v>0</v>
      </c>
      <c r="DW162" s="82" cm="1">
        <f t="array" ref="DW162">SUM((DW$6='Model Inputs'!$D$44:$D$58)*('Model Inputs'!$E$44:$E$58))</f>
        <v>0.2</v>
      </c>
      <c r="DX162" s="82" cm="1">
        <f t="array" ref="DX162">SUM((DX$6='Model Inputs'!$D$44:$D$58)*('Model Inputs'!$E$44:$E$58))</f>
        <v>0.2</v>
      </c>
      <c r="DY162" s="82" cm="1">
        <f t="array" ref="DY162">SUM((DY$6='Model Inputs'!$D$44:$D$58)*('Model Inputs'!$E$44:$E$58))</f>
        <v>0.2</v>
      </c>
      <c r="DZ162" s="82" cm="1">
        <f t="array" ref="DZ162">SUM((DZ$6='Model Inputs'!$D$44:$D$58)*('Model Inputs'!$E$44:$E$58))</f>
        <v>0.2</v>
      </c>
      <c r="EA162" s="82" cm="1">
        <f t="array" ref="EA162">SUM((EA$6='Model Inputs'!$D$44:$D$58)*('Model Inputs'!$E$44:$E$58))</f>
        <v>0.2</v>
      </c>
      <c r="EB162" s="82" cm="1">
        <f t="array" ref="EB162">SUM((EB$6='Model Inputs'!$D$44:$D$58)*('Model Inputs'!$E$44:$E$58))</f>
        <v>0.2</v>
      </c>
      <c r="EC162" s="82" cm="1">
        <f t="array" ref="EC162">SUM((EC$6='Model Inputs'!$D$44:$D$58)*('Model Inputs'!$E$44:$E$58))</f>
        <v>0.2</v>
      </c>
      <c r="ED162" s="82" cm="1">
        <f t="array" ref="ED162">SUM((ED$6='Model Inputs'!$D$44:$D$58)*('Model Inputs'!$E$44:$E$58))</f>
        <v>0.2</v>
      </c>
      <c r="EE162" s="82" cm="1">
        <f t="array" ref="EE162">SUM((EE$6='Model Inputs'!$D$44:$D$58)*('Model Inputs'!$E$44:$E$58))</f>
        <v>0.2</v>
      </c>
      <c r="EF162" s="82" cm="1">
        <f t="array" ref="EF162">SUM((EF$6='Model Inputs'!$D$44:$D$58)*('Model Inputs'!$E$44:$E$58))</f>
        <v>0.2</v>
      </c>
      <c r="EG162" s="82" cm="1">
        <f t="array" ref="EG162">SUM((EG$6='Model Inputs'!$D$44:$D$58)*('Model Inputs'!$E$44:$E$58))</f>
        <v>0.2</v>
      </c>
      <c r="EH162" s="82" cm="1">
        <f t="array" ref="EH162">SUM((EH$6='Model Inputs'!$D$44:$D$58)*('Model Inputs'!$E$44:$E$58))</f>
        <v>0.2</v>
      </c>
      <c r="EI162" s="82" cm="1">
        <f t="array" ref="EI162">SUM((EI$6='Model Inputs'!$D$44:$D$58)*('Model Inputs'!$E$44:$E$58))</f>
        <v>0.4</v>
      </c>
      <c r="EJ162" s="82" cm="1">
        <f t="array" ref="EJ162">SUM((EJ$6='Model Inputs'!$D$44:$D$58)*('Model Inputs'!$E$44:$E$58))</f>
        <v>0.4</v>
      </c>
      <c r="EK162" s="82" cm="1">
        <f t="array" ref="EK162">SUM((EK$6='Model Inputs'!$D$44:$D$58)*('Model Inputs'!$E$44:$E$58))</f>
        <v>0.4</v>
      </c>
      <c r="EL162" s="82" cm="1">
        <f t="array" ref="EL162">SUM((EL$6='Model Inputs'!$D$44:$D$58)*('Model Inputs'!$E$44:$E$58))</f>
        <v>0.4</v>
      </c>
      <c r="EM162" s="82" cm="1">
        <f t="array" ref="EM162">SUM((EM$6='Model Inputs'!$D$44:$D$58)*('Model Inputs'!$E$44:$E$58))</f>
        <v>0.4</v>
      </c>
      <c r="EN162" s="82" cm="1">
        <f t="array" ref="EN162">SUM((EN$6='Model Inputs'!$D$44:$D$58)*('Model Inputs'!$E$44:$E$58))</f>
        <v>0.4</v>
      </c>
      <c r="EO162" s="82" cm="1">
        <f t="array" ref="EO162">SUM((EO$6='Model Inputs'!$D$44:$D$58)*('Model Inputs'!$E$44:$E$58))</f>
        <v>0.4</v>
      </c>
      <c r="EP162" s="82" cm="1">
        <f t="array" ref="EP162">SUM((EP$6='Model Inputs'!$D$44:$D$58)*('Model Inputs'!$E$44:$E$58))</f>
        <v>0.4</v>
      </c>
      <c r="EQ162" s="82" cm="1">
        <f t="array" ref="EQ162">SUM((EQ$6='Model Inputs'!$D$44:$D$58)*('Model Inputs'!$E$44:$E$58))</f>
        <v>0.4</v>
      </c>
      <c r="ER162" s="82" cm="1">
        <f t="array" ref="ER162">SUM((ER$6='Model Inputs'!$D$44:$D$58)*('Model Inputs'!$E$44:$E$58))</f>
        <v>0.4</v>
      </c>
      <c r="ES162" s="82" cm="1">
        <f t="array" ref="ES162">SUM((ES$6='Model Inputs'!$D$44:$D$58)*('Model Inputs'!$E$44:$E$58))</f>
        <v>0.4</v>
      </c>
      <c r="ET162" s="82" cm="1">
        <f t="array" ref="ET162">SUM((ET$6='Model Inputs'!$D$44:$D$58)*('Model Inputs'!$E$44:$E$58))</f>
        <v>0.4</v>
      </c>
      <c r="EU162" s="82" cm="1">
        <f t="array" ref="EU162">SUM((EU$6='Model Inputs'!$D$44:$D$58)*('Model Inputs'!$E$44:$E$58))</f>
        <v>0.6</v>
      </c>
      <c r="EV162" s="82" cm="1">
        <f t="array" ref="EV162">SUM((EV$6='Model Inputs'!$D$44:$D$58)*('Model Inputs'!$E$44:$E$58))</f>
        <v>0.6</v>
      </c>
      <c r="EW162" s="82" cm="1">
        <f t="array" ref="EW162">SUM((EW$6='Model Inputs'!$D$44:$D$58)*('Model Inputs'!$E$44:$E$58))</f>
        <v>0.6</v>
      </c>
      <c r="EX162" s="82" cm="1">
        <f t="array" ref="EX162">SUM((EX$6='Model Inputs'!$D$44:$D$58)*('Model Inputs'!$E$44:$E$58))</f>
        <v>0.6</v>
      </c>
      <c r="EY162" s="82" cm="1">
        <f t="array" ref="EY162">SUM((EY$6='Model Inputs'!$D$44:$D$58)*('Model Inputs'!$E$44:$E$58))</f>
        <v>0.6</v>
      </c>
      <c r="EZ162" s="82" cm="1">
        <f t="array" ref="EZ162">SUM((EZ$6='Model Inputs'!$D$44:$D$58)*('Model Inputs'!$E$44:$E$58))</f>
        <v>0.6</v>
      </c>
      <c r="FA162" s="82" cm="1">
        <f t="array" ref="FA162">SUM((FA$6='Model Inputs'!$D$44:$D$58)*('Model Inputs'!$E$44:$E$58))</f>
        <v>0.6</v>
      </c>
      <c r="FB162" s="82" cm="1">
        <f t="array" ref="FB162">SUM((FB$6='Model Inputs'!$D$44:$D$58)*('Model Inputs'!$E$44:$E$58))</f>
        <v>0.6</v>
      </c>
      <c r="FC162" s="82" cm="1">
        <f t="array" ref="FC162">SUM((FC$6='Model Inputs'!$D$44:$D$58)*('Model Inputs'!$E$44:$E$58))</f>
        <v>0.6</v>
      </c>
      <c r="FD162" s="82" cm="1">
        <f t="array" ref="FD162">SUM((FD$6='Model Inputs'!$D$44:$D$58)*('Model Inputs'!$E$44:$E$58))</f>
        <v>0.6</v>
      </c>
      <c r="FE162" s="82" cm="1">
        <f t="array" ref="FE162">SUM((FE$6='Model Inputs'!$D$44:$D$58)*('Model Inputs'!$E$44:$E$58))</f>
        <v>0.6</v>
      </c>
      <c r="FF162" s="82" cm="1">
        <f t="array" ref="FF162">SUM((FF$6='Model Inputs'!$D$44:$D$58)*('Model Inputs'!$E$44:$E$58))</f>
        <v>0.6</v>
      </c>
      <c r="FG162" s="82" cm="1">
        <f t="array" ref="FG162">SUM((FG$6='Model Inputs'!$D$44:$D$58)*('Model Inputs'!$E$44:$E$58))</f>
        <v>0.8</v>
      </c>
      <c r="FH162" s="82" cm="1">
        <f t="array" ref="FH162">SUM((FH$6='Model Inputs'!$D$44:$D$58)*('Model Inputs'!$E$44:$E$58))</f>
        <v>0.8</v>
      </c>
      <c r="FI162" s="82" cm="1">
        <f t="array" ref="FI162">SUM((FI$6='Model Inputs'!$D$44:$D$58)*('Model Inputs'!$E$44:$E$58))</f>
        <v>0.8</v>
      </c>
      <c r="FJ162" s="82" cm="1">
        <f t="array" ref="FJ162">SUM((FJ$6='Model Inputs'!$D$44:$D$58)*('Model Inputs'!$E$44:$E$58))</f>
        <v>0.8</v>
      </c>
      <c r="FK162" s="82" cm="1">
        <f t="array" ref="FK162">SUM((FK$6='Model Inputs'!$D$44:$D$58)*('Model Inputs'!$E$44:$E$58))</f>
        <v>0.8</v>
      </c>
      <c r="FL162" s="82" cm="1">
        <f t="array" ref="FL162">SUM((FL$6='Model Inputs'!$D$44:$D$58)*('Model Inputs'!$E$44:$E$58))</f>
        <v>0.8</v>
      </c>
      <c r="FM162" s="82" cm="1">
        <f t="array" ref="FM162">SUM((FM$6='Model Inputs'!$D$44:$D$58)*('Model Inputs'!$E$44:$E$58))</f>
        <v>0.8</v>
      </c>
      <c r="FN162" s="82" cm="1">
        <f t="array" ref="FN162">SUM((FN$6='Model Inputs'!$D$44:$D$58)*('Model Inputs'!$E$44:$E$58))</f>
        <v>0.8</v>
      </c>
      <c r="FO162" s="82" cm="1">
        <f t="array" ref="FO162">SUM((FO$6='Model Inputs'!$D$44:$D$58)*('Model Inputs'!$E$44:$E$58))</f>
        <v>0.8</v>
      </c>
      <c r="FP162" s="82" cm="1">
        <f t="array" ref="FP162">SUM((FP$6='Model Inputs'!$D$44:$D$58)*('Model Inputs'!$E$44:$E$58))</f>
        <v>0.8</v>
      </c>
      <c r="FQ162" s="82" cm="1">
        <f t="array" ref="FQ162">SUM((FQ$6='Model Inputs'!$D$44:$D$58)*('Model Inputs'!$E$44:$E$58))</f>
        <v>0.8</v>
      </c>
      <c r="FR162" s="82" cm="1">
        <f t="array" ref="FR162">SUM((FR$6='Model Inputs'!$D$44:$D$58)*('Model Inputs'!$E$44:$E$58))</f>
        <v>0.8</v>
      </c>
      <c r="FS162" s="82" cm="1">
        <f t="array" ref="FS162">SUM((FS$6='Model Inputs'!$D$44:$D$58)*('Model Inputs'!$E$44:$E$58))</f>
        <v>1</v>
      </c>
      <c r="FT162" s="82" cm="1">
        <f t="array" ref="FT162">SUM((FT$6='Model Inputs'!$D$44:$D$58)*('Model Inputs'!$E$44:$E$58))</f>
        <v>1</v>
      </c>
      <c r="FU162" s="82" cm="1">
        <f t="array" ref="FU162">SUM((FU$6='Model Inputs'!$D$44:$D$58)*('Model Inputs'!$E$44:$E$58))</f>
        <v>1</v>
      </c>
      <c r="FV162" s="82" cm="1">
        <f t="array" ref="FV162">SUM((FV$6='Model Inputs'!$D$44:$D$58)*('Model Inputs'!$E$44:$E$58))</f>
        <v>1</v>
      </c>
      <c r="FW162" s="82" cm="1">
        <f t="array" ref="FW162">SUM((FW$6='Model Inputs'!$D$44:$D$58)*('Model Inputs'!$E$44:$E$58))</f>
        <v>1</v>
      </c>
      <c r="FX162" s="82" cm="1">
        <f t="array" ref="FX162">SUM((FX$6='Model Inputs'!$D$44:$D$58)*('Model Inputs'!$E$44:$E$58))</f>
        <v>1</v>
      </c>
      <c r="FY162" s="82" cm="1">
        <f t="array" ref="FY162">SUM((FY$6='Model Inputs'!$D$44:$D$58)*('Model Inputs'!$E$44:$E$58))</f>
        <v>1</v>
      </c>
      <c r="FZ162" s="82" cm="1">
        <f t="array" ref="FZ162">SUM((FZ$6='Model Inputs'!$D$44:$D$58)*('Model Inputs'!$E$44:$E$58))</f>
        <v>1</v>
      </c>
      <c r="GA162" s="82" cm="1">
        <f t="array" ref="GA162">SUM((GA$6='Model Inputs'!$D$44:$D$58)*('Model Inputs'!$E$44:$E$58))</f>
        <v>1</v>
      </c>
      <c r="GB162" s="82" cm="1">
        <f t="array" ref="GB162">SUM((GB$6='Model Inputs'!$D$44:$D$58)*('Model Inputs'!$E$44:$E$58))</f>
        <v>1</v>
      </c>
      <c r="GC162" s="82" cm="1">
        <f t="array" ref="GC162">SUM((GC$6='Model Inputs'!$D$44:$D$58)*('Model Inputs'!$E$44:$E$58))</f>
        <v>1</v>
      </c>
      <c r="GD162" s="82" cm="1">
        <f t="array" ref="GD162">SUM((GD$6='Model Inputs'!$D$44:$D$58)*('Model Inputs'!$E$44:$E$58))</f>
        <v>1</v>
      </c>
      <c r="GE162" s="82" cm="1">
        <f t="array" ref="GE162">SUM((GE$6='Model Inputs'!$D$44:$D$58)*('Model Inputs'!$E$44:$E$58))</f>
        <v>1</v>
      </c>
      <c r="GF162" s="82" cm="1">
        <f t="array" ref="GF162">SUM((GF$6='Model Inputs'!$D$44:$D$58)*('Model Inputs'!$E$44:$E$58))</f>
        <v>1</v>
      </c>
      <c r="GG162" s="82" cm="1">
        <f t="array" ref="GG162">SUM((GG$6='Model Inputs'!$D$44:$D$58)*('Model Inputs'!$E$44:$E$58))</f>
        <v>1</v>
      </c>
    </row>
    <row r="163" spans="2:195" x14ac:dyDescent="0.25">
      <c r="D163" t="s">
        <v>291</v>
      </c>
      <c r="E163" s="3">
        <f>'Project Inputs'!L38*'Project Inputs'!M38</f>
        <v>103125000</v>
      </c>
    </row>
    <row r="164" spans="2:195" x14ac:dyDescent="0.25">
      <c r="D164" t="s">
        <v>292</v>
      </c>
      <c r="E164" s="3">
        <f>'Model Inputs'!E39</f>
        <v>8</v>
      </c>
      <c r="F164" s="9" t="s">
        <v>211</v>
      </c>
    </row>
    <row r="165" spans="2:195" x14ac:dyDescent="0.25">
      <c r="D165" t="s">
        <v>232</v>
      </c>
      <c r="E165" s="83">
        <f>'Model Inputs'!E40</f>
        <v>0.24</v>
      </c>
      <c r="GJ165" s="106"/>
    </row>
    <row r="166" spans="2:195" x14ac:dyDescent="0.25">
      <c r="D166" t="s">
        <v>233</v>
      </c>
      <c r="E166" s="83">
        <f>'Model Inputs'!E41</f>
        <v>0.01</v>
      </c>
    </row>
    <row r="167" spans="2:195" x14ac:dyDescent="0.25">
      <c r="D167" t="s">
        <v>293</v>
      </c>
      <c r="E167" s="83">
        <f>'Model Inputs'!E61</f>
        <v>0.17499999999999999</v>
      </c>
      <c r="GH167" s="44"/>
      <c r="GI167" s="1"/>
      <c r="GJ167" s="107"/>
      <c r="GK167" s="1"/>
    </row>
    <row r="168" spans="2:195" x14ac:dyDescent="0.25">
      <c r="GI168" s="1"/>
      <c r="GJ168" s="1"/>
    </row>
    <row r="169" spans="2:195" x14ac:dyDescent="0.25">
      <c r="C169" s="21" t="s">
        <v>294</v>
      </c>
      <c r="GI169" s="1"/>
      <c r="GJ169" s="1"/>
    </row>
    <row r="170" spans="2:195" x14ac:dyDescent="0.25">
      <c r="D170" t="s">
        <v>295</v>
      </c>
      <c r="J170" s="39">
        <f t="shared" ref="J170:AO170" si="1094">$E$163*J$162*($E$165-$E$166)/$E$164/Periodicity*J$8</f>
        <v>0</v>
      </c>
      <c r="K170" s="39">
        <f t="shared" si="1094"/>
        <v>0</v>
      </c>
      <c r="L170" s="39">
        <f t="shared" si="1094"/>
        <v>0</v>
      </c>
      <c r="M170" s="39">
        <f t="shared" si="1094"/>
        <v>0</v>
      </c>
      <c r="N170" s="39">
        <f t="shared" si="1094"/>
        <v>0</v>
      </c>
      <c r="O170" s="39">
        <f t="shared" si="1094"/>
        <v>0</v>
      </c>
      <c r="P170" s="39">
        <f t="shared" si="1094"/>
        <v>0</v>
      </c>
      <c r="Q170" s="39">
        <f t="shared" si="1094"/>
        <v>0</v>
      </c>
      <c r="R170" s="39">
        <f t="shared" si="1094"/>
        <v>0</v>
      </c>
      <c r="S170" s="39">
        <f t="shared" si="1094"/>
        <v>0</v>
      </c>
      <c r="T170" s="39">
        <f t="shared" si="1094"/>
        <v>0</v>
      </c>
      <c r="U170" s="39">
        <f t="shared" si="1094"/>
        <v>0</v>
      </c>
      <c r="V170" s="39">
        <f t="shared" si="1094"/>
        <v>0</v>
      </c>
      <c r="W170" s="39">
        <f t="shared" si="1094"/>
        <v>0</v>
      </c>
      <c r="X170" s="39">
        <f t="shared" si="1094"/>
        <v>0</v>
      </c>
      <c r="Y170" s="39">
        <f t="shared" si="1094"/>
        <v>0</v>
      </c>
      <c r="Z170" s="39">
        <f t="shared" si="1094"/>
        <v>0</v>
      </c>
      <c r="AA170" s="39">
        <f t="shared" si="1094"/>
        <v>0</v>
      </c>
      <c r="AB170" s="39">
        <f t="shared" si="1094"/>
        <v>0</v>
      </c>
      <c r="AC170" s="39">
        <f t="shared" si="1094"/>
        <v>0</v>
      </c>
      <c r="AD170" s="39">
        <f t="shared" si="1094"/>
        <v>0</v>
      </c>
      <c r="AE170" s="39">
        <f t="shared" si="1094"/>
        <v>0</v>
      </c>
      <c r="AF170" s="39">
        <f t="shared" si="1094"/>
        <v>0</v>
      </c>
      <c r="AG170" s="39">
        <f t="shared" si="1094"/>
        <v>0</v>
      </c>
      <c r="AH170" s="39">
        <f t="shared" si="1094"/>
        <v>0</v>
      </c>
      <c r="AI170" s="39">
        <f t="shared" si="1094"/>
        <v>0</v>
      </c>
      <c r="AJ170" s="39">
        <f t="shared" si="1094"/>
        <v>0</v>
      </c>
      <c r="AK170" s="39">
        <f t="shared" si="1094"/>
        <v>0</v>
      </c>
      <c r="AL170" s="39">
        <f t="shared" si="1094"/>
        <v>0</v>
      </c>
      <c r="AM170" s="39">
        <f t="shared" si="1094"/>
        <v>0</v>
      </c>
      <c r="AN170" s="39">
        <f t="shared" si="1094"/>
        <v>0</v>
      </c>
      <c r="AO170" s="39">
        <f t="shared" si="1094"/>
        <v>0</v>
      </c>
      <c r="AP170" s="39">
        <f t="shared" ref="AP170:BU170" si="1095">$E$163*AP$162*($E$165-$E$166)/$E$164/Periodicity*AP$8</f>
        <v>0</v>
      </c>
      <c r="AQ170" s="39">
        <f t="shared" si="1095"/>
        <v>0</v>
      </c>
      <c r="AR170" s="39">
        <f t="shared" si="1095"/>
        <v>0</v>
      </c>
      <c r="AS170" s="39">
        <f t="shared" si="1095"/>
        <v>0</v>
      </c>
      <c r="AT170" s="39">
        <f t="shared" si="1095"/>
        <v>0</v>
      </c>
      <c r="AU170" s="39">
        <f t="shared" si="1095"/>
        <v>0</v>
      </c>
      <c r="AV170" s="39">
        <f t="shared" si="1095"/>
        <v>0</v>
      </c>
      <c r="AW170" s="39">
        <f t="shared" si="1095"/>
        <v>0</v>
      </c>
      <c r="AX170" s="39">
        <f t="shared" si="1095"/>
        <v>0</v>
      </c>
      <c r="AY170" s="39">
        <f t="shared" si="1095"/>
        <v>0</v>
      </c>
      <c r="AZ170" s="39">
        <f t="shared" si="1095"/>
        <v>0</v>
      </c>
      <c r="BA170" s="39">
        <f t="shared" si="1095"/>
        <v>0</v>
      </c>
      <c r="BB170" s="39">
        <f t="shared" si="1095"/>
        <v>0</v>
      </c>
      <c r="BC170" s="39">
        <f t="shared" si="1095"/>
        <v>0</v>
      </c>
      <c r="BD170" s="39">
        <f t="shared" si="1095"/>
        <v>0</v>
      </c>
      <c r="BE170" s="39">
        <f t="shared" si="1095"/>
        <v>0</v>
      </c>
      <c r="BF170" s="39">
        <f t="shared" si="1095"/>
        <v>0</v>
      </c>
      <c r="BG170" s="39">
        <f t="shared" si="1095"/>
        <v>0</v>
      </c>
      <c r="BH170" s="39">
        <f t="shared" si="1095"/>
        <v>0</v>
      </c>
      <c r="BI170" s="39">
        <f t="shared" si="1095"/>
        <v>0</v>
      </c>
      <c r="BJ170" s="39">
        <f t="shared" si="1095"/>
        <v>0</v>
      </c>
      <c r="BK170" s="39">
        <f t="shared" si="1095"/>
        <v>0</v>
      </c>
      <c r="BL170" s="39">
        <f t="shared" si="1095"/>
        <v>0</v>
      </c>
      <c r="BM170" s="39">
        <f t="shared" si="1095"/>
        <v>0</v>
      </c>
      <c r="BN170" s="39">
        <f t="shared" si="1095"/>
        <v>0</v>
      </c>
      <c r="BO170" s="39">
        <f t="shared" si="1095"/>
        <v>0</v>
      </c>
      <c r="BP170" s="39">
        <f t="shared" si="1095"/>
        <v>0</v>
      </c>
      <c r="BQ170" s="39">
        <f t="shared" si="1095"/>
        <v>0</v>
      </c>
      <c r="BR170" s="39">
        <f t="shared" si="1095"/>
        <v>0</v>
      </c>
      <c r="BS170" s="39">
        <f t="shared" si="1095"/>
        <v>0</v>
      </c>
      <c r="BT170" s="39">
        <f t="shared" si="1095"/>
        <v>0</v>
      </c>
      <c r="BU170" s="39">
        <f t="shared" si="1095"/>
        <v>0</v>
      </c>
      <c r="BV170" s="39">
        <f t="shared" ref="BV170:DA170" si="1096">$E$163*BV$162*($E$165-$E$166)/$E$164/Periodicity*BV$8</f>
        <v>0</v>
      </c>
      <c r="BW170" s="39">
        <f t="shared" si="1096"/>
        <v>0</v>
      </c>
      <c r="BX170" s="39">
        <f t="shared" si="1096"/>
        <v>0</v>
      </c>
      <c r="BY170" s="39">
        <f t="shared" si="1096"/>
        <v>0</v>
      </c>
      <c r="BZ170" s="39">
        <f t="shared" si="1096"/>
        <v>0</v>
      </c>
      <c r="CA170" s="39">
        <f t="shared" si="1096"/>
        <v>0</v>
      </c>
      <c r="CB170" s="39">
        <f t="shared" si="1096"/>
        <v>0</v>
      </c>
      <c r="CC170" s="39">
        <f t="shared" si="1096"/>
        <v>0</v>
      </c>
      <c r="CD170" s="39">
        <f t="shared" si="1096"/>
        <v>0</v>
      </c>
      <c r="CE170" s="39">
        <f t="shared" si="1096"/>
        <v>278241.30085331254</v>
      </c>
      <c r="CF170" s="39">
        <f t="shared" si="1096"/>
        <v>0</v>
      </c>
      <c r="CG170" s="39">
        <f t="shared" si="1096"/>
        <v>0</v>
      </c>
      <c r="CH170" s="39">
        <f t="shared" si="1096"/>
        <v>0</v>
      </c>
      <c r="CI170" s="39">
        <f t="shared" si="1096"/>
        <v>0</v>
      </c>
      <c r="CJ170" s="39">
        <f t="shared" si="1096"/>
        <v>0</v>
      </c>
      <c r="CK170" s="39">
        <f t="shared" si="1096"/>
        <v>0</v>
      </c>
      <c r="CL170" s="39">
        <f t="shared" si="1096"/>
        <v>0</v>
      </c>
      <c r="CM170" s="39">
        <f t="shared" si="1096"/>
        <v>0</v>
      </c>
      <c r="CN170" s="39">
        <f t="shared" si="1096"/>
        <v>0</v>
      </c>
      <c r="CO170" s="39">
        <f t="shared" si="1096"/>
        <v>0</v>
      </c>
      <c r="CP170" s="39">
        <f t="shared" si="1096"/>
        <v>0</v>
      </c>
      <c r="CQ170" s="39">
        <f t="shared" si="1096"/>
        <v>0</v>
      </c>
      <c r="CR170" s="39">
        <f t="shared" si="1096"/>
        <v>0</v>
      </c>
      <c r="CS170" s="39">
        <f t="shared" si="1096"/>
        <v>0</v>
      </c>
      <c r="CT170" s="39">
        <f t="shared" si="1096"/>
        <v>0</v>
      </c>
      <c r="CU170" s="39">
        <f t="shared" si="1096"/>
        <v>0</v>
      </c>
      <c r="CV170" s="39">
        <f t="shared" si="1096"/>
        <v>0</v>
      </c>
      <c r="CW170" s="39">
        <f t="shared" si="1096"/>
        <v>0</v>
      </c>
      <c r="CX170" s="39">
        <f t="shared" si="1096"/>
        <v>0</v>
      </c>
      <c r="CY170" s="39">
        <f t="shared" si="1096"/>
        <v>0</v>
      </c>
      <c r="CZ170" s="39">
        <f t="shared" si="1096"/>
        <v>0</v>
      </c>
      <c r="DA170" s="39">
        <f t="shared" si="1096"/>
        <v>0</v>
      </c>
      <c r="DB170" s="39">
        <f t="shared" ref="DB170:EG170" si="1097">$E$163*DB$162*($E$165-$E$166)/$E$164/Periodicity*DB$8</f>
        <v>0</v>
      </c>
      <c r="DC170" s="39">
        <f t="shared" si="1097"/>
        <v>0</v>
      </c>
      <c r="DD170" s="39">
        <f t="shared" si="1097"/>
        <v>0</v>
      </c>
      <c r="DE170" s="39">
        <f t="shared" si="1097"/>
        <v>0</v>
      </c>
      <c r="DF170" s="39">
        <f t="shared" si="1097"/>
        <v>0</v>
      </c>
      <c r="DG170" s="39">
        <f t="shared" si="1097"/>
        <v>0</v>
      </c>
      <c r="DH170" s="39">
        <f t="shared" si="1097"/>
        <v>0</v>
      </c>
      <c r="DI170" s="39">
        <f t="shared" si="1097"/>
        <v>0</v>
      </c>
      <c r="DJ170" s="39">
        <f t="shared" si="1097"/>
        <v>0</v>
      </c>
      <c r="DK170" s="39">
        <f t="shared" si="1097"/>
        <v>0</v>
      </c>
      <c r="DL170" s="39">
        <f t="shared" si="1097"/>
        <v>0</v>
      </c>
      <c r="DM170" s="39">
        <f t="shared" si="1097"/>
        <v>0</v>
      </c>
      <c r="DN170" s="39">
        <f t="shared" si="1097"/>
        <v>0</v>
      </c>
      <c r="DO170" s="39">
        <f t="shared" si="1097"/>
        <v>0</v>
      </c>
      <c r="DP170" s="39">
        <f t="shared" si="1097"/>
        <v>0</v>
      </c>
      <c r="DQ170" s="39">
        <f t="shared" si="1097"/>
        <v>0</v>
      </c>
      <c r="DR170" s="39">
        <f t="shared" si="1097"/>
        <v>0</v>
      </c>
      <c r="DS170" s="39">
        <f t="shared" si="1097"/>
        <v>0</v>
      </c>
      <c r="DT170" s="39">
        <f t="shared" si="1097"/>
        <v>0</v>
      </c>
      <c r="DU170" s="39">
        <f t="shared" si="1097"/>
        <v>0</v>
      </c>
      <c r="DV170" s="39">
        <f t="shared" si="1097"/>
        <v>0</v>
      </c>
      <c r="DW170" s="39">
        <f t="shared" si="1097"/>
        <v>59054.378879188407</v>
      </c>
      <c r="DX170" s="39">
        <f t="shared" si="1097"/>
        <v>59054.378879188407</v>
      </c>
      <c r="DY170" s="39">
        <f t="shared" si="1097"/>
        <v>59054.378879188407</v>
      </c>
      <c r="DZ170" s="39">
        <f t="shared" si="1097"/>
        <v>60235.466456772177</v>
      </c>
      <c r="EA170" s="39">
        <f t="shared" si="1097"/>
        <v>60235.466456772177</v>
      </c>
      <c r="EB170" s="39">
        <f t="shared" si="1097"/>
        <v>60235.466456772177</v>
      </c>
      <c r="EC170" s="39">
        <f t="shared" si="1097"/>
        <v>60235.466456772177</v>
      </c>
      <c r="ED170" s="39">
        <f t="shared" si="1097"/>
        <v>60235.466456772177</v>
      </c>
      <c r="EE170" s="39">
        <f t="shared" si="1097"/>
        <v>60235.466456772177</v>
      </c>
      <c r="EF170" s="39">
        <f t="shared" si="1097"/>
        <v>60235.466456772177</v>
      </c>
      <c r="EG170" s="39">
        <f t="shared" si="1097"/>
        <v>60235.466456772177</v>
      </c>
      <c r="EH170" s="39">
        <f t="shared" ref="EH170:FM170" si="1098">$E$163*EH$162*($E$165-$E$166)/$E$164/Periodicity*EH$8</f>
        <v>60235.466456772177</v>
      </c>
      <c r="EI170" s="39">
        <f t="shared" si="1098"/>
        <v>120470.93291354435</v>
      </c>
      <c r="EJ170" s="39">
        <f t="shared" si="1098"/>
        <v>120470.93291354435</v>
      </c>
      <c r="EK170" s="39">
        <f t="shared" si="1098"/>
        <v>120470.93291354435</v>
      </c>
      <c r="EL170" s="39">
        <f t="shared" si="1098"/>
        <v>122880.35157181522</v>
      </c>
      <c r="EM170" s="39">
        <f t="shared" si="1098"/>
        <v>122880.35157181522</v>
      </c>
      <c r="EN170" s="39">
        <f t="shared" si="1098"/>
        <v>122880.35157181522</v>
      </c>
      <c r="EO170" s="39">
        <f t="shared" si="1098"/>
        <v>122880.35157181522</v>
      </c>
      <c r="EP170" s="39">
        <f t="shared" si="1098"/>
        <v>122880.35157181522</v>
      </c>
      <c r="EQ170" s="39">
        <f t="shared" si="1098"/>
        <v>122880.35157181522</v>
      </c>
      <c r="ER170" s="39">
        <f t="shared" si="1098"/>
        <v>122880.35157181522</v>
      </c>
      <c r="ES170" s="39">
        <f t="shared" si="1098"/>
        <v>122880.35157181522</v>
      </c>
      <c r="ET170" s="39">
        <f t="shared" si="1098"/>
        <v>122880.35157181522</v>
      </c>
      <c r="EU170" s="39">
        <f t="shared" si="1098"/>
        <v>184320.52735772278</v>
      </c>
      <c r="EV170" s="39">
        <f t="shared" si="1098"/>
        <v>184320.52735772278</v>
      </c>
      <c r="EW170" s="39">
        <f t="shared" si="1098"/>
        <v>184320.52735772278</v>
      </c>
      <c r="EX170" s="39">
        <f t="shared" si="1098"/>
        <v>188006.93790487727</v>
      </c>
      <c r="EY170" s="39">
        <f t="shared" si="1098"/>
        <v>188006.93790487727</v>
      </c>
      <c r="EZ170" s="39">
        <f t="shared" si="1098"/>
        <v>188006.93790487727</v>
      </c>
      <c r="FA170" s="39">
        <f t="shared" si="1098"/>
        <v>188006.93790487727</v>
      </c>
      <c r="FB170" s="39">
        <f t="shared" si="1098"/>
        <v>188006.93790487727</v>
      </c>
      <c r="FC170" s="39">
        <f t="shared" si="1098"/>
        <v>188006.93790487727</v>
      </c>
      <c r="FD170" s="39">
        <f t="shared" si="1098"/>
        <v>188006.93790487727</v>
      </c>
      <c r="FE170" s="39">
        <f t="shared" si="1098"/>
        <v>188006.93790487727</v>
      </c>
      <c r="FF170" s="39">
        <f t="shared" si="1098"/>
        <v>188006.93790487727</v>
      </c>
      <c r="FG170" s="39">
        <f t="shared" si="1098"/>
        <v>250675.9172065031</v>
      </c>
      <c r="FH170" s="39">
        <f t="shared" si="1098"/>
        <v>250675.9172065031</v>
      </c>
      <c r="FI170" s="39">
        <f t="shared" si="1098"/>
        <v>250675.9172065031</v>
      </c>
      <c r="FJ170" s="39">
        <f t="shared" si="1098"/>
        <v>255689.43555063312</v>
      </c>
      <c r="FK170" s="39">
        <f t="shared" si="1098"/>
        <v>255689.43555063312</v>
      </c>
      <c r="FL170" s="39">
        <f t="shared" si="1098"/>
        <v>255689.43555063312</v>
      </c>
      <c r="FM170" s="39">
        <f t="shared" si="1098"/>
        <v>255689.43555063312</v>
      </c>
      <c r="FN170" s="39">
        <f t="shared" ref="FN170:GF170" si="1099">$E$163*FN$162*($E$165-$E$166)/$E$164/Periodicity*FN$8</f>
        <v>255689.43555063312</v>
      </c>
      <c r="FO170" s="39">
        <f t="shared" si="1099"/>
        <v>255689.43555063312</v>
      </c>
      <c r="FP170" s="39">
        <f t="shared" si="1099"/>
        <v>255689.43555063312</v>
      </c>
      <c r="FQ170" s="39">
        <f t="shared" si="1099"/>
        <v>255689.43555063312</v>
      </c>
      <c r="FR170" s="39">
        <f t="shared" si="1099"/>
        <v>255689.43555063312</v>
      </c>
      <c r="FS170" s="39">
        <f t="shared" si="1099"/>
        <v>319611.7944382914</v>
      </c>
      <c r="FT170" s="39">
        <f t="shared" si="1099"/>
        <v>319611.7944382914</v>
      </c>
      <c r="FU170" s="39">
        <f t="shared" si="1099"/>
        <v>319611.7944382914</v>
      </c>
      <c r="FV170" s="39">
        <f t="shared" si="1099"/>
        <v>326004.03032705729</v>
      </c>
      <c r="FW170" s="39">
        <f t="shared" si="1099"/>
        <v>326004.03032705729</v>
      </c>
      <c r="FX170" s="39">
        <f t="shared" si="1099"/>
        <v>326004.03032705729</v>
      </c>
      <c r="FY170" s="39">
        <f t="shared" si="1099"/>
        <v>326004.03032705729</v>
      </c>
      <c r="FZ170" s="39">
        <f t="shared" si="1099"/>
        <v>326004.03032705729</v>
      </c>
      <c r="GA170" s="39">
        <f t="shared" si="1099"/>
        <v>326004.03032705729</v>
      </c>
      <c r="GB170" s="39">
        <f t="shared" si="1099"/>
        <v>326004.03032705729</v>
      </c>
      <c r="GC170" s="39">
        <f t="shared" si="1099"/>
        <v>326004.03032705729</v>
      </c>
      <c r="GD170" s="39">
        <f t="shared" si="1099"/>
        <v>326004.03032705729</v>
      </c>
      <c r="GE170" s="39">
        <f t="shared" si="1099"/>
        <v>326004.03032705729</v>
      </c>
      <c r="GF170" s="39">
        <f t="shared" si="1099"/>
        <v>326004.03032705729</v>
      </c>
      <c r="GG170" s="39">
        <f>$E$163*GG$162*($E$165-$E$166)/$E$164/Periodicity*GG$8</f>
        <v>326004.03032705729</v>
      </c>
      <c r="GH170" s="39"/>
      <c r="GI170" s="107"/>
      <c r="GJ170" s="1"/>
      <c r="GK170" s="103"/>
      <c r="GL170" s="1"/>
      <c r="GM170" s="1"/>
    </row>
    <row r="171" spans="2:195" x14ac:dyDescent="0.25">
      <c r="D171" t="s">
        <v>264</v>
      </c>
      <c r="E171" s="3">
        <f>IF(Output!$E$9='Model Inputs'!$F$73,-'Project Inputs'!$E$15,0)</f>
        <v>-56475.349999999984</v>
      </c>
      <c r="J171" s="39">
        <f>$E$171*J$4*J$10</f>
        <v>0</v>
      </c>
      <c r="K171" s="39">
        <f t="shared" ref="K171:BV171" si="1100">$E$171*K$4*K$10</f>
        <v>0</v>
      </c>
      <c r="L171" s="39">
        <f t="shared" si="1100"/>
        <v>0</v>
      </c>
      <c r="M171" s="39">
        <f t="shared" si="1100"/>
        <v>0</v>
      </c>
      <c r="N171" s="39">
        <f t="shared" si="1100"/>
        <v>0</v>
      </c>
      <c r="O171" s="39">
        <f t="shared" si="1100"/>
        <v>0</v>
      </c>
      <c r="P171" s="39">
        <f t="shared" si="1100"/>
        <v>0</v>
      </c>
      <c r="Q171" s="39">
        <f t="shared" si="1100"/>
        <v>0</v>
      </c>
      <c r="R171" s="39">
        <f t="shared" si="1100"/>
        <v>0</v>
      </c>
      <c r="S171" s="39">
        <f t="shared" si="1100"/>
        <v>0</v>
      </c>
      <c r="T171" s="39">
        <f t="shared" si="1100"/>
        <v>0</v>
      </c>
      <c r="U171" s="39">
        <f t="shared" si="1100"/>
        <v>0</v>
      </c>
      <c r="V171" s="39">
        <f t="shared" si="1100"/>
        <v>0</v>
      </c>
      <c r="W171" s="39">
        <f t="shared" si="1100"/>
        <v>0</v>
      </c>
      <c r="X171" s="39">
        <f t="shared" si="1100"/>
        <v>0</v>
      </c>
      <c r="Y171" s="39">
        <f t="shared" si="1100"/>
        <v>0</v>
      </c>
      <c r="Z171" s="39">
        <f t="shared" si="1100"/>
        <v>0</v>
      </c>
      <c r="AA171" s="39">
        <f t="shared" si="1100"/>
        <v>0</v>
      </c>
      <c r="AB171" s="39">
        <f t="shared" si="1100"/>
        <v>0</v>
      </c>
      <c r="AC171" s="39">
        <f t="shared" si="1100"/>
        <v>0</v>
      </c>
      <c r="AD171" s="39">
        <f t="shared" si="1100"/>
        <v>0</v>
      </c>
      <c r="AE171" s="39">
        <f t="shared" si="1100"/>
        <v>0</v>
      </c>
      <c r="AF171" s="39">
        <f t="shared" si="1100"/>
        <v>0</v>
      </c>
      <c r="AG171" s="39">
        <f t="shared" si="1100"/>
        <v>0</v>
      </c>
      <c r="AH171" s="39">
        <f t="shared" si="1100"/>
        <v>0</v>
      </c>
      <c r="AI171" s="39">
        <f t="shared" si="1100"/>
        <v>0</v>
      </c>
      <c r="AJ171" s="39">
        <f t="shared" si="1100"/>
        <v>0</v>
      </c>
      <c r="AK171" s="39">
        <f t="shared" si="1100"/>
        <v>0</v>
      </c>
      <c r="AL171" s="39">
        <f t="shared" si="1100"/>
        <v>0</v>
      </c>
      <c r="AM171" s="39">
        <f t="shared" si="1100"/>
        <v>0</v>
      </c>
      <c r="AN171" s="39">
        <f t="shared" si="1100"/>
        <v>0</v>
      </c>
      <c r="AO171" s="39">
        <f t="shared" si="1100"/>
        <v>0</v>
      </c>
      <c r="AP171" s="39">
        <f t="shared" si="1100"/>
        <v>0</v>
      </c>
      <c r="AQ171" s="39">
        <f t="shared" si="1100"/>
        <v>0</v>
      </c>
      <c r="AR171" s="39">
        <f t="shared" si="1100"/>
        <v>0</v>
      </c>
      <c r="AS171" s="39">
        <f t="shared" si="1100"/>
        <v>0</v>
      </c>
      <c r="AT171" s="39">
        <f t="shared" si="1100"/>
        <v>0</v>
      </c>
      <c r="AU171" s="39">
        <f t="shared" si="1100"/>
        <v>0</v>
      </c>
      <c r="AV171" s="39">
        <f t="shared" si="1100"/>
        <v>0</v>
      </c>
      <c r="AW171" s="39">
        <f t="shared" si="1100"/>
        <v>0</v>
      </c>
      <c r="AX171" s="39">
        <f t="shared" si="1100"/>
        <v>0</v>
      </c>
      <c r="AY171" s="39">
        <f t="shared" si="1100"/>
        <v>0</v>
      </c>
      <c r="AZ171" s="39">
        <f t="shared" si="1100"/>
        <v>0</v>
      </c>
      <c r="BA171" s="39">
        <f t="shared" si="1100"/>
        <v>0</v>
      </c>
      <c r="BB171" s="39">
        <f t="shared" si="1100"/>
        <v>0</v>
      </c>
      <c r="BC171" s="39">
        <f t="shared" si="1100"/>
        <v>0</v>
      </c>
      <c r="BD171" s="39">
        <f t="shared" si="1100"/>
        <v>0</v>
      </c>
      <c r="BE171" s="39">
        <f t="shared" si="1100"/>
        <v>0</v>
      </c>
      <c r="BF171" s="39">
        <f t="shared" si="1100"/>
        <v>0</v>
      </c>
      <c r="BG171" s="39">
        <f t="shared" si="1100"/>
        <v>0</v>
      </c>
      <c r="BH171" s="39">
        <f t="shared" si="1100"/>
        <v>0</v>
      </c>
      <c r="BI171" s="39">
        <f t="shared" si="1100"/>
        <v>0</v>
      </c>
      <c r="BJ171" s="39">
        <f t="shared" si="1100"/>
        <v>0</v>
      </c>
      <c r="BK171" s="39">
        <f t="shared" si="1100"/>
        <v>0</v>
      </c>
      <c r="BL171" s="39">
        <f t="shared" si="1100"/>
        <v>0</v>
      </c>
      <c r="BM171" s="39">
        <f t="shared" si="1100"/>
        <v>0</v>
      </c>
      <c r="BN171" s="39">
        <f t="shared" si="1100"/>
        <v>0</v>
      </c>
      <c r="BO171" s="39">
        <f t="shared" si="1100"/>
        <v>0</v>
      </c>
      <c r="BP171" s="39">
        <f t="shared" si="1100"/>
        <v>0</v>
      </c>
      <c r="BQ171" s="39">
        <f t="shared" si="1100"/>
        <v>0</v>
      </c>
      <c r="BR171" s="39">
        <f t="shared" si="1100"/>
        <v>0</v>
      </c>
      <c r="BS171" s="39">
        <f t="shared" si="1100"/>
        <v>0</v>
      </c>
      <c r="BT171" s="39">
        <f t="shared" si="1100"/>
        <v>0</v>
      </c>
      <c r="BU171" s="39">
        <f t="shared" si="1100"/>
        <v>0</v>
      </c>
      <c r="BV171" s="39">
        <f t="shared" si="1100"/>
        <v>0</v>
      </c>
      <c r="BW171" s="39">
        <f t="shared" ref="BW171:EH171" si="1101">$E$171*BW$4*BW$10</f>
        <v>0</v>
      </c>
      <c r="BX171" s="39">
        <f t="shared" si="1101"/>
        <v>0</v>
      </c>
      <c r="BY171" s="39">
        <f t="shared" si="1101"/>
        <v>0</v>
      </c>
      <c r="BZ171" s="39">
        <f t="shared" si="1101"/>
        <v>0</v>
      </c>
      <c r="CA171" s="39">
        <f t="shared" si="1101"/>
        <v>-62353.349789001106</v>
      </c>
      <c r="CB171" s="39">
        <f t="shared" si="1101"/>
        <v>-62353.349789001106</v>
      </c>
      <c r="CC171" s="39">
        <f t="shared" si="1101"/>
        <v>-62353.349789001106</v>
      </c>
      <c r="CD171" s="39">
        <f t="shared" si="1101"/>
        <v>-63600.416784781126</v>
      </c>
      <c r="CE171" s="39">
        <f t="shared" si="1101"/>
        <v>-63600.416784781126</v>
      </c>
      <c r="CF171" s="39">
        <f t="shared" si="1101"/>
        <v>-63600.416784781126</v>
      </c>
      <c r="CG171" s="39">
        <f t="shared" si="1101"/>
        <v>-63600.416784781126</v>
      </c>
      <c r="CH171" s="39">
        <f t="shared" si="1101"/>
        <v>-63600.416784781126</v>
      </c>
      <c r="CI171" s="39">
        <f t="shared" si="1101"/>
        <v>-63600.416784781126</v>
      </c>
      <c r="CJ171" s="39">
        <f t="shared" si="1101"/>
        <v>-63600.416784781126</v>
      </c>
      <c r="CK171" s="39">
        <f t="shared" si="1101"/>
        <v>-63600.416784781126</v>
      </c>
      <c r="CL171" s="39">
        <f t="shared" si="1101"/>
        <v>-63600.416784781126</v>
      </c>
      <c r="CM171" s="39">
        <f t="shared" si="1101"/>
        <v>-63600.416784781126</v>
      </c>
      <c r="CN171" s="39">
        <f t="shared" si="1101"/>
        <v>-63600.416784781126</v>
      </c>
      <c r="CO171" s="39">
        <f t="shared" si="1101"/>
        <v>-63600.416784781126</v>
      </c>
      <c r="CP171" s="39">
        <f t="shared" si="1101"/>
        <v>-64872.425120476735</v>
      </c>
      <c r="CQ171" s="39">
        <f t="shared" si="1101"/>
        <v>-64872.425120476735</v>
      </c>
      <c r="CR171" s="39">
        <f t="shared" si="1101"/>
        <v>-64872.425120476735</v>
      </c>
      <c r="CS171" s="39">
        <f t="shared" si="1101"/>
        <v>-64872.425120476735</v>
      </c>
      <c r="CT171" s="39">
        <f t="shared" si="1101"/>
        <v>-64872.425120476735</v>
      </c>
      <c r="CU171" s="39">
        <f t="shared" si="1101"/>
        <v>-64872.425120476735</v>
      </c>
      <c r="CV171" s="39">
        <f t="shared" si="1101"/>
        <v>-64872.425120476735</v>
      </c>
      <c r="CW171" s="39">
        <f t="shared" si="1101"/>
        <v>-64872.425120476735</v>
      </c>
      <c r="CX171" s="39">
        <f t="shared" si="1101"/>
        <v>-64872.425120476735</v>
      </c>
      <c r="CY171" s="39">
        <f t="shared" si="1101"/>
        <v>-64872.425120476735</v>
      </c>
      <c r="CZ171" s="39">
        <f t="shared" si="1101"/>
        <v>-64872.425120476735</v>
      </c>
      <c r="DA171" s="39">
        <f t="shared" si="1101"/>
        <v>-64872.425120476735</v>
      </c>
      <c r="DB171" s="39">
        <f t="shared" si="1101"/>
        <v>-66169.873622886284</v>
      </c>
      <c r="DC171" s="39">
        <f t="shared" si="1101"/>
        <v>-66169.873622886284</v>
      </c>
      <c r="DD171" s="39">
        <f t="shared" si="1101"/>
        <v>-66169.873622886284</v>
      </c>
      <c r="DE171" s="39">
        <f t="shared" si="1101"/>
        <v>-66169.873622886284</v>
      </c>
      <c r="DF171" s="39">
        <f t="shared" si="1101"/>
        <v>-66169.873622886284</v>
      </c>
      <c r="DG171" s="39">
        <f t="shared" si="1101"/>
        <v>-66169.873622886284</v>
      </c>
      <c r="DH171" s="39">
        <f t="shared" si="1101"/>
        <v>-66169.873622886284</v>
      </c>
      <c r="DI171" s="39">
        <f t="shared" si="1101"/>
        <v>-66169.873622886284</v>
      </c>
      <c r="DJ171" s="39">
        <f t="shared" si="1101"/>
        <v>-66169.873622886284</v>
      </c>
      <c r="DK171" s="39">
        <f t="shared" si="1101"/>
        <v>-66169.873622886284</v>
      </c>
      <c r="DL171" s="39">
        <f t="shared" si="1101"/>
        <v>-66169.873622886284</v>
      </c>
      <c r="DM171" s="39">
        <f t="shared" si="1101"/>
        <v>-66169.873622886284</v>
      </c>
      <c r="DN171" s="39">
        <f t="shared" si="1101"/>
        <v>-67493.271095343996</v>
      </c>
      <c r="DO171" s="39">
        <f t="shared" si="1101"/>
        <v>-67493.271095343996</v>
      </c>
      <c r="DP171" s="39">
        <f t="shared" si="1101"/>
        <v>-67493.271095343996</v>
      </c>
      <c r="DQ171" s="39">
        <f t="shared" si="1101"/>
        <v>-67493.271095343996</v>
      </c>
      <c r="DR171" s="39">
        <f t="shared" si="1101"/>
        <v>-67493.271095343996</v>
      </c>
      <c r="DS171" s="39">
        <f t="shared" si="1101"/>
        <v>-67493.271095343996</v>
      </c>
      <c r="DT171" s="39">
        <f t="shared" si="1101"/>
        <v>-67493.271095343996</v>
      </c>
      <c r="DU171" s="39">
        <f t="shared" si="1101"/>
        <v>-67493.271095343996</v>
      </c>
      <c r="DV171" s="39">
        <f t="shared" si="1101"/>
        <v>-67493.271095343996</v>
      </c>
      <c r="DW171" s="39">
        <f t="shared" si="1101"/>
        <v>-67493.271095343996</v>
      </c>
      <c r="DX171" s="39">
        <f t="shared" si="1101"/>
        <v>-67493.271095343996</v>
      </c>
      <c r="DY171" s="39">
        <f t="shared" si="1101"/>
        <v>-67493.271095343996</v>
      </c>
      <c r="DZ171" s="39">
        <f t="shared" si="1101"/>
        <v>-68843.136517250881</v>
      </c>
      <c r="EA171" s="39">
        <f t="shared" si="1101"/>
        <v>-68843.136517250881</v>
      </c>
      <c r="EB171" s="39">
        <f t="shared" si="1101"/>
        <v>-68843.136517250881</v>
      </c>
      <c r="EC171" s="39">
        <f t="shared" si="1101"/>
        <v>-68843.136517250881</v>
      </c>
      <c r="ED171" s="39">
        <f t="shared" si="1101"/>
        <v>-68843.136517250881</v>
      </c>
      <c r="EE171" s="39">
        <f t="shared" si="1101"/>
        <v>-68843.136517250881</v>
      </c>
      <c r="EF171" s="39">
        <f t="shared" si="1101"/>
        <v>-68843.136517250881</v>
      </c>
      <c r="EG171" s="39">
        <f t="shared" si="1101"/>
        <v>-68843.136517250881</v>
      </c>
      <c r="EH171" s="39">
        <f t="shared" si="1101"/>
        <v>-68843.136517250881</v>
      </c>
      <c r="EI171" s="39">
        <f t="shared" ref="EI171:GG171" si="1102">$E$171*EI$4*EI$10</f>
        <v>-68843.136517250881</v>
      </c>
      <c r="EJ171" s="39">
        <f t="shared" si="1102"/>
        <v>-68843.136517250881</v>
      </c>
      <c r="EK171" s="39">
        <f t="shared" si="1102"/>
        <v>-68843.136517250881</v>
      </c>
      <c r="EL171" s="39">
        <f t="shared" si="1102"/>
        <v>-70219.999247595886</v>
      </c>
      <c r="EM171" s="39">
        <f t="shared" si="1102"/>
        <v>-70219.999247595886</v>
      </c>
      <c r="EN171" s="39">
        <f t="shared" si="1102"/>
        <v>-70219.999247595886</v>
      </c>
      <c r="EO171" s="39">
        <f t="shared" si="1102"/>
        <v>-70219.999247595886</v>
      </c>
      <c r="EP171" s="39">
        <f t="shared" si="1102"/>
        <v>-70219.999247595886</v>
      </c>
      <c r="EQ171" s="39">
        <f t="shared" si="1102"/>
        <v>-70219.999247595886</v>
      </c>
      <c r="ER171" s="39">
        <f t="shared" si="1102"/>
        <v>-70219.999247595886</v>
      </c>
      <c r="ES171" s="39">
        <f t="shared" si="1102"/>
        <v>-70219.999247595886</v>
      </c>
      <c r="ET171" s="39">
        <f t="shared" si="1102"/>
        <v>-70219.999247595886</v>
      </c>
      <c r="EU171" s="39">
        <f t="shared" si="1102"/>
        <v>-70219.999247595886</v>
      </c>
      <c r="EV171" s="39">
        <f t="shared" si="1102"/>
        <v>-70219.999247595886</v>
      </c>
      <c r="EW171" s="39">
        <f t="shared" si="1102"/>
        <v>-70219.999247595886</v>
      </c>
      <c r="EX171" s="39">
        <f t="shared" si="1102"/>
        <v>-71624.399232547818</v>
      </c>
      <c r="EY171" s="39">
        <f t="shared" si="1102"/>
        <v>-71624.399232547818</v>
      </c>
      <c r="EZ171" s="39">
        <f t="shared" si="1102"/>
        <v>-71624.399232547818</v>
      </c>
      <c r="FA171" s="39">
        <f t="shared" si="1102"/>
        <v>-71624.399232547818</v>
      </c>
      <c r="FB171" s="39">
        <f t="shared" si="1102"/>
        <v>-71624.399232547818</v>
      </c>
      <c r="FC171" s="39">
        <f t="shared" si="1102"/>
        <v>-71624.399232547818</v>
      </c>
      <c r="FD171" s="39">
        <f t="shared" si="1102"/>
        <v>-71624.399232547818</v>
      </c>
      <c r="FE171" s="39">
        <f t="shared" si="1102"/>
        <v>-71624.399232547818</v>
      </c>
      <c r="FF171" s="39">
        <f t="shared" si="1102"/>
        <v>-71624.399232547818</v>
      </c>
      <c r="FG171" s="39">
        <f t="shared" si="1102"/>
        <v>-71624.399232547818</v>
      </c>
      <c r="FH171" s="39">
        <f t="shared" si="1102"/>
        <v>-71624.399232547818</v>
      </c>
      <c r="FI171" s="39">
        <f t="shared" si="1102"/>
        <v>-71624.399232547818</v>
      </c>
      <c r="FJ171" s="39">
        <f t="shared" si="1102"/>
        <v>-73056.887217198775</v>
      </c>
      <c r="FK171" s="39">
        <f t="shared" si="1102"/>
        <v>-73056.887217198775</v>
      </c>
      <c r="FL171" s="39">
        <f t="shared" si="1102"/>
        <v>-73056.887217198775</v>
      </c>
      <c r="FM171" s="39">
        <f t="shared" si="1102"/>
        <v>-73056.887217198775</v>
      </c>
      <c r="FN171" s="39">
        <f t="shared" si="1102"/>
        <v>-73056.887217198775</v>
      </c>
      <c r="FO171" s="39">
        <f t="shared" si="1102"/>
        <v>-73056.887217198775</v>
      </c>
      <c r="FP171" s="39">
        <f t="shared" si="1102"/>
        <v>-73056.887217198775</v>
      </c>
      <c r="FQ171" s="39">
        <f t="shared" si="1102"/>
        <v>-73056.887217198775</v>
      </c>
      <c r="FR171" s="39">
        <f t="shared" si="1102"/>
        <v>-73056.887217198775</v>
      </c>
      <c r="FS171" s="39">
        <f t="shared" si="1102"/>
        <v>-73056.887217198775</v>
      </c>
      <c r="FT171" s="39">
        <f t="shared" si="1102"/>
        <v>-73056.887217198775</v>
      </c>
      <c r="FU171" s="39">
        <f t="shared" si="1102"/>
        <v>-73056.887217198775</v>
      </c>
      <c r="FV171" s="39">
        <f t="shared" si="1102"/>
        <v>-74518.02496154276</v>
      </c>
      <c r="FW171" s="39">
        <f t="shared" si="1102"/>
        <v>-74518.02496154276</v>
      </c>
      <c r="FX171" s="39">
        <f t="shared" si="1102"/>
        <v>-74518.02496154276</v>
      </c>
      <c r="FY171" s="39">
        <f t="shared" si="1102"/>
        <v>-74518.02496154276</v>
      </c>
      <c r="FZ171" s="39">
        <f t="shared" si="1102"/>
        <v>-74518.02496154276</v>
      </c>
      <c r="GA171" s="39">
        <f t="shared" si="1102"/>
        <v>-74518.02496154276</v>
      </c>
      <c r="GB171" s="39">
        <f t="shared" si="1102"/>
        <v>-74518.02496154276</v>
      </c>
      <c r="GC171" s="39">
        <f t="shared" si="1102"/>
        <v>-74518.02496154276</v>
      </c>
      <c r="GD171" s="39">
        <f t="shared" si="1102"/>
        <v>-74518.02496154276</v>
      </c>
      <c r="GE171" s="39">
        <f t="shared" si="1102"/>
        <v>-74518.02496154276</v>
      </c>
      <c r="GF171" s="39">
        <f t="shared" si="1102"/>
        <v>-74518.02496154276</v>
      </c>
      <c r="GG171" s="39">
        <f t="shared" si="1102"/>
        <v>-74518.02496154276</v>
      </c>
      <c r="GH171" s="39"/>
      <c r="GI171" s="107"/>
      <c r="GJ171" s="1"/>
      <c r="GK171" s="103"/>
      <c r="GL171" s="1"/>
      <c r="GM171" s="1"/>
    </row>
    <row r="172" spans="2:195" x14ac:dyDescent="0.25">
      <c r="D172" t="s">
        <v>235</v>
      </c>
      <c r="J172" s="1">
        <f>(J$1=('Model Inputs'!$E$6*Periodicity))*SUM(J170:J171)*Periodicity/$E$167</f>
        <v>0</v>
      </c>
      <c r="K172" s="39">
        <f>(K$1=('Model Inputs'!$E$6*Periodicity))*SUM(K170:K171)*Periodicity/$E$167</f>
        <v>0</v>
      </c>
      <c r="L172" s="1">
        <f>(L$1=('Model Inputs'!$E$6*Periodicity))*SUM(L170:L171)*Periodicity/$E$167</f>
        <v>0</v>
      </c>
      <c r="M172" s="1">
        <f>(M$1=('Model Inputs'!$E$6*Periodicity))*SUM(M170:M171)*Periodicity/$E$167</f>
        <v>0</v>
      </c>
      <c r="N172" s="1">
        <f>(N$1=('Model Inputs'!$E$6*Periodicity))*SUM(N170:N171)*Periodicity/$E$167</f>
        <v>0</v>
      </c>
      <c r="O172" s="1">
        <f>(O$1=('Model Inputs'!$E$6*Periodicity))*SUM(O170:O171)*Periodicity/$E$167</f>
        <v>0</v>
      </c>
      <c r="P172" s="1">
        <f>(P$1=('Model Inputs'!$E$6*Periodicity))*SUM(P170:P171)*Periodicity/$E$167</f>
        <v>0</v>
      </c>
      <c r="Q172" s="1">
        <f>(Q$1=('Model Inputs'!$E$6*Periodicity))*SUM(Q170:Q171)*Periodicity/$E$167</f>
        <v>0</v>
      </c>
      <c r="R172" s="1">
        <f>(R$1=('Model Inputs'!$E$6*Periodicity))*SUM(R170:R171)*Periodicity/$E$167</f>
        <v>0</v>
      </c>
      <c r="S172" s="1">
        <f>(S$1=('Model Inputs'!$E$6*Periodicity))*SUM(S170:S171)*Periodicity/$E$167</f>
        <v>0</v>
      </c>
      <c r="T172" s="1">
        <f>(T$1=('Model Inputs'!$E$6*Periodicity))*SUM(T170:T171)*Periodicity/$E$167</f>
        <v>0</v>
      </c>
      <c r="U172" s="1">
        <f>(U$1=('Model Inputs'!$E$6*Periodicity))*SUM(U170:U171)*Periodicity/$E$167</f>
        <v>0</v>
      </c>
      <c r="V172" s="1">
        <f>(V$1=('Model Inputs'!$E$6*Periodicity))*SUM(V170:V171)*Periodicity/$E$167</f>
        <v>0</v>
      </c>
      <c r="W172" s="1">
        <f>(W$1=('Model Inputs'!$E$6*Periodicity))*SUM(W170:W171)*Periodicity/$E$167</f>
        <v>0</v>
      </c>
      <c r="X172" s="1">
        <f>(X$1=('Model Inputs'!$E$6*Periodicity))*SUM(X170:X171)*Periodicity/$E$167</f>
        <v>0</v>
      </c>
      <c r="Y172" s="1">
        <f>(Y$1=('Model Inputs'!$E$6*Periodicity))*SUM(Y170:Y171)*Periodicity/$E$167</f>
        <v>0</v>
      </c>
      <c r="Z172" s="1">
        <f>(Z$1=('Model Inputs'!$E$6*Periodicity))*SUM(Z170:Z171)*Periodicity/$E$167</f>
        <v>0</v>
      </c>
      <c r="AA172" s="1">
        <f>(AA$1=('Model Inputs'!$E$6*Periodicity))*SUM(AA170:AA171)*Periodicity/$E$167</f>
        <v>0</v>
      </c>
      <c r="AB172" s="1">
        <f>(AB$1=('Model Inputs'!$E$6*Periodicity))*SUM(AB170:AB171)*Periodicity/$E$167</f>
        <v>0</v>
      </c>
      <c r="AC172" s="1">
        <f>(AC$1=('Model Inputs'!$E$6*Periodicity))*SUM(AC170:AC171)*Periodicity/$E$167</f>
        <v>0</v>
      </c>
      <c r="AD172" s="1">
        <f>(AD$1=('Model Inputs'!$E$6*Periodicity))*SUM(AD170:AD171)*Periodicity/$E$167</f>
        <v>0</v>
      </c>
      <c r="AE172" s="1">
        <f>(AE$1=('Model Inputs'!$E$6*Periodicity))*SUM(AE170:AE171)*Periodicity/$E$167</f>
        <v>0</v>
      </c>
      <c r="AF172" s="1">
        <f>(AF$1=('Model Inputs'!$E$6*Periodicity))*SUM(AF170:AF171)*Periodicity/$E$167</f>
        <v>0</v>
      </c>
      <c r="AG172" s="1">
        <f>(AG$1=('Model Inputs'!$E$6*Periodicity))*SUM(AG170:AG171)*Periodicity/$E$167</f>
        <v>0</v>
      </c>
      <c r="AH172" s="1">
        <f>(AH$1=('Model Inputs'!$E$6*Periodicity))*SUM(AH170:AH171)*Periodicity/$E$167</f>
        <v>0</v>
      </c>
      <c r="AI172" s="1">
        <f>(AI$1=('Model Inputs'!$E$6*Periodicity))*SUM(AI170:AI171)*Periodicity/$E$167</f>
        <v>0</v>
      </c>
      <c r="AJ172" s="1">
        <f>(AJ$1=('Model Inputs'!$E$6*Periodicity))*SUM(AJ170:AJ171)*Periodicity/$E$167</f>
        <v>0</v>
      </c>
      <c r="AK172" s="1">
        <f>(AK$1=('Model Inputs'!$E$6*Periodicity))*SUM(AK170:AK171)*Periodicity/$E$167</f>
        <v>0</v>
      </c>
      <c r="AL172" s="1">
        <f>(AL$1=('Model Inputs'!$E$6*Periodicity))*SUM(AL170:AL171)*Periodicity/$E$167</f>
        <v>0</v>
      </c>
      <c r="AM172" s="1">
        <f>(AM$1=('Model Inputs'!$E$6*Periodicity))*SUM(AM170:AM171)*Periodicity/$E$167</f>
        <v>0</v>
      </c>
      <c r="AN172" s="1">
        <f>(AN$1=('Model Inputs'!$E$6*Periodicity))*SUM(AN170:AN171)*Periodicity/$E$167</f>
        <v>0</v>
      </c>
      <c r="AO172" s="1">
        <f>(AO$1=('Model Inputs'!$E$6*Periodicity))*SUM(AO170:AO171)*Periodicity/$E$167</f>
        <v>0</v>
      </c>
      <c r="AP172" s="1">
        <f>(AP$1=('Model Inputs'!$E$6*Periodicity))*SUM(AP170:AP171)*Periodicity/$E$167</f>
        <v>0</v>
      </c>
      <c r="AQ172" s="1">
        <f>(AQ$1=('Model Inputs'!$E$6*Periodicity))*SUM(AQ170:AQ171)*Periodicity/$E$167</f>
        <v>0</v>
      </c>
      <c r="AR172" s="1">
        <f>(AR$1=('Model Inputs'!$E$6*Periodicity))*SUM(AR170:AR171)*Periodicity/$E$167</f>
        <v>0</v>
      </c>
      <c r="AS172" s="1">
        <f>(AS$1=('Model Inputs'!$E$6*Periodicity))*SUM(AS170:AS171)*Periodicity/$E$167</f>
        <v>0</v>
      </c>
      <c r="AT172" s="1">
        <f>(AT$1=('Model Inputs'!$E$6*Periodicity))*SUM(AT170:AT171)*Periodicity/$E$167</f>
        <v>0</v>
      </c>
      <c r="AU172" s="1">
        <f>(AU$1=('Model Inputs'!$E$6*Periodicity))*SUM(AU170:AU171)*Periodicity/$E$167</f>
        <v>0</v>
      </c>
      <c r="AV172" s="1">
        <f>(AV$1=('Model Inputs'!$E$6*Periodicity))*SUM(AV170:AV171)*Periodicity/$E$167</f>
        <v>0</v>
      </c>
      <c r="AW172" s="1">
        <f>(AW$1=('Model Inputs'!$E$6*Periodicity))*SUM(AW170:AW171)*Periodicity/$E$167</f>
        <v>0</v>
      </c>
      <c r="AX172" s="1">
        <f>(AX$1=('Model Inputs'!$E$6*Periodicity))*SUM(AX170:AX171)*Periodicity/$E$167</f>
        <v>0</v>
      </c>
      <c r="AY172" s="1">
        <f>(AY$1=('Model Inputs'!$E$6*Periodicity))*SUM(AY170:AY171)*Periodicity/$E$167</f>
        <v>0</v>
      </c>
      <c r="AZ172" s="1">
        <f>(AZ$1=('Model Inputs'!$E$6*Periodicity))*SUM(AZ170:AZ171)*Periodicity/$E$167</f>
        <v>0</v>
      </c>
      <c r="BA172" s="1">
        <f>(BA$1=('Model Inputs'!$E$6*Periodicity))*SUM(BA170:BA171)*Periodicity/$E$167</f>
        <v>0</v>
      </c>
      <c r="BB172" s="1">
        <f>(BB$1=('Model Inputs'!$E$6*Periodicity))*SUM(BB170:BB171)*Periodicity/$E$167</f>
        <v>0</v>
      </c>
      <c r="BC172" s="1">
        <f>(BC$1=('Model Inputs'!$E$6*Periodicity))*SUM(BC170:BC171)*Periodicity/$E$167</f>
        <v>0</v>
      </c>
      <c r="BD172" s="1">
        <f>(BD$1=('Model Inputs'!$E$6*Periodicity))*SUM(BD170:BD171)*Periodicity/$E$167</f>
        <v>0</v>
      </c>
      <c r="BE172" s="1">
        <f>(BE$1=('Model Inputs'!$E$6*Periodicity))*SUM(BE170:BE171)*Periodicity/$E$167</f>
        <v>0</v>
      </c>
      <c r="BF172" s="1">
        <f>(BF$1=('Model Inputs'!$E$6*Periodicity))*SUM(BF170:BF171)*Periodicity/$E$167</f>
        <v>0</v>
      </c>
      <c r="BG172" s="1">
        <f>(BG$1=('Model Inputs'!$E$6*Periodicity))*SUM(BG170:BG171)*Periodicity/$E$167</f>
        <v>0</v>
      </c>
      <c r="BH172" s="1">
        <f>(BH$1=('Model Inputs'!$E$6*Periodicity))*SUM(BH170:BH171)*Periodicity/$E$167</f>
        <v>0</v>
      </c>
      <c r="BI172" s="1">
        <f>(BI$1=('Model Inputs'!$E$6*Periodicity))*SUM(BI170:BI171)*Periodicity/$E$167</f>
        <v>0</v>
      </c>
      <c r="BJ172" s="1">
        <f>(BJ$1=('Model Inputs'!$E$6*Periodicity))*SUM(BJ170:BJ171)*Periodicity/$E$167</f>
        <v>0</v>
      </c>
      <c r="BK172" s="1">
        <f>(BK$1=('Model Inputs'!$E$6*Periodicity))*SUM(BK170:BK171)*Periodicity/$E$167</f>
        <v>0</v>
      </c>
      <c r="BL172" s="1">
        <f>(BL$1=('Model Inputs'!$E$6*Periodicity))*SUM(BL170:BL171)*Periodicity/$E$167</f>
        <v>0</v>
      </c>
      <c r="BM172" s="1">
        <f>(BM$1=('Model Inputs'!$E$6*Periodicity))*SUM(BM170:BM171)*Periodicity/$E$167</f>
        <v>0</v>
      </c>
      <c r="BN172" s="1">
        <f>(BN$1=('Model Inputs'!$E$6*Periodicity))*SUM(BN170:BN171)*Periodicity/$E$167</f>
        <v>0</v>
      </c>
      <c r="BO172" s="1">
        <f>(BO$1=('Model Inputs'!$E$6*Periodicity))*SUM(BO170:BO171)*Periodicity/$E$167</f>
        <v>0</v>
      </c>
      <c r="BP172" s="1">
        <f>(BP$1=('Model Inputs'!$E$6*Periodicity))*SUM(BP170:BP171)*Periodicity/$E$167</f>
        <v>0</v>
      </c>
      <c r="BQ172" s="1">
        <f>(BQ$1=('Model Inputs'!$E$6*Periodicity))*SUM(BQ170:BQ171)*Periodicity/$E$167</f>
        <v>0</v>
      </c>
      <c r="BR172" s="1">
        <f>(BR$1=('Model Inputs'!$E$6*Periodicity))*SUM(BR170:BR171)*Periodicity/$E$167</f>
        <v>0</v>
      </c>
      <c r="BS172" s="1">
        <f>(BS$1=('Model Inputs'!$E$6*Periodicity))*SUM(BS170:BS171)*Periodicity/$E$167</f>
        <v>0</v>
      </c>
      <c r="BT172" s="1">
        <f>(BT$1=('Model Inputs'!$E$6*Periodicity))*SUM(BT170:BT171)*Periodicity/$E$167</f>
        <v>0</v>
      </c>
      <c r="BU172" s="1">
        <f>(BU$1=('Model Inputs'!$E$6*Periodicity))*SUM(BU170:BU171)*Periodicity/$E$167</f>
        <v>0</v>
      </c>
      <c r="BV172" s="1">
        <f>(BV$1=('Model Inputs'!$E$6*Periodicity))*SUM(BV170:BV171)*Periodicity/$E$167</f>
        <v>0</v>
      </c>
      <c r="BW172" s="1">
        <f>(BW$1=('Model Inputs'!$E$6*Periodicity))*SUM(BW170:BW171)*Periodicity/$E$167</f>
        <v>0</v>
      </c>
      <c r="BX172" s="1">
        <f>(BX$1=('Model Inputs'!$E$6*Periodicity))*SUM(BX170:BX171)*Periodicity/$E$167</f>
        <v>0</v>
      </c>
      <c r="BY172" s="1">
        <f>(BY$1=('Model Inputs'!$E$6*Periodicity))*SUM(BY170:BY171)*Periodicity/$E$167</f>
        <v>0</v>
      </c>
      <c r="BZ172" s="1">
        <f>(BZ$1=('Model Inputs'!$E$6*Periodicity))*SUM(BZ170:BZ171)*Periodicity/$E$167</f>
        <v>0</v>
      </c>
      <c r="CA172" s="1">
        <f>(CA$1=('Model Inputs'!$E$6*Periodicity))*SUM(CA170:CA171)*Periodicity/$E$167</f>
        <v>0</v>
      </c>
      <c r="CB172" s="1">
        <f>(CB$1=('Model Inputs'!$E$6*Periodicity))*SUM(CB170:CB171)*Periodicity/$E$167</f>
        <v>0</v>
      </c>
      <c r="CC172" s="1">
        <f>(CC$1=('Model Inputs'!$E$6*Periodicity))*SUM(CC170:CC171)*Periodicity/$E$167</f>
        <v>0</v>
      </c>
      <c r="CD172" s="1">
        <f>(CD$1=('Model Inputs'!$E$6*Periodicity))*SUM(CD170:CD171)*Periodicity/$E$167</f>
        <v>0</v>
      </c>
      <c r="CE172" s="1">
        <f>(CE$1=('Model Inputs'!$E$6*Periodicity))*SUM(CE170:CE171)*Periodicity/$E$167</f>
        <v>0</v>
      </c>
      <c r="CF172" s="1">
        <f>(CF$1=('Model Inputs'!$E$6*Periodicity))*SUM(CF170:CF171)*Periodicity/$E$167</f>
        <v>0</v>
      </c>
      <c r="CG172" s="1">
        <f>(CG$1=('Model Inputs'!$E$6*Periodicity))*SUM(CG170:CG171)*Periodicity/$E$167</f>
        <v>0</v>
      </c>
      <c r="CH172" s="1">
        <f>(CH$1=('Model Inputs'!$E$6*Periodicity))*SUM(CH170:CH171)*Periodicity/$E$167</f>
        <v>0</v>
      </c>
      <c r="CI172" s="1">
        <f>(CI$1=('Model Inputs'!$E$6*Periodicity))*SUM(CI170:CI171)*Periodicity/$E$167</f>
        <v>0</v>
      </c>
      <c r="CJ172" s="1">
        <f>(CJ$1=('Model Inputs'!$E$6*Periodicity))*SUM(CJ170:CJ171)*Periodicity/$E$167</f>
        <v>0</v>
      </c>
      <c r="CK172" s="1">
        <f>(CK$1=('Model Inputs'!$E$6*Periodicity))*SUM(CK170:CK171)*Periodicity/$E$167</f>
        <v>0</v>
      </c>
      <c r="CL172" s="1">
        <f>(CL$1=('Model Inputs'!$E$6*Periodicity))*SUM(CL170:CL171)*Periodicity/$E$167</f>
        <v>0</v>
      </c>
      <c r="CM172" s="1">
        <f>(CM$1=('Model Inputs'!$E$6*Periodicity))*SUM(CM170:CM171)*Periodicity/$E$167</f>
        <v>0</v>
      </c>
      <c r="CN172" s="1">
        <f>(CN$1=('Model Inputs'!$E$6*Periodicity))*SUM(CN170:CN171)*Periodicity/$E$167</f>
        <v>0</v>
      </c>
      <c r="CO172" s="1">
        <f>(CO$1=('Model Inputs'!$E$6*Periodicity))*SUM(CO170:CO171)*Periodicity/$E$167</f>
        <v>0</v>
      </c>
      <c r="CP172" s="1">
        <f>(CP$1=('Model Inputs'!$E$6*Periodicity))*SUM(CP170:CP171)*Periodicity/$E$167</f>
        <v>0</v>
      </c>
      <c r="CQ172" s="1">
        <f>(CQ$1=('Model Inputs'!$E$6*Periodicity))*SUM(CQ170:CQ171)*Periodicity/$E$167</f>
        <v>0</v>
      </c>
      <c r="CR172" s="1">
        <f>(CR$1=('Model Inputs'!$E$6*Periodicity))*SUM(CR170:CR171)*Periodicity/$E$167</f>
        <v>0</v>
      </c>
      <c r="CS172" s="1">
        <f>(CS$1=('Model Inputs'!$E$6*Periodicity))*SUM(CS170:CS171)*Periodicity/$E$167</f>
        <v>0</v>
      </c>
      <c r="CT172" s="1">
        <f>(CT$1=('Model Inputs'!$E$6*Periodicity))*SUM(CT170:CT171)*Periodicity/$E$167</f>
        <v>0</v>
      </c>
      <c r="CU172" s="1">
        <f>(CU$1=('Model Inputs'!$E$6*Periodicity))*SUM(CU170:CU171)*Periodicity/$E$167</f>
        <v>0</v>
      </c>
      <c r="CV172" s="1">
        <f>(CV$1=('Model Inputs'!$E$6*Periodicity))*SUM(CV170:CV171)*Periodicity/$E$167</f>
        <v>0</v>
      </c>
      <c r="CW172" s="1">
        <f>(CW$1=('Model Inputs'!$E$6*Periodicity))*SUM(CW170:CW171)*Periodicity/$E$167</f>
        <v>0</v>
      </c>
      <c r="CX172" s="1">
        <f>(CX$1=('Model Inputs'!$E$6*Periodicity))*SUM(CX170:CX171)*Periodicity/$E$167</f>
        <v>0</v>
      </c>
      <c r="CY172" s="1">
        <f>(CY$1=('Model Inputs'!$E$6*Periodicity))*SUM(CY170:CY171)*Periodicity/$E$167</f>
        <v>0</v>
      </c>
      <c r="CZ172" s="1">
        <f>(CZ$1=('Model Inputs'!$E$6*Periodicity))*SUM(CZ170:CZ171)*Periodicity/$E$167</f>
        <v>0</v>
      </c>
      <c r="DA172" s="1">
        <f>(DA$1=('Model Inputs'!$E$6*Periodicity))*SUM(DA170:DA171)*Periodicity/$E$167</f>
        <v>0</v>
      </c>
      <c r="DB172" s="1">
        <f>(DB$1=('Model Inputs'!$E$6*Periodicity))*SUM(DB170:DB171)*Periodicity/$E$167</f>
        <v>0</v>
      </c>
      <c r="DC172" s="1">
        <f>(DC$1=('Model Inputs'!$E$6*Periodicity))*SUM(DC170:DC171)*Periodicity/$E$167</f>
        <v>0</v>
      </c>
      <c r="DD172" s="1">
        <f>(DD$1=('Model Inputs'!$E$6*Periodicity))*SUM(DD170:DD171)*Periodicity/$E$167</f>
        <v>0</v>
      </c>
      <c r="DE172" s="1">
        <f>(DE$1=('Model Inputs'!$E$6*Periodicity))*SUM(DE170:DE171)*Periodicity/$E$167</f>
        <v>0</v>
      </c>
      <c r="DF172" s="1">
        <f>(DF$1=('Model Inputs'!$E$6*Periodicity))*SUM(DF170:DF171)*Periodicity/$E$167</f>
        <v>0</v>
      </c>
      <c r="DG172" s="1">
        <f>(DG$1=('Model Inputs'!$E$6*Periodicity))*SUM(DG170:DG171)*Periodicity/$E$167</f>
        <v>0</v>
      </c>
      <c r="DH172" s="1">
        <f>(DH$1=('Model Inputs'!$E$6*Periodicity))*SUM(DH170:DH171)*Periodicity/$E$167</f>
        <v>0</v>
      </c>
      <c r="DI172" s="1">
        <f>(DI$1=('Model Inputs'!$E$6*Periodicity))*SUM(DI170:DI171)*Periodicity/$E$167</f>
        <v>0</v>
      </c>
      <c r="DJ172" s="1">
        <f>(DJ$1=('Model Inputs'!$E$6*Periodicity))*SUM(DJ170:DJ171)*Periodicity/$E$167</f>
        <v>0</v>
      </c>
      <c r="DK172" s="1">
        <f>(DK$1=('Model Inputs'!$E$6*Periodicity))*SUM(DK170:DK171)*Periodicity/$E$167</f>
        <v>0</v>
      </c>
      <c r="DL172" s="1">
        <f>(DL$1=('Model Inputs'!$E$6*Periodicity))*SUM(DL170:DL171)*Periodicity/$E$167</f>
        <v>0</v>
      </c>
      <c r="DM172" s="1">
        <f>(DM$1=('Model Inputs'!$E$6*Periodicity))*SUM(DM170:DM171)*Periodicity/$E$167</f>
        <v>0</v>
      </c>
      <c r="DN172" s="1">
        <f>(DN$1=('Model Inputs'!$E$6*Periodicity))*SUM(DN170:DN171)*Periodicity/$E$167</f>
        <v>0</v>
      </c>
      <c r="DO172" s="1">
        <f>(DO$1=('Model Inputs'!$E$6*Periodicity))*SUM(DO170:DO171)*Periodicity/$E$167</f>
        <v>0</v>
      </c>
      <c r="DP172" s="1">
        <f>(DP$1=('Model Inputs'!$E$6*Periodicity))*SUM(DP170:DP171)*Periodicity/$E$167</f>
        <v>0</v>
      </c>
      <c r="DQ172" s="1">
        <f>(DQ$1=('Model Inputs'!$E$6*Periodicity))*SUM(DQ170:DQ171)*Periodicity/$E$167</f>
        <v>0</v>
      </c>
      <c r="DR172" s="1">
        <f>(DR$1=('Model Inputs'!$E$6*Periodicity))*SUM(DR170:DR171)*Periodicity/$E$167</f>
        <v>0</v>
      </c>
      <c r="DS172" s="1">
        <f>(DS$1=('Model Inputs'!$E$6*Periodicity))*SUM(DS170:DS171)*Periodicity/$E$167</f>
        <v>0</v>
      </c>
      <c r="DT172" s="1">
        <f>(DT$1=('Model Inputs'!$E$6*Periodicity))*SUM(DT170:DT171)*Periodicity/$E$167</f>
        <v>0</v>
      </c>
      <c r="DU172" s="1">
        <f>(DU$1=('Model Inputs'!$E$6*Periodicity))*SUM(DU170:DU171)*Periodicity/$E$167</f>
        <v>0</v>
      </c>
      <c r="DV172" s="1">
        <f>(DV$1=('Model Inputs'!$E$6*Periodicity))*SUM(DV170:DV171)*Periodicity/$E$167</f>
        <v>0</v>
      </c>
      <c r="DW172" s="1">
        <f>(DW$1=('Model Inputs'!$E$6*Periodicity))*SUM(DW170:DW171)*Periodicity/$E$167</f>
        <v>0</v>
      </c>
      <c r="DX172" s="1">
        <f>(DX$1=('Model Inputs'!$E$6*Periodicity))*SUM(DX170:DX171)*Periodicity/$E$167</f>
        <v>0</v>
      </c>
      <c r="DY172" s="1">
        <f>(DY$1=('Model Inputs'!$E$6*Periodicity))*SUM(DY170:DY171)*Periodicity/$E$167</f>
        <v>0</v>
      </c>
      <c r="DZ172" s="1">
        <f>(DZ$1=('Model Inputs'!$E$6*Periodicity))*SUM(DZ170:DZ171)*Periodicity/$E$167</f>
        <v>0</v>
      </c>
      <c r="EA172" s="1">
        <f>(EA$1=('Model Inputs'!$E$6*Periodicity))*SUM(EA170:EA171)*Periodicity/$E$167</f>
        <v>0</v>
      </c>
      <c r="EB172" s="1">
        <f>(EB$1=('Model Inputs'!$E$6*Periodicity))*SUM(EB170:EB171)*Periodicity/$E$167</f>
        <v>0</v>
      </c>
      <c r="EC172" s="1">
        <f>(EC$1=('Model Inputs'!$E$6*Periodicity))*SUM(EC170:EC171)*Periodicity/$E$167</f>
        <v>0</v>
      </c>
      <c r="ED172" s="1">
        <f>(ED$1=('Model Inputs'!$E$6*Periodicity))*SUM(ED170:ED171)*Periodicity/$E$167</f>
        <v>0</v>
      </c>
      <c r="EE172" s="1">
        <f>(EE$1=('Model Inputs'!$E$6*Periodicity))*SUM(EE170:EE171)*Periodicity/$E$167</f>
        <v>0</v>
      </c>
      <c r="EF172" s="1">
        <f>(EF$1=('Model Inputs'!$E$6*Periodicity))*SUM(EF170:EF171)*Periodicity/$E$167</f>
        <v>0</v>
      </c>
      <c r="EG172" s="1">
        <f>(EG$1=('Model Inputs'!$E$6*Periodicity))*SUM(EG170:EG171)*Periodicity/$E$167</f>
        <v>0</v>
      </c>
      <c r="EH172" s="1">
        <f>(EH$1=('Model Inputs'!$E$6*Periodicity))*SUM(EH170:EH171)*Periodicity/$E$167</f>
        <v>0</v>
      </c>
      <c r="EI172" s="1">
        <f>(EI$1=('Model Inputs'!$E$6*Periodicity))*SUM(EI170:EI171)*Periodicity/$E$167</f>
        <v>0</v>
      </c>
      <c r="EJ172" s="1">
        <f>(EJ$1=('Model Inputs'!$E$6*Periodicity))*SUM(EJ170:EJ171)*Periodicity/$E$167</f>
        <v>0</v>
      </c>
      <c r="EK172" s="1">
        <f>(EK$1=('Model Inputs'!$E$6*Periodicity))*SUM(EK170:EK171)*Periodicity/$E$167</f>
        <v>0</v>
      </c>
      <c r="EL172" s="1">
        <f>(EL$1=('Model Inputs'!$E$6*Periodicity))*SUM(EL170:EL171)*Periodicity/$E$167</f>
        <v>0</v>
      </c>
      <c r="EM172" s="1">
        <f>(EM$1=('Model Inputs'!$E$6*Periodicity))*SUM(EM170:EM171)*Periodicity/$E$167</f>
        <v>0</v>
      </c>
      <c r="EN172" s="1">
        <f>(EN$1=('Model Inputs'!$E$6*Periodicity))*SUM(EN170:EN171)*Periodicity/$E$167</f>
        <v>0</v>
      </c>
      <c r="EO172" s="1">
        <f>(EO$1=('Model Inputs'!$E$6*Periodicity))*SUM(EO170:EO171)*Periodicity/$E$167</f>
        <v>0</v>
      </c>
      <c r="EP172" s="1">
        <f>(EP$1=('Model Inputs'!$E$6*Periodicity))*SUM(EP170:EP171)*Periodicity/$E$167</f>
        <v>0</v>
      </c>
      <c r="EQ172" s="1">
        <f>(EQ$1=('Model Inputs'!$E$6*Periodicity))*SUM(EQ170:EQ171)*Periodicity/$E$167</f>
        <v>0</v>
      </c>
      <c r="ER172" s="1">
        <f>(ER$1=('Model Inputs'!$E$6*Periodicity))*SUM(ER170:ER171)*Periodicity/$E$167</f>
        <v>0</v>
      </c>
      <c r="ES172" s="1">
        <f>(ES$1=('Model Inputs'!$E$6*Periodicity))*SUM(ES170:ES171)*Periodicity/$E$167</f>
        <v>0</v>
      </c>
      <c r="ET172" s="1">
        <f>(ET$1=('Model Inputs'!$E$6*Periodicity))*SUM(ET170:ET171)*Periodicity/$E$167</f>
        <v>0</v>
      </c>
      <c r="EU172" s="1">
        <f>(EU$1=('Model Inputs'!$E$6*Periodicity))*SUM(EU170:EU171)*Periodicity/$E$167</f>
        <v>0</v>
      </c>
      <c r="EV172" s="1">
        <f>(EV$1=('Model Inputs'!$E$6*Periodicity))*SUM(EV170:EV171)*Periodicity/$E$167</f>
        <v>0</v>
      </c>
      <c r="EW172" s="1">
        <f>(EW$1=('Model Inputs'!$E$6*Periodicity))*SUM(EW170:EW171)*Periodicity/$E$167</f>
        <v>0</v>
      </c>
      <c r="EX172" s="1">
        <f>(EX$1=('Model Inputs'!$E$6*Periodicity))*SUM(EX170:EX171)*Periodicity/$E$167</f>
        <v>0</v>
      </c>
      <c r="EY172" s="1">
        <f>(EY$1=('Model Inputs'!$E$6*Periodicity))*SUM(EY170:EY171)*Periodicity/$E$167</f>
        <v>0</v>
      </c>
      <c r="EZ172" s="1">
        <f>(EZ$1=('Model Inputs'!$E$6*Periodicity))*SUM(EZ170:EZ171)*Periodicity/$E$167</f>
        <v>0</v>
      </c>
      <c r="FA172" s="1">
        <f>(FA$1=('Model Inputs'!$E$6*Periodicity))*SUM(FA170:FA171)*Periodicity/$E$167</f>
        <v>0</v>
      </c>
      <c r="FB172" s="1">
        <f>(FB$1=('Model Inputs'!$E$6*Periodicity))*SUM(FB170:FB171)*Periodicity/$E$167</f>
        <v>0</v>
      </c>
      <c r="FC172" s="1">
        <f>(FC$1=('Model Inputs'!$E$6*Periodicity))*SUM(FC170:FC171)*Periodicity/$E$167</f>
        <v>0</v>
      </c>
      <c r="FD172" s="1">
        <f>(FD$1=('Model Inputs'!$E$6*Periodicity))*SUM(FD170:FD171)*Periodicity/$E$167</f>
        <v>0</v>
      </c>
      <c r="FE172" s="1">
        <f>(FE$1=('Model Inputs'!$E$6*Periodicity))*SUM(FE170:FE171)*Periodicity/$E$167</f>
        <v>0</v>
      </c>
      <c r="FF172" s="1">
        <f>(FF$1=('Model Inputs'!$E$6*Periodicity))*SUM(FF170:FF171)*Periodicity/$E$167</f>
        <v>0</v>
      </c>
      <c r="FG172" s="1">
        <f>(FG$1=('Model Inputs'!$E$6*Periodicity))*SUM(FG170:FG171)*Periodicity/$E$167</f>
        <v>0</v>
      </c>
      <c r="FH172" s="1">
        <f>(FH$1=('Model Inputs'!$E$6*Periodicity))*SUM(FH170:FH171)*Periodicity/$E$167</f>
        <v>0</v>
      </c>
      <c r="FI172" s="1">
        <f>(FI$1=('Model Inputs'!$E$6*Periodicity))*SUM(FI170:FI171)*Periodicity/$E$167</f>
        <v>0</v>
      </c>
      <c r="FJ172" s="1">
        <f>(FJ$1=('Model Inputs'!$E$6*Periodicity))*SUM(FJ170:FJ171)*Periodicity/$E$167</f>
        <v>0</v>
      </c>
      <c r="FK172" s="1">
        <f>(FK$1=('Model Inputs'!$E$6*Periodicity))*SUM(FK170:FK171)*Periodicity/$E$167</f>
        <v>0</v>
      </c>
      <c r="FL172" s="1">
        <f>(FL$1=('Model Inputs'!$E$6*Periodicity))*SUM(FL170:FL171)*Periodicity/$E$167</f>
        <v>0</v>
      </c>
      <c r="FM172" s="1">
        <f>(FM$1=('Model Inputs'!$E$6*Periodicity))*SUM(FM170:FM171)*Periodicity/$E$167</f>
        <v>0</v>
      </c>
      <c r="FN172" s="1">
        <f>(FN$1=('Model Inputs'!$E$6*Periodicity))*SUM(FN170:FN171)*Periodicity/$E$167</f>
        <v>0</v>
      </c>
      <c r="FO172" s="1">
        <f>(FO$1=('Model Inputs'!$E$6*Periodicity))*SUM(FO170:FO171)*Periodicity/$E$167</f>
        <v>0</v>
      </c>
      <c r="FP172" s="1">
        <f>(FP$1=('Model Inputs'!$E$6*Periodicity))*SUM(FP170:FP171)*Periodicity/$E$167</f>
        <v>0</v>
      </c>
      <c r="FQ172" s="1">
        <f>(FQ$1=('Model Inputs'!$E$6*Periodicity))*SUM(FQ170:FQ171)*Periodicity/$E$167</f>
        <v>0</v>
      </c>
      <c r="FR172" s="1">
        <f>(FR$1=('Model Inputs'!$E$6*Periodicity))*SUM(FR170:FR171)*Periodicity/$E$167</f>
        <v>0</v>
      </c>
      <c r="FS172" s="1">
        <f>(FS$1=('Model Inputs'!$E$6*Periodicity))*SUM(FS170:FS171)*Periodicity/$E$167</f>
        <v>0</v>
      </c>
      <c r="FT172" s="1">
        <f>(FT$1=('Model Inputs'!$E$6*Periodicity))*SUM(FT170:FT171)*Periodicity/$E$167</f>
        <v>0</v>
      </c>
      <c r="FU172" s="1">
        <f>(FU$1=('Model Inputs'!$E$6*Periodicity))*SUM(FU170:FU171)*Periodicity/$E$167</f>
        <v>0</v>
      </c>
      <c r="FV172" s="1">
        <f>(FV$1=('Model Inputs'!$E$6*Periodicity))*SUM(FV170:FV171)*Periodicity/$E$167</f>
        <v>0</v>
      </c>
      <c r="FW172" s="1">
        <f>(FW$1=('Model Inputs'!$E$6*Periodicity))*SUM(FW170:FW171)*Periodicity/$E$167</f>
        <v>0</v>
      </c>
      <c r="FX172" s="1">
        <f>(FX$1=('Model Inputs'!$E$6*Periodicity))*SUM(FX170:FX171)*Periodicity/$E$167</f>
        <v>0</v>
      </c>
      <c r="FY172" s="1">
        <f>(FY$1=('Model Inputs'!$E$6*Periodicity))*SUM(FY170:FY171)*Periodicity/$E$167</f>
        <v>0</v>
      </c>
      <c r="FZ172" s="1">
        <f>(FZ$1=('Model Inputs'!$E$6*Periodicity))*SUM(FZ170:FZ171)*Periodicity/$E$167</f>
        <v>0</v>
      </c>
      <c r="GA172" s="1">
        <f>(GA$1=('Model Inputs'!$E$6*Periodicity))*SUM(GA170:GA171)*Periodicity/$E$167</f>
        <v>0</v>
      </c>
      <c r="GB172" s="1">
        <f>(GB$1=('Model Inputs'!$E$6*Periodicity))*SUM(GB170:GB171)*Periodicity/$E$167</f>
        <v>0</v>
      </c>
      <c r="GC172" s="1">
        <f>(GC$1=('Model Inputs'!$E$6*Periodicity))*SUM(GC170:GC171)*Periodicity/$E$167</f>
        <v>0</v>
      </c>
      <c r="GD172" s="1">
        <f>(GD$1=('Model Inputs'!$E$6*Periodicity))*SUM(GD170:GD171)*Periodicity/$E$167</f>
        <v>0</v>
      </c>
      <c r="GE172" s="1">
        <f>(GE$1=('Model Inputs'!$E$6*Periodicity))*SUM(GE170:GE171)*Periodicity/$E$167</f>
        <v>0</v>
      </c>
      <c r="GF172" s="1">
        <f>(GF$1=('Model Inputs'!$E$6*Periodicity))*SUM(GF170:GF171)*Periodicity/$E$167</f>
        <v>0</v>
      </c>
      <c r="GG172" s="1">
        <f>(GG$1=('Model Inputs'!$E$6*Periodicity))*SUM(GG170:GG171)*Periodicity/$E$167</f>
        <v>17244754.653635286</v>
      </c>
      <c r="GH172" s="104"/>
      <c r="GI172" s="1"/>
      <c r="GJ172" s="1"/>
      <c r="GK172" s="103"/>
      <c r="GL172" s="1"/>
      <c r="GM172" s="1"/>
    </row>
    <row r="173" spans="2:195" x14ac:dyDescent="0.25">
      <c r="D173" s="31" t="s">
        <v>296</v>
      </c>
      <c r="E173" s="31"/>
      <c r="F173" s="31"/>
      <c r="G173" s="31"/>
      <c r="H173" s="31"/>
      <c r="I173" s="31"/>
      <c r="J173" s="33">
        <f t="shared" ref="J173:AO173" si="1103">SUM(J170:J172)</f>
        <v>0</v>
      </c>
      <c r="K173" s="33">
        <f t="shared" si="1103"/>
        <v>0</v>
      </c>
      <c r="L173" s="33">
        <f t="shared" si="1103"/>
        <v>0</v>
      </c>
      <c r="M173" s="33">
        <f t="shared" si="1103"/>
        <v>0</v>
      </c>
      <c r="N173" s="33">
        <f t="shared" si="1103"/>
        <v>0</v>
      </c>
      <c r="O173" s="33">
        <f t="shared" si="1103"/>
        <v>0</v>
      </c>
      <c r="P173" s="33">
        <f t="shared" si="1103"/>
        <v>0</v>
      </c>
      <c r="Q173" s="33">
        <f t="shared" si="1103"/>
        <v>0</v>
      </c>
      <c r="R173" s="33">
        <f t="shared" si="1103"/>
        <v>0</v>
      </c>
      <c r="S173" s="33">
        <f t="shared" si="1103"/>
        <v>0</v>
      </c>
      <c r="T173" s="33">
        <f t="shared" si="1103"/>
        <v>0</v>
      </c>
      <c r="U173" s="33">
        <f t="shared" si="1103"/>
        <v>0</v>
      </c>
      <c r="V173" s="33">
        <f t="shared" si="1103"/>
        <v>0</v>
      </c>
      <c r="W173" s="33">
        <f t="shared" si="1103"/>
        <v>0</v>
      </c>
      <c r="X173" s="33">
        <f t="shared" si="1103"/>
        <v>0</v>
      </c>
      <c r="Y173" s="33">
        <f t="shared" si="1103"/>
        <v>0</v>
      </c>
      <c r="Z173" s="33">
        <f t="shared" si="1103"/>
        <v>0</v>
      </c>
      <c r="AA173" s="33">
        <f t="shared" si="1103"/>
        <v>0</v>
      </c>
      <c r="AB173" s="33">
        <f t="shared" si="1103"/>
        <v>0</v>
      </c>
      <c r="AC173" s="33">
        <f t="shared" si="1103"/>
        <v>0</v>
      </c>
      <c r="AD173" s="33">
        <f t="shared" si="1103"/>
        <v>0</v>
      </c>
      <c r="AE173" s="33">
        <f t="shared" si="1103"/>
        <v>0</v>
      </c>
      <c r="AF173" s="33">
        <f t="shared" si="1103"/>
        <v>0</v>
      </c>
      <c r="AG173" s="33">
        <f t="shared" si="1103"/>
        <v>0</v>
      </c>
      <c r="AH173" s="33">
        <f t="shared" si="1103"/>
        <v>0</v>
      </c>
      <c r="AI173" s="33">
        <f t="shared" si="1103"/>
        <v>0</v>
      </c>
      <c r="AJ173" s="33">
        <f t="shared" si="1103"/>
        <v>0</v>
      </c>
      <c r="AK173" s="33">
        <f t="shared" si="1103"/>
        <v>0</v>
      </c>
      <c r="AL173" s="33">
        <f t="shared" si="1103"/>
        <v>0</v>
      </c>
      <c r="AM173" s="33">
        <f t="shared" si="1103"/>
        <v>0</v>
      </c>
      <c r="AN173" s="33">
        <f t="shared" si="1103"/>
        <v>0</v>
      </c>
      <c r="AO173" s="33">
        <f t="shared" si="1103"/>
        <v>0</v>
      </c>
      <c r="AP173" s="33">
        <f t="shared" ref="AP173:BU173" si="1104">SUM(AP170:AP172)</f>
        <v>0</v>
      </c>
      <c r="AQ173" s="33">
        <f t="shared" si="1104"/>
        <v>0</v>
      </c>
      <c r="AR173" s="33">
        <f t="shared" si="1104"/>
        <v>0</v>
      </c>
      <c r="AS173" s="33">
        <f t="shared" si="1104"/>
        <v>0</v>
      </c>
      <c r="AT173" s="33">
        <f t="shared" si="1104"/>
        <v>0</v>
      </c>
      <c r="AU173" s="33">
        <f t="shared" si="1104"/>
        <v>0</v>
      </c>
      <c r="AV173" s="33">
        <f t="shared" si="1104"/>
        <v>0</v>
      </c>
      <c r="AW173" s="33">
        <f t="shared" si="1104"/>
        <v>0</v>
      </c>
      <c r="AX173" s="33">
        <f t="shared" si="1104"/>
        <v>0</v>
      </c>
      <c r="AY173" s="33">
        <f t="shared" si="1104"/>
        <v>0</v>
      </c>
      <c r="AZ173" s="33">
        <f t="shared" si="1104"/>
        <v>0</v>
      </c>
      <c r="BA173" s="33">
        <f t="shared" si="1104"/>
        <v>0</v>
      </c>
      <c r="BB173" s="33">
        <f t="shared" si="1104"/>
        <v>0</v>
      </c>
      <c r="BC173" s="33">
        <f t="shared" si="1104"/>
        <v>0</v>
      </c>
      <c r="BD173" s="33">
        <f t="shared" si="1104"/>
        <v>0</v>
      </c>
      <c r="BE173" s="33">
        <f t="shared" si="1104"/>
        <v>0</v>
      </c>
      <c r="BF173" s="33">
        <f t="shared" si="1104"/>
        <v>0</v>
      </c>
      <c r="BG173" s="33">
        <f t="shared" si="1104"/>
        <v>0</v>
      </c>
      <c r="BH173" s="33">
        <f t="shared" si="1104"/>
        <v>0</v>
      </c>
      <c r="BI173" s="33">
        <f t="shared" si="1104"/>
        <v>0</v>
      </c>
      <c r="BJ173" s="33">
        <f t="shared" si="1104"/>
        <v>0</v>
      </c>
      <c r="BK173" s="33">
        <f t="shared" si="1104"/>
        <v>0</v>
      </c>
      <c r="BL173" s="33">
        <f t="shared" si="1104"/>
        <v>0</v>
      </c>
      <c r="BM173" s="33">
        <f t="shared" si="1104"/>
        <v>0</v>
      </c>
      <c r="BN173" s="33">
        <f t="shared" si="1104"/>
        <v>0</v>
      </c>
      <c r="BO173" s="33">
        <f t="shared" si="1104"/>
        <v>0</v>
      </c>
      <c r="BP173" s="33">
        <f t="shared" si="1104"/>
        <v>0</v>
      </c>
      <c r="BQ173" s="33">
        <f t="shared" si="1104"/>
        <v>0</v>
      </c>
      <c r="BR173" s="33">
        <f t="shared" si="1104"/>
        <v>0</v>
      </c>
      <c r="BS173" s="33">
        <f t="shared" si="1104"/>
        <v>0</v>
      </c>
      <c r="BT173" s="33">
        <f t="shared" si="1104"/>
        <v>0</v>
      </c>
      <c r="BU173" s="33">
        <f t="shared" si="1104"/>
        <v>0</v>
      </c>
      <c r="BV173" s="33">
        <f t="shared" ref="BV173:DA173" si="1105">SUM(BV170:BV172)</f>
        <v>0</v>
      </c>
      <c r="BW173" s="33">
        <f t="shared" si="1105"/>
        <v>0</v>
      </c>
      <c r="BX173" s="33">
        <f t="shared" si="1105"/>
        <v>0</v>
      </c>
      <c r="BY173" s="33">
        <f t="shared" si="1105"/>
        <v>0</v>
      </c>
      <c r="BZ173" s="33">
        <f t="shared" si="1105"/>
        <v>0</v>
      </c>
      <c r="CA173" s="33">
        <f t="shared" si="1105"/>
        <v>-62353.349789001106</v>
      </c>
      <c r="CB173" s="33">
        <f t="shared" si="1105"/>
        <v>-62353.349789001106</v>
      </c>
      <c r="CC173" s="33">
        <f t="shared" si="1105"/>
        <v>-62353.349789001106</v>
      </c>
      <c r="CD173" s="33">
        <f t="shared" si="1105"/>
        <v>-63600.416784781126</v>
      </c>
      <c r="CE173" s="33">
        <f t="shared" si="1105"/>
        <v>214640.88406853142</v>
      </c>
      <c r="CF173" s="33">
        <f t="shared" si="1105"/>
        <v>-63600.416784781126</v>
      </c>
      <c r="CG173" s="33">
        <f t="shared" si="1105"/>
        <v>-63600.416784781126</v>
      </c>
      <c r="CH173" s="33">
        <f t="shared" si="1105"/>
        <v>-63600.416784781126</v>
      </c>
      <c r="CI173" s="33">
        <f t="shared" si="1105"/>
        <v>-63600.416784781126</v>
      </c>
      <c r="CJ173" s="33">
        <f t="shared" si="1105"/>
        <v>-63600.416784781126</v>
      </c>
      <c r="CK173" s="33">
        <f t="shared" si="1105"/>
        <v>-63600.416784781126</v>
      </c>
      <c r="CL173" s="33">
        <f t="shared" si="1105"/>
        <v>-63600.416784781126</v>
      </c>
      <c r="CM173" s="33">
        <f t="shared" si="1105"/>
        <v>-63600.416784781126</v>
      </c>
      <c r="CN173" s="33">
        <f t="shared" si="1105"/>
        <v>-63600.416784781126</v>
      </c>
      <c r="CO173" s="33">
        <f t="shared" si="1105"/>
        <v>-63600.416784781126</v>
      </c>
      <c r="CP173" s="33">
        <f t="shared" si="1105"/>
        <v>-64872.425120476735</v>
      </c>
      <c r="CQ173" s="33">
        <f t="shared" si="1105"/>
        <v>-64872.425120476735</v>
      </c>
      <c r="CR173" s="33">
        <f t="shared" si="1105"/>
        <v>-64872.425120476735</v>
      </c>
      <c r="CS173" s="33">
        <f t="shared" si="1105"/>
        <v>-64872.425120476735</v>
      </c>
      <c r="CT173" s="33">
        <f t="shared" si="1105"/>
        <v>-64872.425120476735</v>
      </c>
      <c r="CU173" s="33">
        <f t="shared" si="1105"/>
        <v>-64872.425120476735</v>
      </c>
      <c r="CV173" s="33">
        <f t="shared" si="1105"/>
        <v>-64872.425120476735</v>
      </c>
      <c r="CW173" s="33">
        <f t="shared" si="1105"/>
        <v>-64872.425120476735</v>
      </c>
      <c r="CX173" s="33">
        <f t="shared" si="1105"/>
        <v>-64872.425120476735</v>
      </c>
      <c r="CY173" s="33">
        <f t="shared" si="1105"/>
        <v>-64872.425120476735</v>
      </c>
      <c r="CZ173" s="33">
        <f t="shared" si="1105"/>
        <v>-64872.425120476735</v>
      </c>
      <c r="DA173" s="33">
        <f t="shared" si="1105"/>
        <v>-64872.425120476735</v>
      </c>
      <c r="DB173" s="33">
        <f t="shared" ref="DB173:EG173" si="1106">SUM(DB170:DB172)</f>
        <v>-66169.873622886284</v>
      </c>
      <c r="DC173" s="33">
        <f t="shared" si="1106"/>
        <v>-66169.873622886284</v>
      </c>
      <c r="DD173" s="33">
        <f t="shared" si="1106"/>
        <v>-66169.873622886284</v>
      </c>
      <c r="DE173" s="33">
        <f t="shared" si="1106"/>
        <v>-66169.873622886284</v>
      </c>
      <c r="DF173" s="33">
        <f t="shared" si="1106"/>
        <v>-66169.873622886284</v>
      </c>
      <c r="DG173" s="33">
        <f t="shared" si="1106"/>
        <v>-66169.873622886284</v>
      </c>
      <c r="DH173" s="33">
        <f t="shared" si="1106"/>
        <v>-66169.873622886284</v>
      </c>
      <c r="DI173" s="33">
        <f t="shared" si="1106"/>
        <v>-66169.873622886284</v>
      </c>
      <c r="DJ173" s="33">
        <f t="shared" si="1106"/>
        <v>-66169.873622886284</v>
      </c>
      <c r="DK173" s="33">
        <f t="shared" si="1106"/>
        <v>-66169.873622886284</v>
      </c>
      <c r="DL173" s="33">
        <f t="shared" si="1106"/>
        <v>-66169.873622886284</v>
      </c>
      <c r="DM173" s="33">
        <f t="shared" si="1106"/>
        <v>-66169.873622886284</v>
      </c>
      <c r="DN173" s="33">
        <f t="shared" si="1106"/>
        <v>-67493.271095343996</v>
      </c>
      <c r="DO173" s="33">
        <f t="shared" si="1106"/>
        <v>-67493.271095343996</v>
      </c>
      <c r="DP173" s="33">
        <f t="shared" si="1106"/>
        <v>-67493.271095343996</v>
      </c>
      <c r="DQ173" s="33">
        <f t="shared" si="1106"/>
        <v>-67493.271095343996</v>
      </c>
      <c r="DR173" s="33">
        <f t="shared" si="1106"/>
        <v>-67493.271095343996</v>
      </c>
      <c r="DS173" s="33">
        <f t="shared" si="1106"/>
        <v>-67493.271095343996</v>
      </c>
      <c r="DT173" s="33">
        <f t="shared" si="1106"/>
        <v>-67493.271095343996</v>
      </c>
      <c r="DU173" s="33">
        <f t="shared" si="1106"/>
        <v>-67493.271095343996</v>
      </c>
      <c r="DV173" s="33">
        <f t="shared" si="1106"/>
        <v>-67493.271095343996</v>
      </c>
      <c r="DW173" s="33">
        <f t="shared" si="1106"/>
        <v>-8438.8922161555893</v>
      </c>
      <c r="DX173" s="33">
        <f t="shared" si="1106"/>
        <v>-8438.8922161555893</v>
      </c>
      <c r="DY173" s="33">
        <f t="shared" si="1106"/>
        <v>-8438.8922161555893</v>
      </c>
      <c r="DZ173" s="33">
        <f t="shared" si="1106"/>
        <v>-8607.6700604787038</v>
      </c>
      <c r="EA173" s="33">
        <f t="shared" si="1106"/>
        <v>-8607.6700604787038</v>
      </c>
      <c r="EB173" s="33">
        <f t="shared" si="1106"/>
        <v>-8607.6700604787038</v>
      </c>
      <c r="EC173" s="33">
        <f t="shared" si="1106"/>
        <v>-8607.6700604787038</v>
      </c>
      <c r="ED173" s="33">
        <f t="shared" si="1106"/>
        <v>-8607.6700604787038</v>
      </c>
      <c r="EE173" s="33">
        <f t="shared" si="1106"/>
        <v>-8607.6700604787038</v>
      </c>
      <c r="EF173" s="33">
        <f t="shared" si="1106"/>
        <v>-8607.6700604787038</v>
      </c>
      <c r="EG173" s="33">
        <f t="shared" si="1106"/>
        <v>-8607.6700604787038</v>
      </c>
      <c r="EH173" s="33">
        <f t="shared" ref="EH173:FM173" si="1107">SUM(EH170:EH172)</f>
        <v>-8607.6700604787038</v>
      </c>
      <c r="EI173" s="33">
        <f t="shared" si="1107"/>
        <v>51627.796396293474</v>
      </c>
      <c r="EJ173" s="33">
        <f t="shared" si="1107"/>
        <v>51627.796396293474</v>
      </c>
      <c r="EK173" s="33">
        <f t="shared" si="1107"/>
        <v>51627.796396293474</v>
      </c>
      <c r="EL173" s="33">
        <f t="shared" si="1107"/>
        <v>52660.352324219333</v>
      </c>
      <c r="EM173" s="33">
        <f t="shared" si="1107"/>
        <v>52660.352324219333</v>
      </c>
      <c r="EN173" s="33">
        <f t="shared" si="1107"/>
        <v>52660.352324219333</v>
      </c>
      <c r="EO173" s="33">
        <f t="shared" si="1107"/>
        <v>52660.352324219333</v>
      </c>
      <c r="EP173" s="33">
        <f t="shared" si="1107"/>
        <v>52660.352324219333</v>
      </c>
      <c r="EQ173" s="33">
        <f t="shared" si="1107"/>
        <v>52660.352324219333</v>
      </c>
      <c r="ER173" s="33">
        <f t="shared" si="1107"/>
        <v>52660.352324219333</v>
      </c>
      <c r="ES173" s="33">
        <f t="shared" si="1107"/>
        <v>52660.352324219333</v>
      </c>
      <c r="ET173" s="33">
        <f t="shared" si="1107"/>
        <v>52660.352324219333</v>
      </c>
      <c r="EU173" s="33">
        <f t="shared" si="1107"/>
        <v>114100.52811012689</v>
      </c>
      <c r="EV173" s="33">
        <f t="shared" si="1107"/>
        <v>114100.52811012689</v>
      </c>
      <c r="EW173" s="33">
        <f t="shared" si="1107"/>
        <v>114100.52811012689</v>
      </c>
      <c r="EX173" s="33">
        <f t="shared" si="1107"/>
        <v>116382.53867232945</v>
      </c>
      <c r="EY173" s="33">
        <f t="shared" si="1107"/>
        <v>116382.53867232945</v>
      </c>
      <c r="EZ173" s="33">
        <f t="shared" si="1107"/>
        <v>116382.53867232945</v>
      </c>
      <c r="FA173" s="33">
        <f t="shared" si="1107"/>
        <v>116382.53867232945</v>
      </c>
      <c r="FB173" s="33">
        <f t="shared" si="1107"/>
        <v>116382.53867232945</v>
      </c>
      <c r="FC173" s="33">
        <f t="shared" si="1107"/>
        <v>116382.53867232945</v>
      </c>
      <c r="FD173" s="33">
        <f t="shared" si="1107"/>
        <v>116382.53867232945</v>
      </c>
      <c r="FE173" s="33">
        <f t="shared" si="1107"/>
        <v>116382.53867232945</v>
      </c>
      <c r="FF173" s="33">
        <f t="shared" si="1107"/>
        <v>116382.53867232945</v>
      </c>
      <c r="FG173" s="33">
        <f t="shared" si="1107"/>
        <v>179051.51797395528</v>
      </c>
      <c r="FH173" s="33">
        <f t="shared" si="1107"/>
        <v>179051.51797395528</v>
      </c>
      <c r="FI173" s="33">
        <f t="shared" si="1107"/>
        <v>179051.51797395528</v>
      </c>
      <c r="FJ173" s="33">
        <f t="shared" si="1107"/>
        <v>182632.54833343433</v>
      </c>
      <c r="FK173" s="33">
        <f t="shared" si="1107"/>
        <v>182632.54833343433</v>
      </c>
      <c r="FL173" s="33">
        <f t="shared" si="1107"/>
        <v>182632.54833343433</v>
      </c>
      <c r="FM173" s="33">
        <f t="shared" si="1107"/>
        <v>182632.54833343433</v>
      </c>
      <c r="FN173" s="33">
        <f t="shared" ref="FN173:GG173" si="1108">SUM(FN170:FN172)</f>
        <v>182632.54833343433</v>
      </c>
      <c r="FO173" s="33">
        <f t="shared" si="1108"/>
        <v>182632.54833343433</v>
      </c>
      <c r="FP173" s="33">
        <f t="shared" si="1108"/>
        <v>182632.54833343433</v>
      </c>
      <c r="FQ173" s="33">
        <f t="shared" si="1108"/>
        <v>182632.54833343433</v>
      </c>
      <c r="FR173" s="33">
        <f t="shared" si="1108"/>
        <v>182632.54833343433</v>
      </c>
      <c r="FS173" s="33">
        <f t="shared" si="1108"/>
        <v>246554.90722109261</v>
      </c>
      <c r="FT173" s="33">
        <f t="shared" si="1108"/>
        <v>246554.90722109261</v>
      </c>
      <c r="FU173" s="33">
        <f t="shared" si="1108"/>
        <v>246554.90722109261</v>
      </c>
      <c r="FV173" s="33">
        <f t="shared" si="1108"/>
        <v>251486.00536551455</v>
      </c>
      <c r="FW173" s="33">
        <f t="shared" si="1108"/>
        <v>251486.00536551455</v>
      </c>
      <c r="FX173" s="33">
        <f t="shared" si="1108"/>
        <v>251486.00536551455</v>
      </c>
      <c r="FY173" s="33">
        <f t="shared" si="1108"/>
        <v>251486.00536551455</v>
      </c>
      <c r="FZ173" s="33">
        <f t="shared" si="1108"/>
        <v>251486.00536551455</v>
      </c>
      <c r="GA173" s="33">
        <f t="shared" si="1108"/>
        <v>251486.00536551455</v>
      </c>
      <c r="GB173" s="33">
        <f t="shared" si="1108"/>
        <v>251486.00536551455</v>
      </c>
      <c r="GC173" s="33">
        <f t="shared" si="1108"/>
        <v>251486.00536551455</v>
      </c>
      <c r="GD173" s="33">
        <f t="shared" si="1108"/>
        <v>251486.00536551455</v>
      </c>
      <c r="GE173" s="33">
        <f t="shared" si="1108"/>
        <v>251486.00536551455</v>
      </c>
      <c r="GF173" s="33">
        <f t="shared" si="1108"/>
        <v>251486.00536551455</v>
      </c>
      <c r="GG173" s="33">
        <f t="shared" si="1108"/>
        <v>17496240.659000799</v>
      </c>
      <c r="GI173" s="1"/>
      <c r="GJ173" s="1"/>
    </row>
    <row r="174" spans="2:195" x14ac:dyDescent="0.25">
      <c r="GI174" s="1"/>
      <c r="GJ174" s="1"/>
      <c r="GM174" s="104"/>
    </row>
    <row r="175" spans="2:195" x14ac:dyDescent="0.25">
      <c r="GI175" s="1"/>
      <c r="GJ175" s="1"/>
    </row>
    <row r="176" spans="2:195" ht="15.75" x14ac:dyDescent="0.25">
      <c r="B176" s="20" t="s">
        <v>297</v>
      </c>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c r="AD176" s="20"/>
      <c r="AE176" s="20"/>
      <c r="AF176" s="20"/>
      <c r="AG176" s="20"/>
      <c r="AH176" s="20"/>
      <c r="AI176" s="20"/>
      <c r="AJ176" s="20"/>
      <c r="AK176" s="20"/>
      <c r="AL176" s="20"/>
      <c r="AM176" s="20"/>
      <c r="AN176" s="20"/>
      <c r="AO176" s="20"/>
      <c r="AP176" s="20"/>
      <c r="AQ176" s="20"/>
      <c r="AR176" s="20"/>
      <c r="AS176" s="20"/>
      <c r="AT176" s="20"/>
      <c r="AU176" s="20"/>
      <c r="AV176" s="20"/>
      <c r="AW176" s="20"/>
      <c r="AX176" s="20"/>
      <c r="AY176" s="20"/>
      <c r="AZ176" s="20"/>
      <c r="BA176" s="20"/>
      <c r="BB176" s="20"/>
      <c r="BC176" s="20"/>
      <c r="BD176" s="20"/>
      <c r="BE176" s="20"/>
      <c r="BF176" s="20"/>
      <c r="BG176" s="20"/>
      <c r="BH176" s="20"/>
      <c r="BI176" s="20"/>
      <c r="BJ176" s="20"/>
      <c r="BK176" s="20"/>
      <c r="BL176" s="20"/>
      <c r="BM176" s="20"/>
      <c r="BN176" s="20"/>
      <c r="BO176" s="20"/>
      <c r="BP176" s="20"/>
      <c r="BQ176" s="20"/>
      <c r="BR176" s="20"/>
      <c r="BS176" s="20"/>
      <c r="BT176" s="20"/>
      <c r="BU176" s="20"/>
      <c r="BV176" s="20"/>
      <c r="BW176" s="20"/>
      <c r="BX176" s="20"/>
      <c r="BY176" s="20"/>
      <c r="BZ176" s="20"/>
      <c r="CA176" s="20"/>
      <c r="CB176" s="20"/>
      <c r="CC176" s="20"/>
      <c r="CD176" s="20"/>
      <c r="CE176" s="20"/>
      <c r="CF176" s="20"/>
      <c r="CG176" s="20"/>
      <c r="CH176" s="20"/>
      <c r="CI176" s="20"/>
      <c r="CJ176" s="20"/>
      <c r="CK176" s="20"/>
      <c r="CL176" s="20"/>
      <c r="CM176" s="20"/>
      <c r="CN176" s="20"/>
      <c r="CO176" s="20"/>
      <c r="CP176" s="20"/>
      <c r="CQ176" s="20"/>
      <c r="CR176" s="20"/>
      <c r="CS176" s="20"/>
      <c r="CT176" s="20"/>
      <c r="CU176" s="20"/>
      <c r="CV176" s="20"/>
      <c r="CW176" s="20"/>
      <c r="CX176" s="20"/>
      <c r="CY176" s="20"/>
      <c r="CZ176" s="20"/>
      <c r="DA176" s="20"/>
      <c r="DB176" s="20"/>
      <c r="DC176" s="20"/>
      <c r="DD176" s="20"/>
      <c r="DE176" s="20"/>
      <c r="DF176" s="20"/>
      <c r="DG176" s="20"/>
      <c r="DH176" s="20"/>
      <c r="DI176" s="20"/>
      <c r="DJ176" s="20"/>
      <c r="DK176" s="20"/>
      <c r="DL176" s="20"/>
      <c r="DM176" s="20"/>
      <c r="DN176" s="20"/>
      <c r="DO176" s="20"/>
      <c r="DP176" s="20"/>
      <c r="DQ176" s="20"/>
      <c r="DR176" s="20"/>
      <c r="DS176" s="20"/>
      <c r="DT176" s="20"/>
      <c r="DU176" s="20"/>
      <c r="DV176" s="20"/>
      <c r="DW176" s="20"/>
      <c r="DX176" s="20"/>
      <c r="DY176" s="20"/>
      <c r="DZ176" s="20"/>
      <c r="EA176" s="20"/>
      <c r="EB176" s="20"/>
      <c r="EC176" s="20"/>
      <c r="ED176" s="20"/>
      <c r="EE176" s="20"/>
      <c r="EF176" s="20"/>
      <c r="EG176" s="20"/>
      <c r="EH176" s="20"/>
      <c r="EI176" s="20"/>
      <c r="EJ176" s="20"/>
      <c r="EK176" s="20"/>
      <c r="EL176" s="20"/>
      <c r="EM176" s="20"/>
      <c r="EN176" s="20"/>
      <c r="EO176" s="20"/>
      <c r="EP176" s="20"/>
      <c r="EQ176" s="20"/>
      <c r="ER176" s="20"/>
      <c r="ES176" s="20"/>
      <c r="ET176" s="20"/>
      <c r="EU176" s="20"/>
      <c r="EV176" s="20"/>
      <c r="EW176" s="20"/>
      <c r="EX176" s="20"/>
      <c r="EY176" s="20"/>
      <c r="EZ176" s="20"/>
      <c r="FA176" s="20"/>
      <c r="FB176" s="20"/>
      <c r="FC176" s="20"/>
      <c r="FD176" s="20"/>
      <c r="FE176" s="20"/>
      <c r="FF176" s="20"/>
      <c r="FG176" s="20"/>
      <c r="FH176" s="20"/>
      <c r="FI176" s="20"/>
      <c r="FJ176" s="20"/>
      <c r="FK176" s="20"/>
      <c r="FL176" s="20"/>
      <c r="FM176" s="20"/>
      <c r="FN176" s="20"/>
      <c r="FO176" s="20"/>
      <c r="FP176" s="20"/>
      <c r="FQ176" s="20"/>
      <c r="FR176" s="20"/>
      <c r="FS176" s="20"/>
      <c r="FT176" s="20"/>
      <c r="FU176" s="20"/>
      <c r="FV176" s="20"/>
      <c r="FW176" s="20"/>
      <c r="FX176" s="20"/>
      <c r="FY176" s="20"/>
      <c r="FZ176" s="20"/>
      <c r="GA176" s="20"/>
      <c r="GB176" s="20"/>
      <c r="GC176" s="20"/>
      <c r="GD176" s="20"/>
      <c r="GE176" s="20"/>
      <c r="GF176" s="20"/>
      <c r="GG176" s="20"/>
      <c r="GI176" s="1"/>
      <c r="GJ176" s="1"/>
      <c r="GM176" s="105"/>
    </row>
    <row r="177" spans="2:192" x14ac:dyDescent="0.25">
      <c r="GI177" s="1"/>
      <c r="GJ177" s="1"/>
    </row>
    <row r="178" spans="2:192" x14ac:dyDescent="0.25">
      <c r="C178" s="21" t="s">
        <v>224</v>
      </c>
    </row>
    <row r="179" spans="2:192" x14ac:dyDescent="0.25">
      <c r="D179" t="s">
        <v>280</v>
      </c>
      <c r="J179" s="44">
        <f>-SUM(J140:J141)</f>
        <v>-983520.126209729</v>
      </c>
      <c r="K179" s="44">
        <f t="shared" ref="K179:AO179" si="1109">-SUM(K140:K141)</f>
        <v>-1142526.5613428517</v>
      </c>
      <c r="L179" s="44">
        <f t="shared" si="1109"/>
        <v>-1146821.7931992682</v>
      </c>
      <c r="M179" s="44">
        <f t="shared" si="1109"/>
        <v>-1151145.6599347265</v>
      </c>
      <c r="N179" s="44">
        <f t="shared" si="1109"/>
        <v>-1155498.3524484225</v>
      </c>
      <c r="O179" s="44">
        <f t="shared" si="1109"/>
        <v>-811546.72458720859</v>
      </c>
      <c r="P179" s="44">
        <f t="shared" si="1109"/>
        <v>-814651.39643536787</v>
      </c>
      <c r="Q179" s="44">
        <f t="shared" si="1109"/>
        <v>-817776.76609584875</v>
      </c>
      <c r="R179" s="44">
        <f t="shared" si="1109"/>
        <v>-820922.97155406699</v>
      </c>
      <c r="S179" s="44">
        <f t="shared" si="1109"/>
        <v>-824090.15171533823</v>
      </c>
      <c r="T179" s="44">
        <f t="shared" si="1109"/>
        <v>-827278.44641101919</v>
      </c>
      <c r="U179" s="44">
        <f t="shared" si="1109"/>
        <v>-830487.99640467018</v>
      </c>
      <c r="V179" s="44">
        <f t="shared" si="1109"/>
        <v>-848399.53684917279</v>
      </c>
      <c r="W179" s="44">
        <f t="shared" si="1109"/>
        <v>-165883.51830634661</v>
      </c>
      <c r="X179" s="44">
        <f t="shared" si="1109"/>
        <v>-166641.26909084246</v>
      </c>
      <c r="Y179" s="44">
        <f t="shared" si="1109"/>
        <v>-1084197.3538587112</v>
      </c>
      <c r="Z179" s="44">
        <f t="shared" si="1109"/>
        <v>-1088403.2164734825</v>
      </c>
      <c r="AA179" s="44">
        <f t="shared" si="1109"/>
        <v>-1778460.6755808517</v>
      </c>
      <c r="AB179" s="44">
        <f t="shared" si="1109"/>
        <v>-1785294.6416313276</v>
      </c>
      <c r="AC179" s="44">
        <f t="shared" si="1109"/>
        <v>-1792174.1674554758</v>
      </c>
      <c r="AD179" s="44">
        <f t="shared" si="1109"/>
        <v>4093757.586072024</v>
      </c>
      <c r="AE179" s="44">
        <f t="shared" si="1109"/>
        <v>-1783972.9010912441</v>
      </c>
      <c r="AF179" s="44">
        <f t="shared" si="1109"/>
        <v>-1790843.6153117903</v>
      </c>
      <c r="AG179" s="44">
        <f t="shared" si="1109"/>
        <v>3899512.4267576709</v>
      </c>
      <c r="AH179" s="44">
        <f t="shared" si="1109"/>
        <v>-2016164.3357063457</v>
      </c>
      <c r="AI179" s="44">
        <f t="shared" si="1109"/>
        <v>-2023903.9743198007</v>
      </c>
      <c r="AJ179" s="44">
        <f t="shared" si="1109"/>
        <v>3861161.9323331267</v>
      </c>
      <c r="AK179" s="44">
        <f t="shared" si="1109"/>
        <v>-2017440.1740172096</v>
      </c>
      <c r="AL179" s="44">
        <f t="shared" si="1109"/>
        <v>-2025188.3182194047</v>
      </c>
      <c r="AM179" s="44">
        <f t="shared" si="1109"/>
        <v>3160328.9975841884</v>
      </c>
      <c r="AN179" s="44">
        <f t="shared" si="1109"/>
        <v>-2720905.0032478515</v>
      </c>
      <c r="AO179" s="44">
        <f t="shared" si="1109"/>
        <v>-2731302.5878949612</v>
      </c>
      <c r="AP179" s="44">
        <f t="shared" ref="AP179:BU179" si="1110">-SUM(AP140:AP141)</f>
        <v>4050123.9550825395</v>
      </c>
      <c r="AQ179" s="44">
        <f t="shared" si="1110"/>
        <v>-1827800.2685803398</v>
      </c>
      <c r="AR179" s="44">
        <f t="shared" si="1110"/>
        <v>-1834866.0108771622</v>
      </c>
      <c r="AS179" s="44">
        <f t="shared" si="1110"/>
        <v>4750418.3132911809</v>
      </c>
      <c r="AT179" s="44">
        <f t="shared" si="1110"/>
        <v>-1144863.0782145895</v>
      </c>
      <c r="AU179" s="44">
        <f t="shared" si="1110"/>
        <v>-1149357.9400328062</v>
      </c>
      <c r="AV179" s="44">
        <f t="shared" si="1110"/>
        <v>4738974.375260666</v>
      </c>
      <c r="AW179" s="44">
        <f t="shared" si="1110"/>
        <v>-1136339.5463915244</v>
      </c>
      <c r="AX179" s="44">
        <f t="shared" si="1110"/>
        <v>-1140777.5846642517</v>
      </c>
      <c r="AY179" s="44">
        <f t="shared" si="1110"/>
        <v>4747611.9329983424</v>
      </c>
      <c r="AZ179" s="44">
        <f t="shared" si="1110"/>
        <v>-1127644.4049355965</v>
      </c>
      <c r="BA179" s="44">
        <f t="shared" si="1110"/>
        <v>-1132024.4755986203</v>
      </c>
      <c r="BB179" s="44">
        <f t="shared" si="1110"/>
        <v>4756423.3961244132</v>
      </c>
      <c r="BC179" s="44">
        <f t="shared" si="1110"/>
        <v>-1118774.1987220179</v>
      </c>
      <c r="BD179" s="44">
        <f t="shared" si="1110"/>
        <v>-1123095.1346769501</v>
      </c>
      <c r="BE179" s="44">
        <f t="shared" si="1110"/>
        <v>4765412.2659855606</v>
      </c>
      <c r="BF179" s="44">
        <f t="shared" si="1110"/>
        <v>-1130110.584312412</v>
      </c>
      <c r="BG179" s="44">
        <f t="shared" si="1110"/>
        <v>-1134447.639392633</v>
      </c>
      <c r="BH179" s="44">
        <f t="shared" si="1110"/>
        <v>4754043.5346837547</v>
      </c>
      <c r="BI179" s="44">
        <f t="shared" si="1110"/>
        <v>-1121110.4691269668</v>
      </c>
      <c r="BJ179" s="44">
        <f t="shared" si="1110"/>
        <v>-1125387.5234392844</v>
      </c>
      <c r="BK179" s="44">
        <f t="shared" si="1110"/>
        <v>4763164.0514101256</v>
      </c>
      <c r="BL179" s="44">
        <f t="shared" si="1110"/>
        <v>-1111929.148955754</v>
      </c>
      <c r="BM179" s="44">
        <f t="shared" si="1110"/>
        <v>-1116144.9944669306</v>
      </c>
      <c r="BN179" s="44">
        <f t="shared" si="1110"/>
        <v>4279182.4701975826</v>
      </c>
      <c r="BO179" s="44">
        <f t="shared" si="1110"/>
        <v>-611127.06991640851</v>
      </c>
      <c r="BP179" s="44">
        <f t="shared" si="1110"/>
        <v>-1106728.711982582</v>
      </c>
      <c r="BQ179" s="44">
        <f t="shared" si="1110"/>
        <v>1717855.7818989905</v>
      </c>
      <c r="BR179" s="44">
        <f t="shared" si="1110"/>
        <v>0</v>
      </c>
      <c r="BS179" s="44">
        <f t="shared" si="1110"/>
        <v>0</v>
      </c>
      <c r="BT179" s="44">
        <f t="shared" si="1110"/>
        <v>0</v>
      </c>
      <c r="BU179" s="44">
        <f t="shared" si="1110"/>
        <v>0</v>
      </c>
      <c r="BV179" s="44">
        <f t="shared" ref="BV179:DA179" si="1111">-SUM(BV140:BV141)</f>
        <v>0</v>
      </c>
      <c r="BW179" s="44">
        <f t="shared" si="1111"/>
        <v>0</v>
      </c>
      <c r="BX179" s="44">
        <f t="shared" si="1111"/>
        <v>0</v>
      </c>
      <c r="BY179" s="44">
        <f t="shared" si="1111"/>
        <v>0</v>
      </c>
      <c r="BZ179" s="44">
        <f t="shared" si="1111"/>
        <v>0</v>
      </c>
      <c r="CA179" s="44">
        <f t="shared" si="1111"/>
        <v>0</v>
      </c>
      <c r="CB179" s="44">
        <f t="shared" si="1111"/>
        <v>0</v>
      </c>
      <c r="CC179" s="44">
        <f t="shared" si="1111"/>
        <v>0</v>
      </c>
      <c r="CD179" s="44">
        <f t="shared" si="1111"/>
        <v>0</v>
      </c>
      <c r="CE179" s="44">
        <f t="shared" si="1111"/>
        <v>0</v>
      </c>
      <c r="CF179" s="44">
        <f t="shared" si="1111"/>
        <v>0</v>
      </c>
      <c r="CG179" s="44">
        <f t="shared" si="1111"/>
        <v>0</v>
      </c>
      <c r="CH179" s="44">
        <f t="shared" si="1111"/>
        <v>0</v>
      </c>
      <c r="CI179" s="44">
        <f t="shared" si="1111"/>
        <v>0</v>
      </c>
      <c r="CJ179" s="44">
        <f t="shared" si="1111"/>
        <v>0</v>
      </c>
      <c r="CK179" s="44">
        <f t="shared" si="1111"/>
        <v>0</v>
      </c>
      <c r="CL179" s="44">
        <f t="shared" si="1111"/>
        <v>0</v>
      </c>
      <c r="CM179" s="44">
        <f t="shared" si="1111"/>
        <v>0</v>
      </c>
      <c r="CN179" s="44">
        <f t="shared" si="1111"/>
        <v>0</v>
      </c>
      <c r="CO179" s="44">
        <f t="shared" si="1111"/>
        <v>0</v>
      </c>
      <c r="CP179" s="44">
        <f t="shared" si="1111"/>
        <v>0</v>
      </c>
      <c r="CQ179" s="44">
        <f t="shared" si="1111"/>
        <v>0</v>
      </c>
      <c r="CR179" s="44">
        <f t="shared" si="1111"/>
        <v>0</v>
      </c>
      <c r="CS179" s="44">
        <f t="shared" si="1111"/>
        <v>0</v>
      </c>
      <c r="CT179" s="44">
        <f t="shared" si="1111"/>
        <v>0</v>
      </c>
      <c r="CU179" s="44">
        <f t="shared" si="1111"/>
        <v>0</v>
      </c>
      <c r="CV179" s="44">
        <f t="shared" si="1111"/>
        <v>0</v>
      </c>
      <c r="CW179" s="44">
        <f t="shared" si="1111"/>
        <v>0</v>
      </c>
      <c r="CX179" s="44">
        <f t="shared" si="1111"/>
        <v>0</v>
      </c>
      <c r="CY179" s="44">
        <f t="shared" si="1111"/>
        <v>0</v>
      </c>
      <c r="CZ179" s="44">
        <f t="shared" si="1111"/>
        <v>0</v>
      </c>
      <c r="DA179" s="44">
        <f t="shared" si="1111"/>
        <v>0</v>
      </c>
      <c r="DB179" s="44">
        <f t="shared" ref="DB179:EG179" si="1112">-SUM(DB140:DB141)</f>
        <v>0</v>
      </c>
      <c r="DC179" s="44">
        <f t="shared" si="1112"/>
        <v>0</v>
      </c>
      <c r="DD179" s="44">
        <f t="shared" si="1112"/>
        <v>0</v>
      </c>
      <c r="DE179" s="44">
        <f t="shared" si="1112"/>
        <v>0</v>
      </c>
      <c r="DF179" s="44">
        <f t="shared" si="1112"/>
        <v>0</v>
      </c>
      <c r="DG179" s="44">
        <f t="shared" si="1112"/>
        <v>0</v>
      </c>
      <c r="DH179" s="44">
        <f t="shared" si="1112"/>
        <v>0</v>
      </c>
      <c r="DI179" s="44">
        <f t="shared" si="1112"/>
        <v>0</v>
      </c>
      <c r="DJ179" s="44">
        <f t="shared" si="1112"/>
        <v>0</v>
      </c>
      <c r="DK179" s="44">
        <f t="shared" si="1112"/>
        <v>0</v>
      </c>
      <c r="DL179" s="44">
        <f t="shared" si="1112"/>
        <v>0</v>
      </c>
      <c r="DM179" s="44">
        <f t="shared" si="1112"/>
        <v>0</v>
      </c>
      <c r="DN179" s="44">
        <f t="shared" si="1112"/>
        <v>0</v>
      </c>
      <c r="DO179" s="44">
        <f t="shared" si="1112"/>
        <v>0</v>
      </c>
      <c r="DP179" s="44">
        <f t="shared" si="1112"/>
        <v>0</v>
      </c>
      <c r="DQ179" s="44">
        <f t="shared" si="1112"/>
        <v>0</v>
      </c>
      <c r="DR179" s="44">
        <f t="shared" si="1112"/>
        <v>0</v>
      </c>
      <c r="DS179" s="44">
        <f t="shared" si="1112"/>
        <v>0</v>
      </c>
      <c r="DT179" s="44">
        <f t="shared" si="1112"/>
        <v>0</v>
      </c>
      <c r="DU179" s="44">
        <f t="shared" si="1112"/>
        <v>0</v>
      </c>
      <c r="DV179" s="44">
        <f t="shared" si="1112"/>
        <v>0</v>
      </c>
      <c r="DW179" s="44">
        <f t="shared" si="1112"/>
        <v>0</v>
      </c>
      <c r="DX179" s="44">
        <f t="shared" si="1112"/>
        <v>0</v>
      </c>
      <c r="DY179" s="44">
        <f t="shared" si="1112"/>
        <v>0</v>
      </c>
      <c r="DZ179" s="44">
        <f t="shared" si="1112"/>
        <v>0</v>
      </c>
      <c r="EA179" s="44">
        <f t="shared" si="1112"/>
        <v>0</v>
      </c>
      <c r="EB179" s="44">
        <f t="shared" si="1112"/>
        <v>0</v>
      </c>
      <c r="EC179" s="44">
        <f t="shared" si="1112"/>
        <v>0</v>
      </c>
      <c r="ED179" s="44">
        <f t="shared" si="1112"/>
        <v>0</v>
      </c>
      <c r="EE179" s="44">
        <f t="shared" si="1112"/>
        <v>0</v>
      </c>
      <c r="EF179" s="44">
        <f t="shared" si="1112"/>
        <v>0</v>
      </c>
      <c r="EG179" s="44">
        <f t="shared" si="1112"/>
        <v>0</v>
      </c>
      <c r="EH179" s="44">
        <f t="shared" ref="EH179:FM179" si="1113">-SUM(EH140:EH141)</f>
        <v>0</v>
      </c>
      <c r="EI179" s="44">
        <f t="shared" si="1113"/>
        <v>0</v>
      </c>
      <c r="EJ179" s="44">
        <f t="shared" si="1113"/>
        <v>0</v>
      </c>
      <c r="EK179" s="44">
        <f t="shared" si="1113"/>
        <v>0</v>
      </c>
      <c r="EL179" s="44">
        <f t="shared" si="1113"/>
        <v>0</v>
      </c>
      <c r="EM179" s="44">
        <f t="shared" si="1113"/>
        <v>0</v>
      </c>
      <c r="EN179" s="44">
        <f t="shared" si="1113"/>
        <v>0</v>
      </c>
      <c r="EO179" s="44">
        <f t="shared" si="1113"/>
        <v>0</v>
      </c>
      <c r="EP179" s="44">
        <f t="shared" si="1113"/>
        <v>0</v>
      </c>
      <c r="EQ179" s="44">
        <f t="shared" si="1113"/>
        <v>0</v>
      </c>
      <c r="ER179" s="44">
        <f t="shared" si="1113"/>
        <v>0</v>
      </c>
      <c r="ES179" s="44">
        <f t="shared" si="1113"/>
        <v>0</v>
      </c>
      <c r="ET179" s="44">
        <f t="shared" si="1113"/>
        <v>0</v>
      </c>
      <c r="EU179" s="44">
        <f t="shared" si="1113"/>
        <v>0</v>
      </c>
      <c r="EV179" s="44">
        <f t="shared" si="1113"/>
        <v>0</v>
      </c>
      <c r="EW179" s="44">
        <f t="shared" si="1113"/>
        <v>0</v>
      </c>
      <c r="EX179" s="44">
        <f t="shared" si="1113"/>
        <v>0</v>
      </c>
      <c r="EY179" s="44">
        <f t="shared" si="1113"/>
        <v>0</v>
      </c>
      <c r="EZ179" s="44">
        <f t="shared" si="1113"/>
        <v>0</v>
      </c>
      <c r="FA179" s="44">
        <f t="shared" si="1113"/>
        <v>0</v>
      </c>
      <c r="FB179" s="44">
        <f t="shared" si="1113"/>
        <v>0</v>
      </c>
      <c r="FC179" s="44">
        <f t="shared" si="1113"/>
        <v>0</v>
      </c>
      <c r="FD179" s="44">
        <f t="shared" si="1113"/>
        <v>0</v>
      </c>
      <c r="FE179" s="44">
        <f t="shared" si="1113"/>
        <v>0</v>
      </c>
      <c r="FF179" s="44">
        <f t="shared" si="1113"/>
        <v>0</v>
      </c>
      <c r="FG179" s="44">
        <f t="shared" si="1113"/>
        <v>0</v>
      </c>
      <c r="FH179" s="44">
        <f t="shared" si="1113"/>
        <v>0</v>
      </c>
      <c r="FI179" s="44">
        <f t="shared" si="1113"/>
        <v>0</v>
      </c>
      <c r="FJ179" s="44">
        <f t="shared" si="1113"/>
        <v>0</v>
      </c>
      <c r="FK179" s="44">
        <f t="shared" si="1113"/>
        <v>0</v>
      </c>
      <c r="FL179" s="44">
        <f t="shared" si="1113"/>
        <v>0</v>
      </c>
      <c r="FM179" s="44">
        <f t="shared" si="1113"/>
        <v>0</v>
      </c>
      <c r="FN179" s="44">
        <f t="shared" ref="FN179:GG179" si="1114">-SUM(FN140:FN141)</f>
        <v>0</v>
      </c>
      <c r="FO179" s="44">
        <f t="shared" si="1114"/>
        <v>0</v>
      </c>
      <c r="FP179" s="44">
        <f t="shared" si="1114"/>
        <v>0</v>
      </c>
      <c r="FQ179" s="44">
        <f t="shared" si="1114"/>
        <v>0</v>
      </c>
      <c r="FR179" s="44">
        <f t="shared" si="1114"/>
        <v>0</v>
      </c>
      <c r="FS179" s="44">
        <f t="shared" si="1114"/>
        <v>0</v>
      </c>
      <c r="FT179" s="44">
        <f t="shared" si="1114"/>
        <v>0</v>
      </c>
      <c r="FU179" s="44">
        <f t="shared" si="1114"/>
        <v>0</v>
      </c>
      <c r="FV179" s="44">
        <f t="shared" si="1114"/>
        <v>0</v>
      </c>
      <c r="FW179" s="44">
        <f t="shared" si="1114"/>
        <v>0</v>
      </c>
      <c r="FX179" s="44">
        <f t="shared" si="1114"/>
        <v>0</v>
      </c>
      <c r="FY179" s="44">
        <f t="shared" si="1114"/>
        <v>0</v>
      </c>
      <c r="FZ179" s="44">
        <f t="shared" si="1114"/>
        <v>0</v>
      </c>
      <c r="GA179" s="44">
        <f t="shared" si="1114"/>
        <v>0</v>
      </c>
      <c r="GB179" s="44">
        <f t="shared" si="1114"/>
        <v>0</v>
      </c>
      <c r="GC179" s="44">
        <f t="shared" si="1114"/>
        <v>0</v>
      </c>
      <c r="GD179" s="44">
        <f t="shared" si="1114"/>
        <v>0</v>
      </c>
      <c r="GE179" s="44">
        <f t="shared" si="1114"/>
        <v>0</v>
      </c>
      <c r="GF179" s="44">
        <f t="shared" si="1114"/>
        <v>0</v>
      </c>
      <c r="GG179" s="44">
        <f t="shared" si="1114"/>
        <v>0</v>
      </c>
    </row>
    <row r="180" spans="2:192" x14ac:dyDescent="0.25">
      <c r="D180" t="s">
        <v>272</v>
      </c>
      <c r="J180" s="44">
        <f t="shared" ref="J180:AO180" si="1115">-J122</f>
        <v>0</v>
      </c>
      <c r="K180" s="44">
        <f t="shared" si="1115"/>
        <v>3688.2004732864839</v>
      </c>
      <c r="L180" s="44">
        <f t="shared" si="1115"/>
        <v>7983.4323297025958</v>
      </c>
      <c r="M180" s="44">
        <f t="shared" si="1115"/>
        <v>12307.299065161484</v>
      </c>
      <c r="N180" s="44">
        <f t="shared" si="1115"/>
        <v>16659.991578856763</v>
      </c>
      <c r="O180" s="44">
        <f t="shared" si="1115"/>
        <v>21041.702042643348</v>
      </c>
      <c r="P180" s="44">
        <f t="shared" si="1115"/>
        <v>24146.37389080309</v>
      </c>
      <c r="Q180" s="44">
        <f t="shared" si="1115"/>
        <v>27271.743551283889</v>
      </c>
      <c r="R180" s="44">
        <f t="shared" si="1115"/>
        <v>30417.949009501241</v>
      </c>
      <c r="S180" s="44">
        <f t="shared" si="1115"/>
        <v>33585.129170773362</v>
      </c>
      <c r="T180" s="44">
        <f t="shared" si="1115"/>
        <v>36773.423866453973</v>
      </c>
      <c r="U180" s="44">
        <f t="shared" si="1115"/>
        <v>39982.973860105783</v>
      </c>
      <c r="V180" s="44">
        <f t="shared" si="1115"/>
        <v>43213.920853715281</v>
      </c>
      <c r="W180" s="44">
        <f t="shared" si="1115"/>
        <v>46521.459719389677</v>
      </c>
      <c r="X180" s="44">
        <f t="shared" si="1115"/>
        <v>47279.210503886694</v>
      </c>
      <c r="Y180" s="44">
        <f t="shared" si="1115"/>
        <v>48042.012960280357</v>
      </c>
      <c r="Z180" s="44">
        <f t="shared" si="1115"/>
        <v>52247.875575051345</v>
      </c>
      <c r="AA180" s="44">
        <f t="shared" si="1115"/>
        <v>56481.777273920801</v>
      </c>
      <c r="AB180" s="44">
        <f t="shared" si="1115"/>
        <v>63315.743324397939</v>
      </c>
      <c r="AC180" s="44">
        <f t="shared" si="1115"/>
        <v>70195.269148544903</v>
      </c>
      <c r="AD180" s="44">
        <f t="shared" si="1115"/>
        <v>77120.658478186189</v>
      </c>
      <c r="AE180" s="44">
        <f t="shared" si="1115"/>
        <v>61994.002784310811</v>
      </c>
      <c r="AF180" s="44">
        <f t="shared" si="1115"/>
        <v>68864.717004857215</v>
      </c>
      <c r="AG180" s="44">
        <f t="shared" si="1115"/>
        <v>75781.23598687393</v>
      </c>
      <c r="AH180" s="44">
        <f t="shared" si="1115"/>
        <v>61379.092991494377</v>
      </c>
      <c r="AI180" s="44">
        <f t="shared" si="1115"/>
        <v>69118.731604951696</v>
      </c>
      <c r="AJ180" s="44">
        <f t="shared" si="1115"/>
        <v>76909.967809165406</v>
      </c>
      <c r="AK180" s="44">
        <f t="shared" si="1115"/>
        <v>62654.931302359568</v>
      </c>
      <c r="AL180" s="44">
        <f t="shared" si="1115"/>
        <v>70403.075504555993</v>
      </c>
      <c r="AM180" s="44">
        <f t="shared" si="1115"/>
        <v>78202.874001433709</v>
      </c>
      <c r="AN180" s="44">
        <f t="shared" si="1115"/>
        <v>66579.731976330528</v>
      </c>
      <c r="AO180" s="44">
        <f t="shared" si="1115"/>
        <v>76977.316623440929</v>
      </c>
      <c r="AP180" s="44">
        <f t="shared" ref="AP180:BU180" si="1116">-AP122</f>
        <v>87444.218501532057</v>
      </c>
      <c r="AQ180" s="44">
        <f t="shared" si="1116"/>
        <v>72511.29930726868</v>
      </c>
      <c r="AR180" s="44">
        <f t="shared" si="1116"/>
        <v>79577.041604091166</v>
      </c>
      <c r="AS180" s="44">
        <f t="shared" si="1116"/>
        <v>86689.888849559109</v>
      </c>
      <c r="AT180" s="44">
        <f t="shared" si="1116"/>
        <v>69128.665683861749</v>
      </c>
      <c r="AU180" s="44">
        <f t="shared" si="1116"/>
        <v>73623.527502077704</v>
      </c>
      <c r="AV180" s="44">
        <f t="shared" si="1116"/>
        <v>78148.355065748459</v>
      </c>
      <c r="AW180" s="44">
        <f t="shared" si="1116"/>
        <v>60605.133860796057</v>
      </c>
      <c r="AX180" s="44">
        <f t="shared" si="1116"/>
        <v>65043.172133524931</v>
      </c>
      <c r="AY180" s="44">
        <f t="shared" si="1116"/>
        <v>69510.797328072003</v>
      </c>
      <c r="AZ180" s="44">
        <f t="shared" si="1116"/>
        <v>51909.992404868419</v>
      </c>
      <c r="BA180" s="44">
        <f t="shared" si="1116"/>
        <v>56290.063067891104</v>
      </c>
      <c r="BB180" s="44">
        <f t="shared" si="1116"/>
        <v>60699.334202000609</v>
      </c>
      <c r="BC180" s="44">
        <f t="shared" si="1116"/>
        <v>43039.786191289895</v>
      </c>
      <c r="BD180" s="44">
        <f t="shared" si="1116"/>
        <v>47360.72214622207</v>
      </c>
      <c r="BE180" s="44">
        <f t="shared" si="1116"/>
        <v>51710.464340853767</v>
      </c>
      <c r="BF180" s="44">
        <f t="shared" si="1116"/>
        <v>33990.990531068739</v>
      </c>
      <c r="BG180" s="44">
        <f t="shared" si="1116"/>
        <v>38328.045611289235</v>
      </c>
      <c r="BH180" s="44">
        <f t="shared" si="1116"/>
        <v>42694.014392044533</v>
      </c>
      <c r="BI180" s="44">
        <f t="shared" si="1116"/>
        <v>24990.875345623921</v>
      </c>
      <c r="BJ180" s="44">
        <f t="shared" si="1116"/>
        <v>29267.929657941448</v>
      </c>
      <c r="BK180" s="44">
        <f t="shared" si="1116"/>
        <v>33573.497665674426</v>
      </c>
      <c r="BL180" s="44">
        <f t="shared" si="1116"/>
        <v>15809.555174411342</v>
      </c>
      <c r="BM180" s="44">
        <f t="shared" si="1116"/>
        <v>20025.40068558745</v>
      </c>
      <c r="BN180" s="44">
        <f t="shared" si="1116"/>
        <v>24269.351833504741</v>
      </c>
      <c r="BO180" s="44">
        <f t="shared" si="1116"/>
        <v>8293.2031797781947</v>
      </c>
      <c r="BP180" s="44">
        <f t="shared" si="1116"/>
        <v>10609.11820123908</v>
      </c>
      <c r="BQ180" s="44">
        <f t="shared" si="1116"/>
        <v>14790.294132594043</v>
      </c>
      <c r="BR180" s="44">
        <f t="shared" si="1116"/>
        <v>8391.473308359562</v>
      </c>
      <c r="BS180" s="44">
        <f t="shared" si="1116"/>
        <v>8415.948438842277</v>
      </c>
      <c r="BT180" s="44">
        <f t="shared" si="1116"/>
        <v>8440.4949551222326</v>
      </c>
      <c r="BU180" s="44">
        <f t="shared" si="1116"/>
        <v>8465.1130654080062</v>
      </c>
      <c r="BV180" s="44">
        <f t="shared" ref="BV180:DA180" si="1117">-BV122</f>
        <v>8489.8029785154467</v>
      </c>
      <c r="BW180" s="44">
        <f t="shared" si="1117"/>
        <v>8514.5649038694501</v>
      </c>
      <c r="BX180" s="44">
        <f t="shared" si="1117"/>
        <v>8539.3990515057358</v>
      </c>
      <c r="BY180" s="44">
        <f t="shared" si="1117"/>
        <v>8564.3056320726264</v>
      </c>
      <c r="BZ180" s="44">
        <f t="shared" si="1117"/>
        <v>2305745.8015675712</v>
      </c>
      <c r="CA180" s="44">
        <f t="shared" si="1117"/>
        <v>0</v>
      </c>
      <c r="CB180" s="44">
        <f t="shared" si="1117"/>
        <v>0</v>
      </c>
      <c r="CC180" s="44">
        <f t="shared" si="1117"/>
        <v>0</v>
      </c>
      <c r="CD180" s="44">
        <f t="shared" si="1117"/>
        <v>0</v>
      </c>
      <c r="CE180" s="44">
        <f t="shared" si="1117"/>
        <v>0</v>
      </c>
      <c r="CF180" s="44">
        <f t="shared" si="1117"/>
        <v>0</v>
      </c>
      <c r="CG180" s="44">
        <f t="shared" si="1117"/>
        <v>0</v>
      </c>
      <c r="CH180" s="44">
        <f t="shared" si="1117"/>
        <v>0</v>
      </c>
      <c r="CI180" s="44">
        <f t="shared" si="1117"/>
        <v>0</v>
      </c>
      <c r="CJ180" s="44">
        <f t="shared" si="1117"/>
        <v>0</v>
      </c>
      <c r="CK180" s="44">
        <f t="shared" si="1117"/>
        <v>0</v>
      </c>
      <c r="CL180" s="44">
        <f t="shared" si="1117"/>
        <v>0</v>
      </c>
      <c r="CM180" s="44">
        <f t="shared" si="1117"/>
        <v>0</v>
      </c>
      <c r="CN180" s="44">
        <f t="shared" si="1117"/>
        <v>0</v>
      </c>
      <c r="CO180" s="44">
        <f t="shared" si="1117"/>
        <v>0</v>
      </c>
      <c r="CP180" s="44">
        <f t="shared" si="1117"/>
        <v>0</v>
      </c>
      <c r="CQ180" s="44">
        <f t="shared" si="1117"/>
        <v>0</v>
      </c>
      <c r="CR180" s="44">
        <f t="shared" si="1117"/>
        <v>0</v>
      </c>
      <c r="CS180" s="44">
        <f t="shared" si="1117"/>
        <v>0</v>
      </c>
      <c r="CT180" s="44">
        <f t="shared" si="1117"/>
        <v>0</v>
      </c>
      <c r="CU180" s="44">
        <f t="shared" si="1117"/>
        <v>0</v>
      </c>
      <c r="CV180" s="44">
        <f t="shared" si="1117"/>
        <v>0</v>
      </c>
      <c r="CW180" s="44">
        <f t="shared" si="1117"/>
        <v>0</v>
      </c>
      <c r="CX180" s="44">
        <f t="shared" si="1117"/>
        <v>0</v>
      </c>
      <c r="CY180" s="44">
        <f t="shared" si="1117"/>
        <v>0</v>
      </c>
      <c r="CZ180" s="44">
        <f t="shared" si="1117"/>
        <v>0</v>
      </c>
      <c r="DA180" s="44">
        <f t="shared" si="1117"/>
        <v>0</v>
      </c>
      <c r="DB180" s="44">
        <f t="shared" ref="DB180:EG180" si="1118">-DB122</f>
        <v>0</v>
      </c>
      <c r="DC180" s="44">
        <f t="shared" si="1118"/>
        <v>0</v>
      </c>
      <c r="DD180" s="44">
        <f t="shared" si="1118"/>
        <v>0</v>
      </c>
      <c r="DE180" s="44">
        <f t="shared" si="1118"/>
        <v>0</v>
      </c>
      <c r="DF180" s="44">
        <f t="shared" si="1118"/>
        <v>0</v>
      </c>
      <c r="DG180" s="44">
        <f t="shared" si="1118"/>
        <v>0</v>
      </c>
      <c r="DH180" s="44">
        <f t="shared" si="1118"/>
        <v>0</v>
      </c>
      <c r="DI180" s="44">
        <f t="shared" si="1118"/>
        <v>0</v>
      </c>
      <c r="DJ180" s="44">
        <f t="shared" si="1118"/>
        <v>0</v>
      </c>
      <c r="DK180" s="44">
        <f t="shared" si="1118"/>
        <v>0</v>
      </c>
      <c r="DL180" s="44">
        <f t="shared" si="1118"/>
        <v>0</v>
      </c>
      <c r="DM180" s="44">
        <f t="shared" si="1118"/>
        <v>0</v>
      </c>
      <c r="DN180" s="44">
        <f t="shared" si="1118"/>
        <v>0</v>
      </c>
      <c r="DO180" s="44">
        <f t="shared" si="1118"/>
        <v>0</v>
      </c>
      <c r="DP180" s="44">
        <f t="shared" si="1118"/>
        <v>0</v>
      </c>
      <c r="DQ180" s="44">
        <f t="shared" si="1118"/>
        <v>0</v>
      </c>
      <c r="DR180" s="44">
        <f t="shared" si="1118"/>
        <v>0</v>
      </c>
      <c r="DS180" s="44">
        <f t="shared" si="1118"/>
        <v>0</v>
      </c>
      <c r="DT180" s="44">
        <f t="shared" si="1118"/>
        <v>0</v>
      </c>
      <c r="DU180" s="44">
        <f t="shared" si="1118"/>
        <v>0</v>
      </c>
      <c r="DV180" s="44">
        <f t="shared" si="1118"/>
        <v>0</v>
      </c>
      <c r="DW180" s="44">
        <f t="shared" si="1118"/>
        <v>0</v>
      </c>
      <c r="DX180" s="44">
        <f t="shared" si="1118"/>
        <v>0</v>
      </c>
      <c r="DY180" s="44">
        <f t="shared" si="1118"/>
        <v>0</v>
      </c>
      <c r="DZ180" s="44">
        <f t="shared" si="1118"/>
        <v>0</v>
      </c>
      <c r="EA180" s="44">
        <f t="shared" si="1118"/>
        <v>0</v>
      </c>
      <c r="EB180" s="44">
        <f t="shared" si="1118"/>
        <v>0</v>
      </c>
      <c r="EC180" s="44">
        <f t="shared" si="1118"/>
        <v>0</v>
      </c>
      <c r="ED180" s="44">
        <f t="shared" si="1118"/>
        <v>0</v>
      </c>
      <c r="EE180" s="44">
        <f t="shared" si="1118"/>
        <v>0</v>
      </c>
      <c r="EF180" s="44">
        <f t="shared" si="1118"/>
        <v>0</v>
      </c>
      <c r="EG180" s="44">
        <f t="shared" si="1118"/>
        <v>0</v>
      </c>
      <c r="EH180" s="44">
        <f t="shared" ref="EH180:FM180" si="1119">-EH122</f>
        <v>0</v>
      </c>
      <c r="EI180" s="44">
        <f t="shared" si="1119"/>
        <v>0</v>
      </c>
      <c r="EJ180" s="44">
        <f t="shared" si="1119"/>
        <v>0</v>
      </c>
      <c r="EK180" s="44">
        <f t="shared" si="1119"/>
        <v>0</v>
      </c>
      <c r="EL180" s="44">
        <f t="shared" si="1119"/>
        <v>0</v>
      </c>
      <c r="EM180" s="44">
        <f t="shared" si="1119"/>
        <v>0</v>
      </c>
      <c r="EN180" s="44">
        <f t="shared" si="1119"/>
        <v>0</v>
      </c>
      <c r="EO180" s="44">
        <f t="shared" si="1119"/>
        <v>0</v>
      </c>
      <c r="EP180" s="44">
        <f t="shared" si="1119"/>
        <v>0</v>
      </c>
      <c r="EQ180" s="44">
        <f t="shared" si="1119"/>
        <v>0</v>
      </c>
      <c r="ER180" s="44">
        <f t="shared" si="1119"/>
        <v>0</v>
      </c>
      <c r="ES180" s="44">
        <f t="shared" si="1119"/>
        <v>0</v>
      </c>
      <c r="ET180" s="44">
        <f t="shared" si="1119"/>
        <v>0</v>
      </c>
      <c r="EU180" s="44">
        <f t="shared" si="1119"/>
        <v>0</v>
      </c>
      <c r="EV180" s="44">
        <f t="shared" si="1119"/>
        <v>0</v>
      </c>
      <c r="EW180" s="44">
        <f t="shared" si="1119"/>
        <v>0</v>
      </c>
      <c r="EX180" s="44">
        <f t="shared" si="1119"/>
        <v>0</v>
      </c>
      <c r="EY180" s="44">
        <f t="shared" si="1119"/>
        <v>0</v>
      </c>
      <c r="EZ180" s="44">
        <f t="shared" si="1119"/>
        <v>0</v>
      </c>
      <c r="FA180" s="44">
        <f t="shared" si="1119"/>
        <v>0</v>
      </c>
      <c r="FB180" s="44">
        <f t="shared" si="1119"/>
        <v>0</v>
      </c>
      <c r="FC180" s="44">
        <f t="shared" si="1119"/>
        <v>0</v>
      </c>
      <c r="FD180" s="44">
        <f t="shared" si="1119"/>
        <v>0</v>
      </c>
      <c r="FE180" s="44">
        <f t="shared" si="1119"/>
        <v>0</v>
      </c>
      <c r="FF180" s="44">
        <f t="shared" si="1119"/>
        <v>0</v>
      </c>
      <c r="FG180" s="44">
        <f t="shared" si="1119"/>
        <v>0</v>
      </c>
      <c r="FH180" s="44">
        <f t="shared" si="1119"/>
        <v>0</v>
      </c>
      <c r="FI180" s="44">
        <f t="shared" si="1119"/>
        <v>0</v>
      </c>
      <c r="FJ180" s="44">
        <f t="shared" si="1119"/>
        <v>0</v>
      </c>
      <c r="FK180" s="44">
        <f t="shared" si="1119"/>
        <v>0</v>
      </c>
      <c r="FL180" s="44">
        <f t="shared" si="1119"/>
        <v>0</v>
      </c>
      <c r="FM180" s="44">
        <f t="shared" si="1119"/>
        <v>0</v>
      </c>
      <c r="FN180" s="44">
        <f t="shared" ref="FN180:GG180" si="1120">-FN122</f>
        <v>0</v>
      </c>
      <c r="FO180" s="44">
        <f t="shared" si="1120"/>
        <v>0</v>
      </c>
      <c r="FP180" s="44">
        <f t="shared" si="1120"/>
        <v>0</v>
      </c>
      <c r="FQ180" s="44">
        <f t="shared" si="1120"/>
        <v>0</v>
      </c>
      <c r="FR180" s="44">
        <f t="shared" si="1120"/>
        <v>0</v>
      </c>
      <c r="FS180" s="44">
        <f t="shared" si="1120"/>
        <v>0</v>
      </c>
      <c r="FT180" s="44">
        <f t="shared" si="1120"/>
        <v>0</v>
      </c>
      <c r="FU180" s="44">
        <f t="shared" si="1120"/>
        <v>0</v>
      </c>
      <c r="FV180" s="44">
        <f t="shared" si="1120"/>
        <v>0</v>
      </c>
      <c r="FW180" s="44">
        <f t="shared" si="1120"/>
        <v>0</v>
      </c>
      <c r="FX180" s="44">
        <f t="shared" si="1120"/>
        <v>0</v>
      </c>
      <c r="FY180" s="44">
        <f t="shared" si="1120"/>
        <v>0</v>
      </c>
      <c r="FZ180" s="44">
        <f t="shared" si="1120"/>
        <v>0</v>
      </c>
      <c r="GA180" s="44">
        <f t="shared" si="1120"/>
        <v>0</v>
      </c>
      <c r="GB180" s="44">
        <f t="shared" si="1120"/>
        <v>0</v>
      </c>
      <c r="GC180" s="44">
        <f t="shared" si="1120"/>
        <v>0</v>
      </c>
      <c r="GD180" s="44">
        <f t="shared" si="1120"/>
        <v>0</v>
      </c>
      <c r="GE180" s="44">
        <f t="shared" si="1120"/>
        <v>0</v>
      </c>
      <c r="GF180" s="44">
        <f t="shared" si="1120"/>
        <v>0</v>
      </c>
      <c r="GG180" s="44">
        <f t="shared" si="1120"/>
        <v>0</v>
      </c>
    </row>
    <row r="181" spans="2:192" x14ac:dyDescent="0.25">
      <c r="D181" t="s">
        <v>298</v>
      </c>
      <c r="E181" s="75">
        <f>'Model Inputs'!$E$13</f>
        <v>0.7</v>
      </c>
      <c r="J181" s="44">
        <f>SUM(J$155:J$156)*$E181</f>
        <v>0</v>
      </c>
      <c r="K181" s="44">
        <f t="shared" ref="K181:BV181" si="1121">SUM(K$155:K$156)*$E181</f>
        <v>0</v>
      </c>
      <c r="L181" s="44">
        <f t="shared" si="1121"/>
        <v>0</v>
      </c>
      <c r="M181" s="44">
        <f t="shared" si="1121"/>
        <v>0</v>
      </c>
      <c r="N181" s="44">
        <f t="shared" si="1121"/>
        <v>0</v>
      </c>
      <c r="O181" s="44">
        <f t="shared" si="1121"/>
        <v>0</v>
      </c>
      <c r="P181" s="44">
        <f t="shared" si="1121"/>
        <v>0</v>
      </c>
      <c r="Q181" s="44">
        <f t="shared" si="1121"/>
        <v>0</v>
      </c>
      <c r="R181" s="44">
        <f t="shared" si="1121"/>
        <v>0</v>
      </c>
      <c r="S181" s="44">
        <f t="shared" si="1121"/>
        <v>0</v>
      </c>
      <c r="T181" s="44">
        <f t="shared" si="1121"/>
        <v>0</v>
      </c>
      <c r="U181" s="44">
        <f t="shared" si="1121"/>
        <v>0</v>
      </c>
      <c r="V181" s="44">
        <f t="shared" si="1121"/>
        <v>0</v>
      </c>
      <c r="W181" s="44">
        <f t="shared" si="1121"/>
        <v>0</v>
      </c>
      <c r="X181" s="44">
        <f t="shared" si="1121"/>
        <v>0</v>
      </c>
      <c r="Y181" s="44">
        <f t="shared" si="1121"/>
        <v>0</v>
      </c>
      <c r="Z181" s="44">
        <f t="shared" si="1121"/>
        <v>0</v>
      </c>
      <c r="AA181" s="44">
        <f t="shared" si="1121"/>
        <v>0</v>
      </c>
      <c r="AB181" s="44">
        <f t="shared" si="1121"/>
        <v>0</v>
      </c>
      <c r="AC181" s="44">
        <f t="shared" si="1121"/>
        <v>0</v>
      </c>
      <c r="AD181" s="44">
        <f t="shared" si="1121"/>
        <v>0</v>
      </c>
      <c r="AE181" s="44">
        <f t="shared" si="1121"/>
        <v>0</v>
      </c>
      <c r="AF181" s="44">
        <f t="shared" si="1121"/>
        <v>0</v>
      </c>
      <c r="AG181" s="44">
        <f t="shared" si="1121"/>
        <v>0</v>
      </c>
      <c r="AH181" s="44">
        <f t="shared" si="1121"/>
        <v>0</v>
      </c>
      <c r="AI181" s="44">
        <f t="shared" si="1121"/>
        <v>0</v>
      </c>
      <c r="AJ181" s="44">
        <f t="shared" si="1121"/>
        <v>0</v>
      </c>
      <c r="AK181" s="44">
        <f t="shared" si="1121"/>
        <v>0</v>
      </c>
      <c r="AL181" s="44">
        <f t="shared" si="1121"/>
        <v>0</v>
      </c>
      <c r="AM181" s="44">
        <f t="shared" si="1121"/>
        <v>0</v>
      </c>
      <c r="AN181" s="44">
        <f t="shared" si="1121"/>
        <v>0</v>
      </c>
      <c r="AO181" s="44">
        <f t="shared" si="1121"/>
        <v>0</v>
      </c>
      <c r="AP181" s="44">
        <f t="shared" si="1121"/>
        <v>0</v>
      </c>
      <c r="AQ181" s="44">
        <f t="shared" si="1121"/>
        <v>0</v>
      </c>
      <c r="AR181" s="44">
        <f t="shared" si="1121"/>
        <v>0</v>
      </c>
      <c r="AS181" s="44">
        <f t="shared" si="1121"/>
        <v>0</v>
      </c>
      <c r="AT181" s="44">
        <f t="shared" si="1121"/>
        <v>0</v>
      </c>
      <c r="AU181" s="44">
        <f t="shared" si="1121"/>
        <v>0</v>
      </c>
      <c r="AV181" s="44">
        <f t="shared" si="1121"/>
        <v>0</v>
      </c>
      <c r="AW181" s="44">
        <f t="shared" si="1121"/>
        <v>0</v>
      </c>
      <c r="AX181" s="44">
        <f t="shared" si="1121"/>
        <v>0</v>
      </c>
      <c r="AY181" s="44">
        <f t="shared" si="1121"/>
        <v>0</v>
      </c>
      <c r="AZ181" s="44">
        <f t="shared" si="1121"/>
        <v>0</v>
      </c>
      <c r="BA181" s="44">
        <f t="shared" si="1121"/>
        <v>0</v>
      </c>
      <c r="BB181" s="44">
        <f t="shared" si="1121"/>
        <v>0</v>
      </c>
      <c r="BC181" s="44">
        <f t="shared" si="1121"/>
        <v>0</v>
      </c>
      <c r="BD181" s="44">
        <f t="shared" si="1121"/>
        <v>0</v>
      </c>
      <c r="BE181" s="44">
        <f t="shared" si="1121"/>
        <v>0</v>
      </c>
      <c r="BF181" s="44">
        <f t="shared" si="1121"/>
        <v>0</v>
      </c>
      <c r="BG181" s="44">
        <f t="shared" si="1121"/>
        <v>0</v>
      </c>
      <c r="BH181" s="44">
        <f t="shared" si="1121"/>
        <v>0</v>
      </c>
      <c r="BI181" s="44">
        <f t="shared" si="1121"/>
        <v>0</v>
      </c>
      <c r="BJ181" s="44">
        <f t="shared" si="1121"/>
        <v>0</v>
      </c>
      <c r="BK181" s="44">
        <f t="shared" si="1121"/>
        <v>0</v>
      </c>
      <c r="BL181" s="44">
        <f t="shared" si="1121"/>
        <v>0</v>
      </c>
      <c r="BM181" s="44">
        <f t="shared" si="1121"/>
        <v>0</v>
      </c>
      <c r="BN181" s="44">
        <f t="shared" si="1121"/>
        <v>345300.00893129891</v>
      </c>
      <c r="BO181" s="44">
        <f t="shared" si="1121"/>
        <v>-345300.00893129891</v>
      </c>
      <c r="BP181" s="44">
        <f t="shared" si="1121"/>
        <v>0</v>
      </c>
      <c r="BQ181" s="44">
        <f t="shared" si="1121"/>
        <v>2144864.0311309509</v>
      </c>
      <c r="BR181" s="44">
        <f t="shared" si="1121"/>
        <v>-787712.76637573063</v>
      </c>
      <c r="BS181" s="44">
        <f t="shared" si="1121"/>
        <v>-787729.89896706853</v>
      </c>
      <c r="BT181" s="44">
        <f t="shared" si="1121"/>
        <v>3337252.9184715352</v>
      </c>
      <c r="BU181" s="44">
        <f t="shared" si="1121"/>
        <v>-787764.31420566491</v>
      </c>
      <c r="BV181" s="44">
        <f t="shared" si="1121"/>
        <v>-787781.59714483982</v>
      </c>
      <c r="BW181" s="44">
        <f t="shared" ref="BW181:EH181" si="1122">SUM(BW$155:BW$156)*$E181</f>
        <v>3337201.0695074121</v>
      </c>
      <c r="BX181" s="44">
        <f t="shared" si="1122"/>
        <v>-787816.31439593318</v>
      </c>
      <c r="BY181" s="44">
        <f t="shared" si="1122"/>
        <v>-787833.74900232966</v>
      </c>
      <c r="BZ181" s="44">
        <f t="shared" si="1122"/>
        <v>1729139.2038428211</v>
      </c>
      <c r="CA181" s="44">
        <f t="shared" si="1122"/>
        <v>0</v>
      </c>
      <c r="CB181" s="44">
        <f t="shared" si="1122"/>
        <v>0</v>
      </c>
      <c r="CC181" s="44">
        <f t="shared" si="1122"/>
        <v>2062499.9999999995</v>
      </c>
      <c r="CD181" s="44">
        <f t="shared" si="1122"/>
        <v>0</v>
      </c>
      <c r="CE181" s="44">
        <f t="shared" si="1122"/>
        <v>0</v>
      </c>
      <c r="CF181" s="44">
        <f t="shared" si="1122"/>
        <v>0</v>
      </c>
      <c r="CG181" s="44">
        <f t="shared" si="1122"/>
        <v>0</v>
      </c>
      <c r="CH181" s="44">
        <f t="shared" si="1122"/>
        <v>0</v>
      </c>
      <c r="CI181" s="44">
        <f t="shared" si="1122"/>
        <v>0</v>
      </c>
      <c r="CJ181" s="44">
        <f t="shared" si="1122"/>
        <v>0</v>
      </c>
      <c r="CK181" s="44">
        <f t="shared" si="1122"/>
        <v>0</v>
      </c>
      <c r="CL181" s="44">
        <f t="shared" si="1122"/>
        <v>0</v>
      </c>
      <c r="CM181" s="44">
        <f t="shared" si="1122"/>
        <v>0</v>
      </c>
      <c r="CN181" s="44">
        <f t="shared" si="1122"/>
        <v>0</v>
      </c>
      <c r="CO181" s="44">
        <f t="shared" si="1122"/>
        <v>0</v>
      </c>
      <c r="CP181" s="44">
        <f t="shared" si="1122"/>
        <v>0</v>
      </c>
      <c r="CQ181" s="44">
        <f t="shared" si="1122"/>
        <v>0</v>
      </c>
      <c r="CR181" s="44">
        <f t="shared" si="1122"/>
        <v>0</v>
      </c>
      <c r="CS181" s="44">
        <f t="shared" si="1122"/>
        <v>0</v>
      </c>
      <c r="CT181" s="44">
        <f t="shared" si="1122"/>
        <v>0</v>
      </c>
      <c r="CU181" s="44">
        <f t="shared" si="1122"/>
        <v>0</v>
      </c>
      <c r="CV181" s="44">
        <f t="shared" si="1122"/>
        <v>0</v>
      </c>
      <c r="CW181" s="44">
        <f t="shared" si="1122"/>
        <v>0</v>
      </c>
      <c r="CX181" s="44">
        <f t="shared" si="1122"/>
        <v>0</v>
      </c>
      <c r="CY181" s="44">
        <f t="shared" si="1122"/>
        <v>0</v>
      </c>
      <c r="CZ181" s="44">
        <f t="shared" si="1122"/>
        <v>0</v>
      </c>
      <c r="DA181" s="44">
        <f t="shared" si="1122"/>
        <v>0</v>
      </c>
      <c r="DB181" s="44">
        <f t="shared" si="1122"/>
        <v>0</v>
      </c>
      <c r="DC181" s="44">
        <f t="shared" si="1122"/>
        <v>0</v>
      </c>
      <c r="DD181" s="44">
        <f t="shared" si="1122"/>
        <v>0</v>
      </c>
      <c r="DE181" s="44">
        <f t="shared" si="1122"/>
        <v>0</v>
      </c>
      <c r="DF181" s="44">
        <f t="shared" si="1122"/>
        <v>0</v>
      </c>
      <c r="DG181" s="44">
        <f t="shared" si="1122"/>
        <v>0</v>
      </c>
      <c r="DH181" s="44">
        <f t="shared" si="1122"/>
        <v>0</v>
      </c>
      <c r="DI181" s="44">
        <f t="shared" si="1122"/>
        <v>0</v>
      </c>
      <c r="DJ181" s="44">
        <f t="shared" si="1122"/>
        <v>0</v>
      </c>
      <c r="DK181" s="44">
        <f t="shared" si="1122"/>
        <v>0</v>
      </c>
      <c r="DL181" s="44">
        <f t="shared" si="1122"/>
        <v>0</v>
      </c>
      <c r="DM181" s="44">
        <f t="shared" si="1122"/>
        <v>0</v>
      </c>
      <c r="DN181" s="44">
        <f t="shared" si="1122"/>
        <v>0</v>
      </c>
      <c r="DO181" s="44">
        <f t="shared" si="1122"/>
        <v>0</v>
      </c>
      <c r="DP181" s="44">
        <f t="shared" si="1122"/>
        <v>0</v>
      </c>
      <c r="DQ181" s="44">
        <f t="shared" si="1122"/>
        <v>0</v>
      </c>
      <c r="DR181" s="44">
        <f t="shared" si="1122"/>
        <v>0</v>
      </c>
      <c r="DS181" s="44">
        <f t="shared" si="1122"/>
        <v>0</v>
      </c>
      <c r="DT181" s="44">
        <f t="shared" si="1122"/>
        <v>0</v>
      </c>
      <c r="DU181" s="44">
        <f t="shared" si="1122"/>
        <v>0</v>
      </c>
      <c r="DV181" s="44">
        <f t="shared" si="1122"/>
        <v>0</v>
      </c>
      <c r="DW181" s="44">
        <f t="shared" si="1122"/>
        <v>0</v>
      </c>
      <c r="DX181" s="44">
        <f t="shared" si="1122"/>
        <v>0</v>
      </c>
      <c r="DY181" s="44">
        <f t="shared" si="1122"/>
        <v>0</v>
      </c>
      <c r="DZ181" s="44">
        <f t="shared" si="1122"/>
        <v>0</v>
      </c>
      <c r="EA181" s="44">
        <f t="shared" si="1122"/>
        <v>0</v>
      </c>
      <c r="EB181" s="44">
        <f t="shared" si="1122"/>
        <v>0</v>
      </c>
      <c r="EC181" s="44">
        <f t="shared" si="1122"/>
        <v>0</v>
      </c>
      <c r="ED181" s="44">
        <f t="shared" si="1122"/>
        <v>0</v>
      </c>
      <c r="EE181" s="44">
        <f t="shared" si="1122"/>
        <v>0</v>
      </c>
      <c r="EF181" s="44">
        <f t="shared" si="1122"/>
        <v>0</v>
      </c>
      <c r="EG181" s="44">
        <f t="shared" si="1122"/>
        <v>0</v>
      </c>
      <c r="EH181" s="44">
        <f t="shared" si="1122"/>
        <v>0</v>
      </c>
      <c r="EI181" s="44">
        <f t="shared" ref="EI181:GG181" si="1123">SUM(EI$155:EI$156)*$E181</f>
        <v>0</v>
      </c>
      <c r="EJ181" s="44">
        <f t="shared" si="1123"/>
        <v>0</v>
      </c>
      <c r="EK181" s="44">
        <f t="shared" si="1123"/>
        <v>0</v>
      </c>
      <c r="EL181" s="44">
        <f t="shared" si="1123"/>
        <v>0</v>
      </c>
      <c r="EM181" s="44">
        <f t="shared" si="1123"/>
        <v>0</v>
      </c>
      <c r="EN181" s="44">
        <f t="shared" si="1123"/>
        <v>0</v>
      </c>
      <c r="EO181" s="44">
        <f t="shared" si="1123"/>
        <v>0</v>
      </c>
      <c r="EP181" s="44">
        <f t="shared" si="1123"/>
        <v>0</v>
      </c>
      <c r="EQ181" s="44">
        <f t="shared" si="1123"/>
        <v>0</v>
      </c>
      <c r="ER181" s="44">
        <f t="shared" si="1123"/>
        <v>0</v>
      </c>
      <c r="ES181" s="44">
        <f t="shared" si="1123"/>
        <v>0</v>
      </c>
      <c r="ET181" s="44">
        <f t="shared" si="1123"/>
        <v>0</v>
      </c>
      <c r="EU181" s="44">
        <f t="shared" si="1123"/>
        <v>0</v>
      </c>
      <c r="EV181" s="44">
        <f t="shared" si="1123"/>
        <v>0</v>
      </c>
      <c r="EW181" s="44">
        <f t="shared" si="1123"/>
        <v>0</v>
      </c>
      <c r="EX181" s="44">
        <f t="shared" si="1123"/>
        <v>0</v>
      </c>
      <c r="EY181" s="44">
        <f t="shared" si="1123"/>
        <v>0</v>
      </c>
      <c r="EZ181" s="44">
        <f t="shared" si="1123"/>
        <v>0</v>
      </c>
      <c r="FA181" s="44">
        <f t="shared" si="1123"/>
        <v>0</v>
      </c>
      <c r="FB181" s="44">
        <f t="shared" si="1123"/>
        <v>0</v>
      </c>
      <c r="FC181" s="44">
        <f t="shared" si="1123"/>
        <v>0</v>
      </c>
      <c r="FD181" s="44">
        <f t="shared" si="1123"/>
        <v>0</v>
      </c>
      <c r="FE181" s="44">
        <f t="shared" si="1123"/>
        <v>0</v>
      </c>
      <c r="FF181" s="44">
        <f t="shared" si="1123"/>
        <v>0</v>
      </c>
      <c r="FG181" s="44">
        <f t="shared" si="1123"/>
        <v>0</v>
      </c>
      <c r="FH181" s="44">
        <f t="shared" si="1123"/>
        <v>0</v>
      </c>
      <c r="FI181" s="44">
        <f t="shared" si="1123"/>
        <v>0</v>
      </c>
      <c r="FJ181" s="44">
        <f t="shared" si="1123"/>
        <v>0</v>
      </c>
      <c r="FK181" s="44">
        <f t="shared" si="1123"/>
        <v>0</v>
      </c>
      <c r="FL181" s="44">
        <f t="shared" si="1123"/>
        <v>0</v>
      </c>
      <c r="FM181" s="44">
        <f t="shared" si="1123"/>
        <v>0</v>
      </c>
      <c r="FN181" s="44">
        <f t="shared" si="1123"/>
        <v>0</v>
      </c>
      <c r="FO181" s="44">
        <f t="shared" si="1123"/>
        <v>0</v>
      </c>
      <c r="FP181" s="44">
        <f t="shared" si="1123"/>
        <v>0</v>
      </c>
      <c r="FQ181" s="44">
        <f t="shared" si="1123"/>
        <v>0</v>
      </c>
      <c r="FR181" s="44">
        <f t="shared" si="1123"/>
        <v>0</v>
      </c>
      <c r="FS181" s="44">
        <f t="shared" si="1123"/>
        <v>0</v>
      </c>
      <c r="FT181" s="44">
        <f t="shared" si="1123"/>
        <v>0</v>
      </c>
      <c r="FU181" s="44">
        <f t="shared" si="1123"/>
        <v>0</v>
      </c>
      <c r="FV181" s="44">
        <f t="shared" si="1123"/>
        <v>0</v>
      </c>
      <c r="FW181" s="44">
        <f t="shared" si="1123"/>
        <v>0</v>
      </c>
      <c r="FX181" s="44">
        <f t="shared" si="1123"/>
        <v>0</v>
      </c>
      <c r="FY181" s="44">
        <f t="shared" si="1123"/>
        <v>0</v>
      </c>
      <c r="FZ181" s="44">
        <f t="shared" si="1123"/>
        <v>0</v>
      </c>
      <c r="GA181" s="44">
        <f t="shared" si="1123"/>
        <v>0</v>
      </c>
      <c r="GB181" s="44">
        <f t="shared" si="1123"/>
        <v>0</v>
      </c>
      <c r="GC181" s="44">
        <f t="shared" si="1123"/>
        <v>0</v>
      </c>
      <c r="GD181" s="44">
        <f t="shared" si="1123"/>
        <v>0</v>
      </c>
      <c r="GE181" s="44">
        <f t="shared" si="1123"/>
        <v>0</v>
      </c>
      <c r="GF181" s="44">
        <f t="shared" si="1123"/>
        <v>0</v>
      </c>
      <c r="GG181" s="44">
        <f t="shared" si="1123"/>
        <v>0</v>
      </c>
    </row>
    <row r="182" spans="2:192" x14ac:dyDescent="0.25">
      <c r="D182" t="s">
        <v>299</v>
      </c>
      <c r="E182" s="84">
        <f>'Model Inputs'!$E$13</f>
        <v>0.7</v>
      </c>
      <c r="J182" s="44">
        <f>J$173*$E182</f>
        <v>0</v>
      </c>
      <c r="K182" s="44">
        <f t="shared" ref="K182:BV182" si="1124">K$173*$E182</f>
        <v>0</v>
      </c>
      <c r="L182" s="44">
        <f t="shared" si="1124"/>
        <v>0</v>
      </c>
      <c r="M182" s="44">
        <f t="shared" si="1124"/>
        <v>0</v>
      </c>
      <c r="N182" s="44">
        <f t="shared" si="1124"/>
        <v>0</v>
      </c>
      <c r="O182" s="44">
        <f t="shared" si="1124"/>
        <v>0</v>
      </c>
      <c r="P182" s="44">
        <f t="shared" si="1124"/>
        <v>0</v>
      </c>
      <c r="Q182" s="44">
        <f t="shared" si="1124"/>
        <v>0</v>
      </c>
      <c r="R182" s="44">
        <f t="shared" si="1124"/>
        <v>0</v>
      </c>
      <c r="S182" s="44">
        <f t="shared" si="1124"/>
        <v>0</v>
      </c>
      <c r="T182" s="44">
        <f t="shared" si="1124"/>
        <v>0</v>
      </c>
      <c r="U182" s="44">
        <f t="shared" si="1124"/>
        <v>0</v>
      </c>
      <c r="V182" s="44">
        <f t="shared" si="1124"/>
        <v>0</v>
      </c>
      <c r="W182" s="44">
        <f t="shared" si="1124"/>
        <v>0</v>
      </c>
      <c r="X182" s="44">
        <f t="shared" si="1124"/>
        <v>0</v>
      </c>
      <c r="Y182" s="44">
        <f t="shared" si="1124"/>
        <v>0</v>
      </c>
      <c r="Z182" s="44">
        <f t="shared" si="1124"/>
        <v>0</v>
      </c>
      <c r="AA182" s="44">
        <f t="shared" si="1124"/>
        <v>0</v>
      </c>
      <c r="AB182" s="44">
        <f t="shared" si="1124"/>
        <v>0</v>
      </c>
      <c r="AC182" s="44">
        <f t="shared" si="1124"/>
        <v>0</v>
      </c>
      <c r="AD182" s="44">
        <f t="shared" si="1124"/>
        <v>0</v>
      </c>
      <c r="AE182" s="44">
        <f t="shared" si="1124"/>
        <v>0</v>
      </c>
      <c r="AF182" s="44">
        <f t="shared" si="1124"/>
        <v>0</v>
      </c>
      <c r="AG182" s="44">
        <f t="shared" si="1124"/>
        <v>0</v>
      </c>
      <c r="AH182" s="44">
        <f t="shared" si="1124"/>
        <v>0</v>
      </c>
      <c r="AI182" s="44">
        <f t="shared" si="1124"/>
        <v>0</v>
      </c>
      <c r="AJ182" s="44">
        <f t="shared" si="1124"/>
        <v>0</v>
      </c>
      <c r="AK182" s="44">
        <f t="shared" si="1124"/>
        <v>0</v>
      </c>
      <c r="AL182" s="44">
        <f t="shared" si="1124"/>
        <v>0</v>
      </c>
      <c r="AM182" s="44">
        <f t="shared" si="1124"/>
        <v>0</v>
      </c>
      <c r="AN182" s="44">
        <f t="shared" si="1124"/>
        <v>0</v>
      </c>
      <c r="AO182" s="44">
        <f t="shared" si="1124"/>
        <v>0</v>
      </c>
      <c r="AP182" s="44">
        <f t="shared" si="1124"/>
        <v>0</v>
      </c>
      <c r="AQ182" s="44">
        <f t="shared" si="1124"/>
        <v>0</v>
      </c>
      <c r="AR182" s="44">
        <f t="shared" si="1124"/>
        <v>0</v>
      </c>
      <c r="AS182" s="44">
        <f t="shared" si="1124"/>
        <v>0</v>
      </c>
      <c r="AT182" s="44">
        <f t="shared" si="1124"/>
        <v>0</v>
      </c>
      <c r="AU182" s="44">
        <f t="shared" si="1124"/>
        <v>0</v>
      </c>
      <c r="AV182" s="44">
        <f t="shared" si="1124"/>
        <v>0</v>
      </c>
      <c r="AW182" s="44">
        <f t="shared" si="1124"/>
        <v>0</v>
      </c>
      <c r="AX182" s="44">
        <f t="shared" si="1124"/>
        <v>0</v>
      </c>
      <c r="AY182" s="44">
        <f t="shared" si="1124"/>
        <v>0</v>
      </c>
      <c r="AZ182" s="44">
        <f t="shared" si="1124"/>
        <v>0</v>
      </c>
      <c r="BA182" s="44">
        <f t="shared" si="1124"/>
        <v>0</v>
      </c>
      <c r="BB182" s="44">
        <f t="shared" si="1124"/>
        <v>0</v>
      </c>
      <c r="BC182" s="44">
        <f t="shared" si="1124"/>
        <v>0</v>
      </c>
      <c r="BD182" s="44">
        <f t="shared" si="1124"/>
        <v>0</v>
      </c>
      <c r="BE182" s="44">
        <f t="shared" si="1124"/>
        <v>0</v>
      </c>
      <c r="BF182" s="44">
        <f t="shared" si="1124"/>
        <v>0</v>
      </c>
      <c r="BG182" s="44">
        <f t="shared" si="1124"/>
        <v>0</v>
      </c>
      <c r="BH182" s="44">
        <f t="shared" si="1124"/>
        <v>0</v>
      </c>
      <c r="BI182" s="44">
        <f t="shared" si="1124"/>
        <v>0</v>
      </c>
      <c r="BJ182" s="44">
        <f t="shared" si="1124"/>
        <v>0</v>
      </c>
      <c r="BK182" s="44">
        <f t="shared" si="1124"/>
        <v>0</v>
      </c>
      <c r="BL182" s="44">
        <f t="shared" si="1124"/>
        <v>0</v>
      </c>
      <c r="BM182" s="44">
        <f t="shared" si="1124"/>
        <v>0</v>
      </c>
      <c r="BN182" s="44">
        <f t="shared" si="1124"/>
        <v>0</v>
      </c>
      <c r="BO182" s="44">
        <f t="shared" si="1124"/>
        <v>0</v>
      </c>
      <c r="BP182" s="44">
        <f t="shared" si="1124"/>
        <v>0</v>
      </c>
      <c r="BQ182" s="44">
        <f t="shared" si="1124"/>
        <v>0</v>
      </c>
      <c r="BR182" s="44">
        <f t="shared" si="1124"/>
        <v>0</v>
      </c>
      <c r="BS182" s="44">
        <f t="shared" si="1124"/>
        <v>0</v>
      </c>
      <c r="BT182" s="44">
        <f t="shared" si="1124"/>
        <v>0</v>
      </c>
      <c r="BU182" s="44">
        <f t="shared" si="1124"/>
        <v>0</v>
      </c>
      <c r="BV182" s="44">
        <f t="shared" si="1124"/>
        <v>0</v>
      </c>
      <c r="BW182" s="44">
        <f t="shared" ref="BW182:EH182" si="1125">BW$173*$E182</f>
        <v>0</v>
      </c>
      <c r="BX182" s="44">
        <f t="shared" si="1125"/>
        <v>0</v>
      </c>
      <c r="BY182" s="44">
        <f t="shared" si="1125"/>
        <v>0</v>
      </c>
      <c r="BZ182" s="44">
        <f t="shared" si="1125"/>
        <v>0</v>
      </c>
      <c r="CA182" s="44">
        <f t="shared" si="1125"/>
        <v>-43647.344852300768</v>
      </c>
      <c r="CB182" s="44">
        <f t="shared" si="1125"/>
        <v>-43647.344852300768</v>
      </c>
      <c r="CC182" s="44">
        <f t="shared" si="1125"/>
        <v>-43647.344852300768</v>
      </c>
      <c r="CD182" s="44">
        <f t="shared" si="1125"/>
        <v>-44520.291749346783</v>
      </c>
      <c r="CE182" s="44">
        <f t="shared" si="1125"/>
        <v>150248.61884797199</v>
      </c>
      <c r="CF182" s="44">
        <f t="shared" si="1125"/>
        <v>-44520.291749346783</v>
      </c>
      <c r="CG182" s="44">
        <f t="shared" si="1125"/>
        <v>-44520.291749346783</v>
      </c>
      <c r="CH182" s="44">
        <f t="shared" si="1125"/>
        <v>-44520.291749346783</v>
      </c>
      <c r="CI182" s="44">
        <f t="shared" si="1125"/>
        <v>-44520.291749346783</v>
      </c>
      <c r="CJ182" s="44">
        <f t="shared" si="1125"/>
        <v>-44520.291749346783</v>
      </c>
      <c r="CK182" s="44">
        <f t="shared" si="1125"/>
        <v>-44520.291749346783</v>
      </c>
      <c r="CL182" s="44">
        <f t="shared" si="1125"/>
        <v>-44520.291749346783</v>
      </c>
      <c r="CM182" s="44">
        <f t="shared" si="1125"/>
        <v>-44520.291749346783</v>
      </c>
      <c r="CN182" s="44">
        <f t="shared" si="1125"/>
        <v>-44520.291749346783</v>
      </c>
      <c r="CO182" s="44">
        <f t="shared" si="1125"/>
        <v>-44520.291749346783</v>
      </c>
      <c r="CP182" s="44">
        <f t="shared" si="1125"/>
        <v>-45410.697584333713</v>
      </c>
      <c r="CQ182" s="44">
        <f t="shared" si="1125"/>
        <v>-45410.697584333713</v>
      </c>
      <c r="CR182" s="44">
        <f t="shared" si="1125"/>
        <v>-45410.697584333713</v>
      </c>
      <c r="CS182" s="44">
        <f t="shared" si="1125"/>
        <v>-45410.697584333713</v>
      </c>
      <c r="CT182" s="44">
        <f t="shared" si="1125"/>
        <v>-45410.697584333713</v>
      </c>
      <c r="CU182" s="44">
        <f t="shared" si="1125"/>
        <v>-45410.697584333713</v>
      </c>
      <c r="CV182" s="44">
        <f t="shared" si="1125"/>
        <v>-45410.697584333713</v>
      </c>
      <c r="CW182" s="44">
        <f t="shared" si="1125"/>
        <v>-45410.697584333713</v>
      </c>
      <c r="CX182" s="44">
        <f t="shared" si="1125"/>
        <v>-45410.697584333713</v>
      </c>
      <c r="CY182" s="44">
        <f t="shared" si="1125"/>
        <v>-45410.697584333713</v>
      </c>
      <c r="CZ182" s="44">
        <f t="shared" si="1125"/>
        <v>-45410.697584333713</v>
      </c>
      <c r="DA182" s="44">
        <f t="shared" si="1125"/>
        <v>-45410.697584333713</v>
      </c>
      <c r="DB182" s="44">
        <f t="shared" si="1125"/>
        <v>-46318.911536020394</v>
      </c>
      <c r="DC182" s="44">
        <f t="shared" si="1125"/>
        <v>-46318.911536020394</v>
      </c>
      <c r="DD182" s="44">
        <f t="shared" si="1125"/>
        <v>-46318.911536020394</v>
      </c>
      <c r="DE182" s="44">
        <f t="shared" si="1125"/>
        <v>-46318.911536020394</v>
      </c>
      <c r="DF182" s="44">
        <f t="shared" si="1125"/>
        <v>-46318.911536020394</v>
      </c>
      <c r="DG182" s="44">
        <f t="shared" si="1125"/>
        <v>-46318.911536020394</v>
      </c>
      <c r="DH182" s="44">
        <f t="shared" si="1125"/>
        <v>-46318.911536020394</v>
      </c>
      <c r="DI182" s="44">
        <f t="shared" si="1125"/>
        <v>-46318.911536020394</v>
      </c>
      <c r="DJ182" s="44">
        <f t="shared" si="1125"/>
        <v>-46318.911536020394</v>
      </c>
      <c r="DK182" s="44">
        <f t="shared" si="1125"/>
        <v>-46318.911536020394</v>
      </c>
      <c r="DL182" s="44">
        <f t="shared" si="1125"/>
        <v>-46318.911536020394</v>
      </c>
      <c r="DM182" s="44">
        <f t="shared" si="1125"/>
        <v>-46318.911536020394</v>
      </c>
      <c r="DN182" s="44">
        <f t="shared" si="1125"/>
        <v>-47245.289766740796</v>
      </c>
      <c r="DO182" s="44">
        <f t="shared" si="1125"/>
        <v>-47245.289766740796</v>
      </c>
      <c r="DP182" s="44">
        <f t="shared" si="1125"/>
        <v>-47245.289766740796</v>
      </c>
      <c r="DQ182" s="44">
        <f t="shared" si="1125"/>
        <v>-47245.289766740796</v>
      </c>
      <c r="DR182" s="44">
        <f t="shared" si="1125"/>
        <v>-47245.289766740796</v>
      </c>
      <c r="DS182" s="44">
        <f t="shared" si="1125"/>
        <v>-47245.289766740796</v>
      </c>
      <c r="DT182" s="44">
        <f t="shared" si="1125"/>
        <v>-47245.289766740796</v>
      </c>
      <c r="DU182" s="44">
        <f t="shared" si="1125"/>
        <v>-47245.289766740796</v>
      </c>
      <c r="DV182" s="44">
        <f t="shared" si="1125"/>
        <v>-47245.289766740796</v>
      </c>
      <c r="DW182" s="44">
        <f t="shared" si="1125"/>
        <v>-5907.2245513089119</v>
      </c>
      <c r="DX182" s="44">
        <f t="shared" si="1125"/>
        <v>-5907.2245513089119</v>
      </c>
      <c r="DY182" s="44">
        <f t="shared" si="1125"/>
        <v>-5907.2245513089119</v>
      </c>
      <c r="DZ182" s="44">
        <f t="shared" si="1125"/>
        <v>-6025.3690423350927</v>
      </c>
      <c r="EA182" s="44">
        <f t="shared" si="1125"/>
        <v>-6025.3690423350927</v>
      </c>
      <c r="EB182" s="44">
        <f t="shared" si="1125"/>
        <v>-6025.3690423350927</v>
      </c>
      <c r="EC182" s="44">
        <f t="shared" si="1125"/>
        <v>-6025.3690423350927</v>
      </c>
      <c r="ED182" s="44">
        <f t="shared" si="1125"/>
        <v>-6025.3690423350927</v>
      </c>
      <c r="EE182" s="44">
        <f t="shared" si="1125"/>
        <v>-6025.3690423350927</v>
      </c>
      <c r="EF182" s="44">
        <f t="shared" si="1125"/>
        <v>-6025.3690423350927</v>
      </c>
      <c r="EG182" s="44">
        <f t="shared" si="1125"/>
        <v>-6025.3690423350927</v>
      </c>
      <c r="EH182" s="44">
        <f t="shared" si="1125"/>
        <v>-6025.3690423350927</v>
      </c>
      <c r="EI182" s="44">
        <f t="shared" ref="EI182:GG182" si="1126">EI$173*$E182</f>
        <v>36139.457477405427</v>
      </c>
      <c r="EJ182" s="44">
        <f t="shared" si="1126"/>
        <v>36139.457477405427</v>
      </c>
      <c r="EK182" s="44">
        <f t="shared" si="1126"/>
        <v>36139.457477405427</v>
      </c>
      <c r="EL182" s="44">
        <f t="shared" si="1126"/>
        <v>36862.246626953529</v>
      </c>
      <c r="EM182" s="44">
        <f t="shared" si="1126"/>
        <v>36862.246626953529</v>
      </c>
      <c r="EN182" s="44">
        <f t="shared" si="1126"/>
        <v>36862.246626953529</v>
      </c>
      <c r="EO182" s="44">
        <f t="shared" si="1126"/>
        <v>36862.246626953529</v>
      </c>
      <c r="EP182" s="44">
        <f t="shared" si="1126"/>
        <v>36862.246626953529</v>
      </c>
      <c r="EQ182" s="44">
        <f t="shared" si="1126"/>
        <v>36862.246626953529</v>
      </c>
      <c r="ER182" s="44">
        <f t="shared" si="1126"/>
        <v>36862.246626953529</v>
      </c>
      <c r="ES182" s="44">
        <f t="shared" si="1126"/>
        <v>36862.246626953529</v>
      </c>
      <c r="ET182" s="44">
        <f t="shared" si="1126"/>
        <v>36862.246626953529</v>
      </c>
      <c r="EU182" s="44">
        <f t="shared" si="1126"/>
        <v>79870.36967708882</v>
      </c>
      <c r="EV182" s="44">
        <f t="shared" si="1126"/>
        <v>79870.36967708882</v>
      </c>
      <c r="EW182" s="44">
        <f t="shared" si="1126"/>
        <v>79870.36967708882</v>
      </c>
      <c r="EX182" s="44">
        <f t="shared" si="1126"/>
        <v>81467.777070630604</v>
      </c>
      <c r="EY182" s="44">
        <f t="shared" si="1126"/>
        <v>81467.777070630604</v>
      </c>
      <c r="EZ182" s="44">
        <f t="shared" si="1126"/>
        <v>81467.777070630604</v>
      </c>
      <c r="FA182" s="44">
        <f t="shared" si="1126"/>
        <v>81467.777070630604</v>
      </c>
      <c r="FB182" s="44">
        <f t="shared" si="1126"/>
        <v>81467.777070630604</v>
      </c>
      <c r="FC182" s="44">
        <f t="shared" si="1126"/>
        <v>81467.777070630604</v>
      </c>
      <c r="FD182" s="44">
        <f t="shared" si="1126"/>
        <v>81467.777070630604</v>
      </c>
      <c r="FE182" s="44">
        <f t="shared" si="1126"/>
        <v>81467.777070630604</v>
      </c>
      <c r="FF182" s="44">
        <f t="shared" si="1126"/>
        <v>81467.777070630604</v>
      </c>
      <c r="FG182" s="44">
        <f t="shared" si="1126"/>
        <v>125336.0625817687</v>
      </c>
      <c r="FH182" s="44">
        <f t="shared" si="1126"/>
        <v>125336.0625817687</v>
      </c>
      <c r="FI182" s="44">
        <f t="shared" si="1126"/>
        <v>125336.0625817687</v>
      </c>
      <c r="FJ182" s="44">
        <f t="shared" si="1126"/>
        <v>127842.78383340403</v>
      </c>
      <c r="FK182" s="44">
        <f t="shared" si="1126"/>
        <v>127842.78383340403</v>
      </c>
      <c r="FL182" s="44">
        <f t="shared" si="1126"/>
        <v>127842.78383340403</v>
      </c>
      <c r="FM182" s="44">
        <f t="shared" si="1126"/>
        <v>127842.78383340403</v>
      </c>
      <c r="FN182" s="44">
        <f t="shared" si="1126"/>
        <v>127842.78383340403</v>
      </c>
      <c r="FO182" s="44">
        <f t="shared" si="1126"/>
        <v>127842.78383340403</v>
      </c>
      <c r="FP182" s="44">
        <f t="shared" si="1126"/>
        <v>127842.78383340403</v>
      </c>
      <c r="FQ182" s="44">
        <f t="shared" si="1126"/>
        <v>127842.78383340403</v>
      </c>
      <c r="FR182" s="44">
        <f t="shared" si="1126"/>
        <v>127842.78383340403</v>
      </c>
      <c r="FS182" s="44">
        <f t="shared" si="1126"/>
        <v>172588.43505476482</v>
      </c>
      <c r="FT182" s="44">
        <f t="shared" si="1126"/>
        <v>172588.43505476482</v>
      </c>
      <c r="FU182" s="44">
        <f t="shared" si="1126"/>
        <v>172588.43505476482</v>
      </c>
      <c r="FV182" s="44">
        <f t="shared" si="1126"/>
        <v>176040.20375586016</v>
      </c>
      <c r="FW182" s="44">
        <f t="shared" si="1126"/>
        <v>176040.20375586016</v>
      </c>
      <c r="FX182" s="44">
        <f t="shared" si="1126"/>
        <v>176040.20375586016</v>
      </c>
      <c r="FY182" s="44">
        <f t="shared" si="1126"/>
        <v>176040.20375586016</v>
      </c>
      <c r="FZ182" s="44">
        <f t="shared" si="1126"/>
        <v>176040.20375586016</v>
      </c>
      <c r="GA182" s="44">
        <f t="shared" si="1126"/>
        <v>176040.20375586016</v>
      </c>
      <c r="GB182" s="44">
        <f t="shared" si="1126"/>
        <v>176040.20375586016</v>
      </c>
      <c r="GC182" s="44">
        <f t="shared" si="1126"/>
        <v>176040.20375586016</v>
      </c>
      <c r="GD182" s="44">
        <f t="shared" si="1126"/>
        <v>176040.20375586016</v>
      </c>
      <c r="GE182" s="44">
        <f t="shared" si="1126"/>
        <v>176040.20375586016</v>
      </c>
      <c r="GF182" s="44">
        <f t="shared" si="1126"/>
        <v>176040.20375586016</v>
      </c>
      <c r="GG182" s="44">
        <f t="shared" si="1126"/>
        <v>12247368.461300559</v>
      </c>
    </row>
    <row r="183" spans="2:192" x14ac:dyDescent="0.25">
      <c r="D183" s="31" t="s">
        <v>300</v>
      </c>
      <c r="E183" s="31"/>
      <c r="F183" s="31"/>
      <c r="G183" s="31"/>
      <c r="H183" s="31"/>
      <c r="I183" s="31"/>
      <c r="J183" s="68">
        <f>SUM(J179:J182)</f>
        <v>-983520.126209729</v>
      </c>
      <c r="K183" s="68">
        <f t="shared" ref="K183:BV183" si="1127">SUM(K179:K182)</f>
        <v>-1138838.3608695653</v>
      </c>
      <c r="L183" s="68">
        <f t="shared" si="1127"/>
        <v>-1138838.3608695655</v>
      </c>
      <c r="M183" s="68">
        <f t="shared" si="1127"/>
        <v>-1138838.360869565</v>
      </c>
      <c r="N183" s="68">
        <f t="shared" si="1127"/>
        <v>-1138838.3608695657</v>
      </c>
      <c r="O183" s="68">
        <f t="shared" si="1127"/>
        <v>-790505.02254456526</v>
      </c>
      <c r="P183" s="68">
        <f t="shared" si="1127"/>
        <v>-790505.0225445648</v>
      </c>
      <c r="Q183" s="68">
        <f t="shared" si="1127"/>
        <v>-790505.02254456491</v>
      </c>
      <c r="R183" s="68">
        <f t="shared" si="1127"/>
        <v>-790505.02254456573</v>
      </c>
      <c r="S183" s="68">
        <f t="shared" si="1127"/>
        <v>-790505.02254456491</v>
      </c>
      <c r="T183" s="68">
        <f t="shared" si="1127"/>
        <v>-790505.02254456526</v>
      </c>
      <c r="U183" s="68">
        <f t="shared" si="1127"/>
        <v>-790505.02254456445</v>
      </c>
      <c r="V183" s="68">
        <f t="shared" si="1127"/>
        <v>-805185.61599545751</v>
      </c>
      <c r="W183" s="68">
        <f t="shared" si="1127"/>
        <v>-119362.05858695693</v>
      </c>
      <c r="X183" s="68">
        <f t="shared" si="1127"/>
        <v>-119362.05858695577</v>
      </c>
      <c r="Y183" s="68">
        <f t="shared" si="1127"/>
        <v>-1036155.3408984308</v>
      </c>
      <c r="Z183" s="68">
        <f t="shared" si="1127"/>
        <v>-1036155.3408984313</v>
      </c>
      <c r="AA183" s="68">
        <f t="shared" si="1127"/>
        <v>-1721978.8983069309</v>
      </c>
      <c r="AB183" s="68">
        <f t="shared" si="1127"/>
        <v>-1721978.8983069297</v>
      </c>
      <c r="AC183" s="68">
        <f t="shared" si="1127"/>
        <v>-1721978.8983069309</v>
      </c>
      <c r="AD183" s="68">
        <f t="shared" si="1127"/>
        <v>4170878.24455021</v>
      </c>
      <c r="AE183" s="68">
        <f t="shared" si="1127"/>
        <v>-1721978.8983069332</v>
      </c>
      <c r="AF183" s="68">
        <f t="shared" si="1127"/>
        <v>-1721978.898306933</v>
      </c>
      <c r="AG183" s="68">
        <f t="shared" si="1127"/>
        <v>3975293.6627445449</v>
      </c>
      <c r="AH183" s="68">
        <f t="shared" si="1127"/>
        <v>-1954785.2427148514</v>
      </c>
      <c r="AI183" s="68">
        <f t="shared" si="1127"/>
        <v>-1954785.2427148491</v>
      </c>
      <c r="AJ183" s="68">
        <f t="shared" si="1127"/>
        <v>3938071.900142292</v>
      </c>
      <c r="AK183" s="68">
        <f t="shared" si="1127"/>
        <v>-1954785.24271485</v>
      </c>
      <c r="AL183" s="68">
        <f t="shared" si="1127"/>
        <v>-1954785.2427148486</v>
      </c>
      <c r="AM183" s="68">
        <f t="shared" si="1127"/>
        <v>3238531.871585622</v>
      </c>
      <c r="AN183" s="68">
        <f t="shared" si="1127"/>
        <v>-2654325.2712715208</v>
      </c>
      <c r="AO183" s="68">
        <f t="shared" si="1127"/>
        <v>-2654325.2712715203</v>
      </c>
      <c r="AP183" s="68">
        <f t="shared" si="1127"/>
        <v>4137568.1735840715</v>
      </c>
      <c r="AQ183" s="68">
        <f t="shared" si="1127"/>
        <v>-1755288.9692730713</v>
      </c>
      <c r="AR183" s="68">
        <f t="shared" si="1127"/>
        <v>-1755288.969273071</v>
      </c>
      <c r="AS183" s="68">
        <f t="shared" si="1127"/>
        <v>4837108.2021407401</v>
      </c>
      <c r="AT183" s="68">
        <f t="shared" si="1127"/>
        <v>-1075734.4125307277</v>
      </c>
      <c r="AU183" s="68">
        <f t="shared" si="1127"/>
        <v>-1075734.4125307286</v>
      </c>
      <c r="AV183" s="68">
        <f t="shared" si="1127"/>
        <v>4817122.7303264141</v>
      </c>
      <c r="AW183" s="68">
        <f t="shared" si="1127"/>
        <v>-1075734.4125307284</v>
      </c>
      <c r="AX183" s="68">
        <f t="shared" si="1127"/>
        <v>-1075734.4125307268</v>
      </c>
      <c r="AY183" s="68">
        <f t="shared" si="1127"/>
        <v>4817122.7303264141</v>
      </c>
      <c r="AZ183" s="68">
        <f t="shared" si="1127"/>
        <v>-1075734.4125307282</v>
      </c>
      <c r="BA183" s="68">
        <f t="shared" si="1127"/>
        <v>-1075734.4125307291</v>
      </c>
      <c r="BB183" s="68">
        <f t="shared" si="1127"/>
        <v>4817122.7303264141</v>
      </c>
      <c r="BC183" s="68">
        <f t="shared" si="1127"/>
        <v>-1075734.4125307282</v>
      </c>
      <c r="BD183" s="68">
        <f t="shared" si="1127"/>
        <v>-1075734.4125307279</v>
      </c>
      <c r="BE183" s="68">
        <f t="shared" si="1127"/>
        <v>4817122.7303264141</v>
      </c>
      <c r="BF183" s="68">
        <f t="shared" si="1127"/>
        <v>-1096119.5937813432</v>
      </c>
      <c r="BG183" s="68">
        <f t="shared" si="1127"/>
        <v>-1096119.5937813437</v>
      </c>
      <c r="BH183" s="68">
        <f t="shared" si="1127"/>
        <v>4796737.5490757991</v>
      </c>
      <c r="BI183" s="68">
        <f t="shared" si="1127"/>
        <v>-1096119.593781343</v>
      </c>
      <c r="BJ183" s="68">
        <f t="shared" si="1127"/>
        <v>-1096119.593781343</v>
      </c>
      <c r="BK183" s="68">
        <f t="shared" si="1127"/>
        <v>4796737.5490758</v>
      </c>
      <c r="BL183" s="68">
        <f t="shared" si="1127"/>
        <v>-1096119.5937813427</v>
      </c>
      <c r="BM183" s="68">
        <f t="shared" si="1127"/>
        <v>-1096119.5937813432</v>
      </c>
      <c r="BN183" s="68">
        <f t="shared" si="1127"/>
        <v>4648751.830962386</v>
      </c>
      <c r="BO183" s="68">
        <f t="shared" si="1127"/>
        <v>-948133.87566792918</v>
      </c>
      <c r="BP183" s="68">
        <f t="shared" si="1127"/>
        <v>-1096119.593781343</v>
      </c>
      <c r="BQ183" s="68">
        <f t="shared" si="1127"/>
        <v>3877510.1071625352</v>
      </c>
      <c r="BR183" s="68">
        <f t="shared" si="1127"/>
        <v>-779321.29306737112</v>
      </c>
      <c r="BS183" s="68">
        <f t="shared" si="1127"/>
        <v>-779313.95052822621</v>
      </c>
      <c r="BT183" s="68">
        <f t="shared" si="1127"/>
        <v>3345693.4134266572</v>
      </c>
      <c r="BU183" s="68">
        <f t="shared" si="1127"/>
        <v>-779299.20114025695</v>
      </c>
      <c r="BV183" s="68">
        <f t="shared" si="1127"/>
        <v>-779291.79416632443</v>
      </c>
      <c r="BW183" s="68">
        <f t="shared" ref="BW183:EH183" si="1128">SUM(BW179:BW182)</f>
        <v>3345715.6344112814</v>
      </c>
      <c r="BX183" s="68">
        <f t="shared" si="1128"/>
        <v>-779276.91534442746</v>
      </c>
      <c r="BY183" s="68">
        <f t="shared" si="1128"/>
        <v>-779269.44337025704</v>
      </c>
      <c r="BZ183" s="68">
        <f t="shared" si="1128"/>
        <v>4034885.0054103923</v>
      </c>
      <c r="CA183" s="68">
        <f t="shared" si="1128"/>
        <v>-43647.344852300768</v>
      </c>
      <c r="CB183" s="68">
        <f t="shared" si="1128"/>
        <v>-43647.344852300768</v>
      </c>
      <c r="CC183" s="68">
        <f t="shared" si="1128"/>
        <v>2018852.6551476987</v>
      </c>
      <c r="CD183" s="68">
        <f t="shared" si="1128"/>
        <v>-44520.291749346783</v>
      </c>
      <c r="CE183" s="68">
        <f t="shared" si="1128"/>
        <v>150248.61884797199</v>
      </c>
      <c r="CF183" s="68">
        <f t="shared" si="1128"/>
        <v>-44520.291749346783</v>
      </c>
      <c r="CG183" s="68">
        <f t="shared" si="1128"/>
        <v>-44520.291749346783</v>
      </c>
      <c r="CH183" s="68">
        <f t="shared" si="1128"/>
        <v>-44520.291749346783</v>
      </c>
      <c r="CI183" s="68">
        <f t="shared" si="1128"/>
        <v>-44520.291749346783</v>
      </c>
      <c r="CJ183" s="68">
        <f t="shared" si="1128"/>
        <v>-44520.291749346783</v>
      </c>
      <c r="CK183" s="68">
        <f t="shared" si="1128"/>
        <v>-44520.291749346783</v>
      </c>
      <c r="CL183" s="68">
        <f t="shared" si="1128"/>
        <v>-44520.291749346783</v>
      </c>
      <c r="CM183" s="68">
        <f t="shared" si="1128"/>
        <v>-44520.291749346783</v>
      </c>
      <c r="CN183" s="68">
        <f t="shared" si="1128"/>
        <v>-44520.291749346783</v>
      </c>
      <c r="CO183" s="68">
        <f t="shared" si="1128"/>
        <v>-44520.291749346783</v>
      </c>
      <c r="CP183" s="68">
        <f t="shared" si="1128"/>
        <v>-45410.697584333713</v>
      </c>
      <c r="CQ183" s="68">
        <f t="shared" si="1128"/>
        <v>-45410.697584333713</v>
      </c>
      <c r="CR183" s="68">
        <f t="shared" si="1128"/>
        <v>-45410.697584333713</v>
      </c>
      <c r="CS183" s="68">
        <f t="shared" si="1128"/>
        <v>-45410.697584333713</v>
      </c>
      <c r="CT183" s="68">
        <f t="shared" si="1128"/>
        <v>-45410.697584333713</v>
      </c>
      <c r="CU183" s="68">
        <f t="shared" si="1128"/>
        <v>-45410.697584333713</v>
      </c>
      <c r="CV183" s="68">
        <f t="shared" si="1128"/>
        <v>-45410.697584333713</v>
      </c>
      <c r="CW183" s="68">
        <f t="shared" si="1128"/>
        <v>-45410.697584333713</v>
      </c>
      <c r="CX183" s="68">
        <f t="shared" si="1128"/>
        <v>-45410.697584333713</v>
      </c>
      <c r="CY183" s="68">
        <f t="shared" si="1128"/>
        <v>-45410.697584333713</v>
      </c>
      <c r="CZ183" s="68">
        <f t="shared" si="1128"/>
        <v>-45410.697584333713</v>
      </c>
      <c r="DA183" s="68">
        <f t="shared" si="1128"/>
        <v>-45410.697584333713</v>
      </c>
      <c r="DB183" s="68">
        <f t="shared" si="1128"/>
        <v>-46318.911536020394</v>
      </c>
      <c r="DC183" s="68">
        <f t="shared" si="1128"/>
        <v>-46318.911536020394</v>
      </c>
      <c r="DD183" s="68">
        <f t="shared" si="1128"/>
        <v>-46318.911536020394</v>
      </c>
      <c r="DE183" s="68">
        <f t="shared" si="1128"/>
        <v>-46318.911536020394</v>
      </c>
      <c r="DF183" s="68">
        <f t="shared" si="1128"/>
        <v>-46318.911536020394</v>
      </c>
      <c r="DG183" s="68">
        <f t="shared" si="1128"/>
        <v>-46318.911536020394</v>
      </c>
      <c r="DH183" s="68">
        <f t="shared" si="1128"/>
        <v>-46318.911536020394</v>
      </c>
      <c r="DI183" s="68">
        <f t="shared" si="1128"/>
        <v>-46318.911536020394</v>
      </c>
      <c r="DJ183" s="68">
        <f t="shared" si="1128"/>
        <v>-46318.911536020394</v>
      </c>
      <c r="DK183" s="68">
        <f t="shared" si="1128"/>
        <v>-46318.911536020394</v>
      </c>
      <c r="DL183" s="68">
        <f t="shared" si="1128"/>
        <v>-46318.911536020394</v>
      </c>
      <c r="DM183" s="68">
        <f t="shared" si="1128"/>
        <v>-46318.911536020394</v>
      </c>
      <c r="DN183" s="68">
        <f t="shared" si="1128"/>
        <v>-47245.289766740796</v>
      </c>
      <c r="DO183" s="68">
        <f t="shared" si="1128"/>
        <v>-47245.289766740796</v>
      </c>
      <c r="DP183" s="68">
        <f t="shared" si="1128"/>
        <v>-47245.289766740796</v>
      </c>
      <c r="DQ183" s="68">
        <f t="shared" si="1128"/>
        <v>-47245.289766740796</v>
      </c>
      <c r="DR183" s="68">
        <f t="shared" si="1128"/>
        <v>-47245.289766740796</v>
      </c>
      <c r="DS183" s="68">
        <f t="shared" si="1128"/>
        <v>-47245.289766740796</v>
      </c>
      <c r="DT183" s="68">
        <f t="shared" si="1128"/>
        <v>-47245.289766740796</v>
      </c>
      <c r="DU183" s="68">
        <f t="shared" si="1128"/>
        <v>-47245.289766740796</v>
      </c>
      <c r="DV183" s="68">
        <f t="shared" si="1128"/>
        <v>-47245.289766740796</v>
      </c>
      <c r="DW183" s="68">
        <f t="shared" si="1128"/>
        <v>-5907.2245513089119</v>
      </c>
      <c r="DX183" s="68">
        <f t="shared" si="1128"/>
        <v>-5907.2245513089119</v>
      </c>
      <c r="DY183" s="68">
        <f t="shared" si="1128"/>
        <v>-5907.2245513089119</v>
      </c>
      <c r="DZ183" s="68">
        <f t="shared" si="1128"/>
        <v>-6025.3690423350927</v>
      </c>
      <c r="EA183" s="68">
        <f t="shared" si="1128"/>
        <v>-6025.3690423350927</v>
      </c>
      <c r="EB183" s="68">
        <f t="shared" si="1128"/>
        <v>-6025.3690423350927</v>
      </c>
      <c r="EC183" s="68">
        <f t="shared" si="1128"/>
        <v>-6025.3690423350927</v>
      </c>
      <c r="ED183" s="68">
        <f t="shared" si="1128"/>
        <v>-6025.3690423350927</v>
      </c>
      <c r="EE183" s="68">
        <f t="shared" si="1128"/>
        <v>-6025.3690423350927</v>
      </c>
      <c r="EF183" s="68">
        <f t="shared" si="1128"/>
        <v>-6025.3690423350927</v>
      </c>
      <c r="EG183" s="68">
        <f t="shared" si="1128"/>
        <v>-6025.3690423350927</v>
      </c>
      <c r="EH183" s="68">
        <f t="shared" si="1128"/>
        <v>-6025.3690423350927</v>
      </c>
      <c r="EI183" s="68">
        <f t="shared" ref="EI183:GG183" si="1129">SUM(EI179:EI182)</f>
        <v>36139.457477405427</v>
      </c>
      <c r="EJ183" s="68">
        <f t="shared" si="1129"/>
        <v>36139.457477405427</v>
      </c>
      <c r="EK183" s="68">
        <f t="shared" si="1129"/>
        <v>36139.457477405427</v>
      </c>
      <c r="EL183" s="68">
        <f t="shared" si="1129"/>
        <v>36862.246626953529</v>
      </c>
      <c r="EM183" s="68">
        <f t="shared" si="1129"/>
        <v>36862.246626953529</v>
      </c>
      <c r="EN183" s="68">
        <f t="shared" si="1129"/>
        <v>36862.246626953529</v>
      </c>
      <c r="EO183" s="68">
        <f t="shared" si="1129"/>
        <v>36862.246626953529</v>
      </c>
      <c r="EP183" s="68">
        <f t="shared" si="1129"/>
        <v>36862.246626953529</v>
      </c>
      <c r="EQ183" s="68">
        <f t="shared" si="1129"/>
        <v>36862.246626953529</v>
      </c>
      <c r="ER183" s="68">
        <f t="shared" si="1129"/>
        <v>36862.246626953529</v>
      </c>
      <c r="ES183" s="68">
        <f t="shared" si="1129"/>
        <v>36862.246626953529</v>
      </c>
      <c r="ET183" s="68">
        <f t="shared" si="1129"/>
        <v>36862.246626953529</v>
      </c>
      <c r="EU183" s="68">
        <f t="shared" si="1129"/>
        <v>79870.36967708882</v>
      </c>
      <c r="EV183" s="68">
        <f t="shared" si="1129"/>
        <v>79870.36967708882</v>
      </c>
      <c r="EW183" s="68">
        <f t="shared" si="1129"/>
        <v>79870.36967708882</v>
      </c>
      <c r="EX183" s="68">
        <f t="shared" si="1129"/>
        <v>81467.777070630604</v>
      </c>
      <c r="EY183" s="68">
        <f t="shared" si="1129"/>
        <v>81467.777070630604</v>
      </c>
      <c r="EZ183" s="68">
        <f t="shared" si="1129"/>
        <v>81467.777070630604</v>
      </c>
      <c r="FA183" s="68">
        <f t="shared" si="1129"/>
        <v>81467.777070630604</v>
      </c>
      <c r="FB183" s="68">
        <f t="shared" si="1129"/>
        <v>81467.777070630604</v>
      </c>
      <c r="FC183" s="68">
        <f t="shared" si="1129"/>
        <v>81467.777070630604</v>
      </c>
      <c r="FD183" s="68">
        <f t="shared" si="1129"/>
        <v>81467.777070630604</v>
      </c>
      <c r="FE183" s="68">
        <f t="shared" si="1129"/>
        <v>81467.777070630604</v>
      </c>
      <c r="FF183" s="68">
        <f t="shared" si="1129"/>
        <v>81467.777070630604</v>
      </c>
      <c r="FG183" s="68">
        <f t="shared" si="1129"/>
        <v>125336.0625817687</v>
      </c>
      <c r="FH183" s="68">
        <f t="shared" si="1129"/>
        <v>125336.0625817687</v>
      </c>
      <c r="FI183" s="68">
        <f t="shared" si="1129"/>
        <v>125336.0625817687</v>
      </c>
      <c r="FJ183" s="68">
        <f t="shared" si="1129"/>
        <v>127842.78383340403</v>
      </c>
      <c r="FK183" s="68">
        <f t="shared" si="1129"/>
        <v>127842.78383340403</v>
      </c>
      <c r="FL183" s="68">
        <f t="shared" si="1129"/>
        <v>127842.78383340403</v>
      </c>
      <c r="FM183" s="68">
        <f t="shared" si="1129"/>
        <v>127842.78383340403</v>
      </c>
      <c r="FN183" s="68">
        <f t="shared" si="1129"/>
        <v>127842.78383340403</v>
      </c>
      <c r="FO183" s="68">
        <f t="shared" si="1129"/>
        <v>127842.78383340403</v>
      </c>
      <c r="FP183" s="68">
        <f t="shared" si="1129"/>
        <v>127842.78383340403</v>
      </c>
      <c r="FQ183" s="68">
        <f t="shared" si="1129"/>
        <v>127842.78383340403</v>
      </c>
      <c r="FR183" s="68">
        <f t="shared" si="1129"/>
        <v>127842.78383340403</v>
      </c>
      <c r="FS183" s="68">
        <f t="shared" si="1129"/>
        <v>172588.43505476482</v>
      </c>
      <c r="FT183" s="68">
        <f t="shared" si="1129"/>
        <v>172588.43505476482</v>
      </c>
      <c r="FU183" s="68">
        <f t="shared" si="1129"/>
        <v>172588.43505476482</v>
      </c>
      <c r="FV183" s="68">
        <f t="shared" si="1129"/>
        <v>176040.20375586016</v>
      </c>
      <c r="FW183" s="68">
        <f t="shared" si="1129"/>
        <v>176040.20375586016</v>
      </c>
      <c r="FX183" s="68">
        <f t="shared" si="1129"/>
        <v>176040.20375586016</v>
      </c>
      <c r="FY183" s="68">
        <f t="shared" si="1129"/>
        <v>176040.20375586016</v>
      </c>
      <c r="FZ183" s="68">
        <f t="shared" si="1129"/>
        <v>176040.20375586016</v>
      </c>
      <c r="GA183" s="68">
        <f t="shared" si="1129"/>
        <v>176040.20375586016</v>
      </c>
      <c r="GB183" s="68">
        <f t="shared" si="1129"/>
        <v>176040.20375586016</v>
      </c>
      <c r="GC183" s="68">
        <f t="shared" si="1129"/>
        <v>176040.20375586016</v>
      </c>
      <c r="GD183" s="68">
        <f t="shared" si="1129"/>
        <v>176040.20375586016</v>
      </c>
      <c r="GE183" s="68">
        <f t="shared" si="1129"/>
        <v>176040.20375586016</v>
      </c>
      <c r="GF183" s="68">
        <f t="shared" si="1129"/>
        <v>176040.20375586016</v>
      </c>
      <c r="GG183" s="68">
        <f t="shared" si="1129"/>
        <v>12247368.461300559</v>
      </c>
    </row>
    <row r="185" spans="2:192" x14ac:dyDescent="0.25">
      <c r="I185" s="44"/>
      <c r="J185" s="44"/>
      <c r="K185" s="44"/>
      <c r="L185" s="44"/>
      <c r="M185" s="44"/>
      <c r="N185" s="44"/>
      <c r="O185" s="44"/>
      <c r="P185" s="44"/>
      <c r="Q185" s="44"/>
      <c r="R185" s="44"/>
      <c r="S185" s="44"/>
      <c r="T185" s="44"/>
      <c r="U185" s="44"/>
      <c r="V185" s="44"/>
      <c r="W185" s="44"/>
      <c r="X185" s="44"/>
      <c r="Y185" s="44"/>
      <c r="Z185" s="44"/>
      <c r="AA185" s="44"/>
      <c r="AB185" s="44"/>
      <c r="AC185" s="44"/>
      <c r="AD185" s="44"/>
      <c r="AE185" s="44"/>
      <c r="AF185" s="44"/>
      <c r="AG185" s="44"/>
      <c r="AH185" s="44"/>
      <c r="AI185" s="44"/>
      <c r="AJ185" s="44"/>
      <c r="AK185" s="44"/>
      <c r="AL185" s="44"/>
      <c r="AM185" s="44"/>
      <c r="AN185" s="44"/>
      <c r="AO185" s="44"/>
      <c r="AP185" s="44"/>
      <c r="AQ185" s="44"/>
      <c r="AR185" s="44"/>
      <c r="AS185" s="44"/>
      <c r="AT185" s="44"/>
      <c r="AU185" s="44"/>
      <c r="AV185" s="44"/>
      <c r="AW185" s="44"/>
      <c r="AX185" s="44"/>
      <c r="AY185" s="44"/>
      <c r="AZ185" s="44"/>
      <c r="BA185" s="44"/>
      <c r="BB185" s="44"/>
      <c r="BC185" s="44"/>
      <c r="BD185" s="44"/>
      <c r="BE185" s="44"/>
      <c r="BF185" s="44"/>
      <c r="BG185" s="44"/>
      <c r="BH185" s="44"/>
      <c r="BI185" s="44"/>
      <c r="BJ185" s="44"/>
      <c r="BK185" s="44"/>
      <c r="BL185" s="44"/>
      <c r="BM185" s="44"/>
      <c r="BN185" s="44"/>
      <c r="BO185" s="44"/>
      <c r="BP185" s="44"/>
      <c r="BQ185" s="44"/>
      <c r="BR185" s="44"/>
      <c r="BS185" s="44"/>
      <c r="BT185" s="44"/>
      <c r="BU185" s="44"/>
      <c r="BV185" s="44"/>
      <c r="BW185" s="44"/>
      <c r="BX185" s="44"/>
      <c r="BY185" s="44"/>
      <c r="BZ185" s="44"/>
      <c r="CA185" s="44"/>
      <c r="CB185" s="44"/>
      <c r="CC185" s="44"/>
      <c r="CD185" s="44"/>
      <c r="CE185" s="44"/>
      <c r="CF185" s="44"/>
      <c r="CG185" s="44"/>
      <c r="CH185" s="44"/>
      <c r="CI185" s="44"/>
      <c r="CJ185" s="44"/>
      <c r="CK185" s="44"/>
      <c r="CL185" s="44"/>
      <c r="CM185" s="44"/>
      <c r="CN185" s="44"/>
      <c r="CO185" s="44"/>
      <c r="CP185" s="44"/>
      <c r="CQ185" s="44"/>
      <c r="CR185" s="44"/>
      <c r="CS185" s="44"/>
      <c r="CT185" s="44"/>
      <c r="CU185" s="44"/>
      <c r="CV185" s="44"/>
      <c r="CW185" s="44"/>
      <c r="CX185" s="44"/>
      <c r="CY185" s="44"/>
      <c r="CZ185" s="44"/>
      <c r="DA185" s="44"/>
      <c r="DB185" s="44"/>
      <c r="DC185" s="44"/>
      <c r="DD185" s="44"/>
      <c r="DE185" s="44"/>
    </row>
    <row r="186" spans="2:192" x14ac:dyDescent="0.25">
      <c r="C186" s="21" t="s">
        <v>225</v>
      </c>
    </row>
    <row r="187" spans="2:192" x14ac:dyDescent="0.25">
      <c r="D187" t="s">
        <v>298</v>
      </c>
      <c r="E187" s="75">
        <f>'Model Inputs'!$E$14</f>
        <v>0.3</v>
      </c>
      <c r="J187" s="44">
        <f>SUM(J$155:J$156)*$E187</f>
        <v>0</v>
      </c>
      <c r="K187" s="44">
        <f t="shared" ref="K187:BV187" si="1130">SUM(K$155:K$156)*$E187</f>
        <v>0</v>
      </c>
      <c r="L187" s="44">
        <f t="shared" si="1130"/>
        <v>0</v>
      </c>
      <c r="M187" s="44">
        <f t="shared" si="1130"/>
        <v>0</v>
      </c>
      <c r="N187" s="44">
        <f t="shared" si="1130"/>
        <v>0</v>
      </c>
      <c r="O187" s="44">
        <f t="shared" si="1130"/>
        <v>0</v>
      </c>
      <c r="P187" s="44">
        <f t="shared" si="1130"/>
        <v>0</v>
      </c>
      <c r="Q187" s="44">
        <f t="shared" si="1130"/>
        <v>0</v>
      </c>
      <c r="R187" s="44">
        <f t="shared" si="1130"/>
        <v>0</v>
      </c>
      <c r="S187" s="44">
        <f t="shared" si="1130"/>
        <v>0</v>
      </c>
      <c r="T187" s="44">
        <f t="shared" si="1130"/>
        <v>0</v>
      </c>
      <c r="U187" s="44">
        <f t="shared" si="1130"/>
        <v>0</v>
      </c>
      <c r="V187" s="44">
        <f t="shared" si="1130"/>
        <v>0</v>
      </c>
      <c r="W187" s="44">
        <f t="shared" si="1130"/>
        <v>0</v>
      </c>
      <c r="X187" s="44">
        <f t="shared" si="1130"/>
        <v>0</v>
      </c>
      <c r="Y187" s="44">
        <f t="shared" si="1130"/>
        <v>0</v>
      </c>
      <c r="Z187" s="44">
        <f t="shared" si="1130"/>
        <v>0</v>
      </c>
      <c r="AA187" s="44">
        <f t="shared" si="1130"/>
        <v>0</v>
      </c>
      <c r="AB187" s="44">
        <f t="shared" si="1130"/>
        <v>0</v>
      </c>
      <c r="AC187" s="44">
        <f t="shared" si="1130"/>
        <v>0</v>
      </c>
      <c r="AD187" s="44">
        <f t="shared" si="1130"/>
        <v>0</v>
      </c>
      <c r="AE187" s="44">
        <f t="shared" si="1130"/>
        <v>0</v>
      </c>
      <c r="AF187" s="44">
        <f t="shared" si="1130"/>
        <v>0</v>
      </c>
      <c r="AG187" s="44">
        <f t="shared" si="1130"/>
        <v>0</v>
      </c>
      <c r="AH187" s="44">
        <f t="shared" si="1130"/>
        <v>0</v>
      </c>
      <c r="AI187" s="44">
        <f t="shared" si="1130"/>
        <v>0</v>
      </c>
      <c r="AJ187" s="44">
        <f t="shared" si="1130"/>
        <v>0</v>
      </c>
      <c r="AK187" s="44">
        <f t="shared" si="1130"/>
        <v>0</v>
      </c>
      <c r="AL187" s="44">
        <f t="shared" si="1130"/>
        <v>0</v>
      </c>
      <c r="AM187" s="44">
        <f t="shared" si="1130"/>
        <v>0</v>
      </c>
      <c r="AN187" s="44">
        <f t="shared" si="1130"/>
        <v>0</v>
      </c>
      <c r="AO187" s="44">
        <f t="shared" si="1130"/>
        <v>0</v>
      </c>
      <c r="AP187" s="44">
        <f t="shared" si="1130"/>
        <v>0</v>
      </c>
      <c r="AQ187" s="44">
        <f t="shared" si="1130"/>
        <v>0</v>
      </c>
      <c r="AR187" s="44">
        <f t="shared" si="1130"/>
        <v>0</v>
      </c>
      <c r="AS187" s="44">
        <f t="shared" si="1130"/>
        <v>0</v>
      </c>
      <c r="AT187" s="44">
        <f t="shared" si="1130"/>
        <v>0</v>
      </c>
      <c r="AU187" s="44">
        <f t="shared" si="1130"/>
        <v>0</v>
      </c>
      <c r="AV187" s="44">
        <f t="shared" si="1130"/>
        <v>0</v>
      </c>
      <c r="AW187" s="44">
        <f t="shared" si="1130"/>
        <v>0</v>
      </c>
      <c r="AX187" s="44">
        <f t="shared" si="1130"/>
        <v>0</v>
      </c>
      <c r="AY187" s="44">
        <f t="shared" si="1130"/>
        <v>0</v>
      </c>
      <c r="AZ187" s="44">
        <f t="shared" si="1130"/>
        <v>0</v>
      </c>
      <c r="BA187" s="44">
        <f t="shared" si="1130"/>
        <v>0</v>
      </c>
      <c r="BB187" s="44">
        <f t="shared" si="1130"/>
        <v>0</v>
      </c>
      <c r="BC187" s="44">
        <f t="shared" si="1130"/>
        <v>0</v>
      </c>
      <c r="BD187" s="44">
        <f t="shared" si="1130"/>
        <v>0</v>
      </c>
      <c r="BE187" s="44">
        <f t="shared" si="1130"/>
        <v>0</v>
      </c>
      <c r="BF187" s="44">
        <f t="shared" si="1130"/>
        <v>0</v>
      </c>
      <c r="BG187" s="44">
        <f t="shared" si="1130"/>
        <v>0</v>
      </c>
      <c r="BH187" s="44">
        <f t="shared" si="1130"/>
        <v>0</v>
      </c>
      <c r="BI187" s="44">
        <f t="shared" si="1130"/>
        <v>0</v>
      </c>
      <c r="BJ187" s="44">
        <f t="shared" si="1130"/>
        <v>0</v>
      </c>
      <c r="BK187" s="44">
        <f t="shared" si="1130"/>
        <v>0</v>
      </c>
      <c r="BL187" s="44">
        <f t="shared" si="1130"/>
        <v>0</v>
      </c>
      <c r="BM187" s="44">
        <f t="shared" si="1130"/>
        <v>0</v>
      </c>
      <c r="BN187" s="44">
        <f t="shared" si="1130"/>
        <v>147985.71811341381</v>
      </c>
      <c r="BO187" s="44">
        <f t="shared" si="1130"/>
        <v>-147985.71811341381</v>
      </c>
      <c r="BP187" s="44">
        <f t="shared" si="1130"/>
        <v>0</v>
      </c>
      <c r="BQ187" s="44">
        <f t="shared" si="1130"/>
        <v>919227.44191326469</v>
      </c>
      <c r="BR187" s="44">
        <f t="shared" si="1130"/>
        <v>-337591.18558959884</v>
      </c>
      <c r="BS187" s="44">
        <f t="shared" si="1130"/>
        <v>-337598.5281287437</v>
      </c>
      <c r="BT187" s="44">
        <f t="shared" si="1130"/>
        <v>1430251.2507735151</v>
      </c>
      <c r="BU187" s="44">
        <f t="shared" si="1130"/>
        <v>-337613.27751671354</v>
      </c>
      <c r="BV187" s="44">
        <f t="shared" si="1130"/>
        <v>-337620.68449064565</v>
      </c>
      <c r="BW187" s="44">
        <f t="shared" ref="BW187:EH187" si="1131">SUM(BW$155:BW$156)*$E187</f>
        <v>1430229.0297888911</v>
      </c>
      <c r="BX187" s="44">
        <f t="shared" si="1131"/>
        <v>-337635.5633125428</v>
      </c>
      <c r="BY187" s="44">
        <f t="shared" si="1131"/>
        <v>-337643.03528671275</v>
      </c>
      <c r="BZ187" s="44">
        <f t="shared" si="1131"/>
        <v>741059.65878978046</v>
      </c>
      <c r="CA187" s="44">
        <f t="shared" si="1131"/>
        <v>0</v>
      </c>
      <c r="CB187" s="44">
        <f t="shared" si="1131"/>
        <v>0</v>
      </c>
      <c r="CC187" s="44">
        <f t="shared" si="1131"/>
        <v>883928.57142857125</v>
      </c>
      <c r="CD187" s="44">
        <f t="shared" si="1131"/>
        <v>0</v>
      </c>
      <c r="CE187" s="44">
        <f t="shared" si="1131"/>
        <v>0</v>
      </c>
      <c r="CF187" s="44">
        <f t="shared" si="1131"/>
        <v>0</v>
      </c>
      <c r="CG187" s="44">
        <f t="shared" si="1131"/>
        <v>0</v>
      </c>
      <c r="CH187" s="44">
        <f t="shared" si="1131"/>
        <v>0</v>
      </c>
      <c r="CI187" s="44">
        <f t="shared" si="1131"/>
        <v>0</v>
      </c>
      <c r="CJ187" s="44">
        <f t="shared" si="1131"/>
        <v>0</v>
      </c>
      <c r="CK187" s="44">
        <f t="shared" si="1131"/>
        <v>0</v>
      </c>
      <c r="CL187" s="44">
        <f t="shared" si="1131"/>
        <v>0</v>
      </c>
      <c r="CM187" s="44">
        <f t="shared" si="1131"/>
        <v>0</v>
      </c>
      <c r="CN187" s="44">
        <f t="shared" si="1131"/>
        <v>0</v>
      </c>
      <c r="CO187" s="44">
        <f t="shared" si="1131"/>
        <v>0</v>
      </c>
      <c r="CP187" s="44">
        <f t="shared" si="1131"/>
        <v>0</v>
      </c>
      <c r="CQ187" s="44">
        <f t="shared" si="1131"/>
        <v>0</v>
      </c>
      <c r="CR187" s="44">
        <f t="shared" si="1131"/>
        <v>0</v>
      </c>
      <c r="CS187" s="44">
        <f t="shared" si="1131"/>
        <v>0</v>
      </c>
      <c r="CT187" s="44">
        <f t="shared" si="1131"/>
        <v>0</v>
      </c>
      <c r="CU187" s="44">
        <f t="shared" si="1131"/>
        <v>0</v>
      </c>
      <c r="CV187" s="44">
        <f t="shared" si="1131"/>
        <v>0</v>
      </c>
      <c r="CW187" s="44">
        <f t="shared" si="1131"/>
        <v>0</v>
      </c>
      <c r="CX187" s="44">
        <f t="shared" si="1131"/>
        <v>0</v>
      </c>
      <c r="CY187" s="44">
        <f t="shared" si="1131"/>
        <v>0</v>
      </c>
      <c r="CZ187" s="44">
        <f t="shared" si="1131"/>
        <v>0</v>
      </c>
      <c r="DA187" s="44">
        <f t="shared" si="1131"/>
        <v>0</v>
      </c>
      <c r="DB187" s="44">
        <f t="shared" si="1131"/>
        <v>0</v>
      </c>
      <c r="DC187" s="44">
        <f t="shared" si="1131"/>
        <v>0</v>
      </c>
      <c r="DD187" s="44">
        <f t="shared" si="1131"/>
        <v>0</v>
      </c>
      <c r="DE187" s="44">
        <f t="shared" si="1131"/>
        <v>0</v>
      </c>
      <c r="DF187" s="44">
        <f t="shared" si="1131"/>
        <v>0</v>
      </c>
      <c r="DG187" s="44">
        <f t="shared" si="1131"/>
        <v>0</v>
      </c>
      <c r="DH187" s="44">
        <f t="shared" si="1131"/>
        <v>0</v>
      </c>
      <c r="DI187" s="44">
        <f t="shared" si="1131"/>
        <v>0</v>
      </c>
      <c r="DJ187" s="44">
        <f t="shared" si="1131"/>
        <v>0</v>
      </c>
      <c r="DK187" s="44">
        <f t="shared" si="1131"/>
        <v>0</v>
      </c>
      <c r="DL187" s="44">
        <f t="shared" si="1131"/>
        <v>0</v>
      </c>
      <c r="DM187" s="44">
        <f t="shared" si="1131"/>
        <v>0</v>
      </c>
      <c r="DN187" s="44">
        <f t="shared" si="1131"/>
        <v>0</v>
      </c>
      <c r="DO187" s="44">
        <f t="shared" si="1131"/>
        <v>0</v>
      </c>
      <c r="DP187" s="44">
        <f t="shared" si="1131"/>
        <v>0</v>
      </c>
      <c r="DQ187" s="44">
        <f t="shared" si="1131"/>
        <v>0</v>
      </c>
      <c r="DR187" s="44">
        <f t="shared" si="1131"/>
        <v>0</v>
      </c>
      <c r="DS187" s="44">
        <f t="shared" si="1131"/>
        <v>0</v>
      </c>
      <c r="DT187" s="44">
        <f t="shared" si="1131"/>
        <v>0</v>
      </c>
      <c r="DU187" s="44">
        <f t="shared" si="1131"/>
        <v>0</v>
      </c>
      <c r="DV187" s="44">
        <f t="shared" si="1131"/>
        <v>0</v>
      </c>
      <c r="DW187" s="44">
        <f t="shared" si="1131"/>
        <v>0</v>
      </c>
      <c r="DX187" s="44">
        <f t="shared" si="1131"/>
        <v>0</v>
      </c>
      <c r="DY187" s="44">
        <f t="shared" si="1131"/>
        <v>0</v>
      </c>
      <c r="DZ187" s="44">
        <f t="shared" si="1131"/>
        <v>0</v>
      </c>
      <c r="EA187" s="44">
        <f t="shared" si="1131"/>
        <v>0</v>
      </c>
      <c r="EB187" s="44">
        <f t="shared" si="1131"/>
        <v>0</v>
      </c>
      <c r="EC187" s="44">
        <f t="shared" si="1131"/>
        <v>0</v>
      </c>
      <c r="ED187" s="44">
        <f t="shared" si="1131"/>
        <v>0</v>
      </c>
      <c r="EE187" s="44">
        <f t="shared" si="1131"/>
        <v>0</v>
      </c>
      <c r="EF187" s="44">
        <f t="shared" si="1131"/>
        <v>0</v>
      </c>
      <c r="EG187" s="44">
        <f t="shared" si="1131"/>
        <v>0</v>
      </c>
      <c r="EH187" s="44">
        <f t="shared" si="1131"/>
        <v>0</v>
      </c>
      <c r="EI187" s="44">
        <f t="shared" ref="EI187:GG187" si="1132">SUM(EI$155:EI$156)*$E187</f>
        <v>0</v>
      </c>
      <c r="EJ187" s="44">
        <f t="shared" si="1132"/>
        <v>0</v>
      </c>
      <c r="EK187" s="44">
        <f t="shared" si="1132"/>
        <v>0</v>
      </c>
      <c r="EL187" s="44">
        <f t="shared" si="1132"/>
        <v>0</v>
      </c>
      <c r="EM187" s="44">
        <f t="shared" si="1132"/>
        <v>0</v>
      </c>
      <c r="EN187" s="44">
        <f t="shared" si="1132"/>
        <v>0</v>
      </c>
      <c r="EO187" s="44">
        <f t="shared" si="1132"/>
        <v>0</v>
      </c>
      <c r="EP187" s="44">
        <f t="shared" si="1132"/>
        <v>0</v>
      </c>
      <c r="EQ187" s="44">
        <f t="shared" si="1132"/>
        <v>0</v>
      </c>
      <c r="ER187" s="44">
        <f t="shared" si="1132"/>
        <v>0</v>
      </c>
      <c r="ES187" s="44">
        <f t="shared" si="1132"/>
        <v>0</v>
      </c>
      <c r="ET187" s="44">
        <f t="shared" si="1132"/>
        <v>0</v>
      </c>
      <c r="EU187" s="44">
        <f t="shared" si="1132"/>
        <v>0</v>
      </c>
      <c r="EV187" s="44">
        <f t="shared" si="1132"/>
        <v>0</v>
      </c>
      <c r="EW187" s="44">
        <f t="shared" si="1132"/>
        <v>0</v>
      </c>
      <c r="EX187" s="44">
        <f t="shared" si="1132"/>
        <v>0</v>
      </c>
      <c r="EY187" s="44">
        <f t="shared" si="1132"/>
        <v>0</v>
      </c>
      <c r="EZ187" s="44">
        <f t="shared" si="1132"/>
        <v>0</v>
      </c>
      <c r="FA187" s="44">
        <f t="shared" si="1132"/>
        <v>0</v>
      </c>
      <c r="FB187" s="44">
        <f t="shared" si="1132"/>
        <v>0</v>
      </c>
      <c r="FC187" s="44">
        <f t="shared" si="1132"/>
        <v>0</v>
      </c>
      <c r="FD187" s="44">
        <f t="shared" si="1132"/>
        <v>0</v>
      </c>
      <c r="FE187" s="44">
        <f t="shared" si="1132"/>
        <v>0</v>
      </c>
      <c r="FF187" s="44">
        <f t="shared" si="1132"/>
        <v>0</v>
      </c>
      <c r="FG187" s="44">
        <f t="shared" si="1132"/>
        <v>0</v>
      </c>
      <c r="FH187" s="44">
        <f t="shared" si="1132"/>
        <v>0</v>
      </c>
      <c r="FI187" s="44">
        <f t="shared" si="1132"/>
        <v>0</v>
      </c>
      <c r="FJ187" s="44">
        <f t="shared" si="1132"/>
        <v>0</v>
      </c>
      <c r="FK187" s="44">
        <f t="shared" si="1132"/>
        <v>0</v>
      </c>
      <c r="FL187" s="44">
        <f t="shared" si="1132"/>
        <v>0</v>
      </c>
      <c r="FM187" s="44">
        <f t="shared" si="1132"/>
        <v>0</v>
      </c>
      <c r="FN187" s="44">
        <f t="shared" si="1132"/>
        <v>0</v>
      </c>
      <c r="FO187" s="44">
        <f t="shared" si="1132"/>
        <v>0</v>
      </c>
      <c r="FP187" s="44">
        <f t="shared" si="1132"/>
        <v>0</v>
      </c>
      <c r="FQ187" s="44">
        <f t="shared" si="1132"/>
        <v>0</v>
      </c>
      <c r="FR187" s="44">
        <f t="shared" si="1132"/>
        <v>0</v>
      </c>
      <c r="FS187" s="44">
        <f t="shared" si="1132"/>
        <v>0</v>
      </c>
      <c r="FT187" s="44">
        <f t="shared" si="1132"/>
        <v>0</v>
      </c>
      <c r="FU187" s="44">
        <f t="shared" si="1132"/>
        <v>0</v>
      </c>
      <c r="FV187" s="44">
        <f t="shared" si="1132"/>
        <v>0</v>
      </c>
      <c r="FW187" s="44">
        <f t="shared" si="1132"/>
        <v>0</v>
      </c>
      <c r="FX187" s="44">
        <f t="shared" si="1132"/>
        <v>0</v>
      </c>
      <c r="FY187" s="44">
        <f t="shared" si="1132"/>
        <v>0</v>
      </c>
      <c r="FZ187" s="44">
        <f t="shared" si="1132"/>
        <v>0</v>
      </c>
      <c r="GA187" s="44">
        <f t="shared" si="1132"/>
        <v>0</v>
      </c>
      <c r="GB187" s="44">
        <f t="shared" si="1132"/>
        <v>0</v>
      </c>
      <c r="GC187" s="44">
        <f t="shared" si="1132"/>
        <v>0</v>
      </c>
      <c r="GD187" s="44">
        <f t="shared" si="1132"/>
        <v>0</v>
      </c>
      <c r="GE187" s="44">
        <f t="shared" si="1132"/>
        <v>0</v>
      </c>
      <c r="GF187" s="44">
        <f t="shared" si="1132"/>
        <v>0</v>
      </c>
      <c r="GG187" s="44">
        <f t="shared" si="1132"/>
        <v>0</v>
      </c>
    </row>
    <row r="188" spans="2:192" x14ac:dyDescent="0.25">
      <c r="D188" t="s">
        <v>299</v>
      </c>
      <c r="E188" s="75">
        <f>'Model Inputs'!$E$14</f>
        <v>0.3</v>
      </c>
      <c r="J188" s="44">
        <f>J$173*$E188</f>
        <v>0</v>
      </c>
      <c r="K188" s="44">
        <f t="shared" ref="K188:BV188" si="1133">K$173*$E188</f>
        <v>0</v>
      </c>
      <c r="L188" s="44">
        <f t="shared" si="1133"/>
        <v>0</v>
      </c>
      <c r="M188" s="44">
        <f t="shared" si="1133"/>
        <v>0</v>
      </c>
      <c r="N188" s="44">
        <f t="shared" si="1133"/>
        <v>0</v>
      </c>
      <c r="O188" s="44">
        <f t="shared" si="1133"/>
        <v>0</v>
      </c>
      <c r="P188" s="44">
        <f t="shared" si="1133"/>
        <v>0</v>
      </c>
      <c r="Q188" s="44">
        <f t="shared" si="1133"/>
        <v>0</v>
      </c>
      <c r="R188" s="44">
        <f t="shared" si="1133"/>
        <v>0</v>
      </c>
      <c r="S188" s="44">
        <f t="shared" si="1133"/>
        <v>0</v>
      </c>
      <c r="T188" s="44">
        <f t="shared" si="1133"/>
        <v>0</v>
      </c>
      <c r="U188" s="44">
        <f t="shared" si="1133"/>
        <v>0</v>
      </c>
      <c r="V188" s="44">
        <f t="shared" si="1133"/>
        <v>0</v>
      </c>
      <c r="W188" s="44">
        <f t="shared" si="1133"/>
        <v>0</v>
      </c>
      <c r="X188" s="44">
        <f t="shared" si="1133"/>
        <v>0</v>
      </c>
      <c r="Y188" s="44">
        <f t="shared" si="1133"/>
        <v>0</v>
      </c>
      <c r="Z188" s="44">
        <f t="shared" si="1133"/>
        <v>0</v>
      </c>
      <c r="AA188" s="44">
        <f t="shared" si="1133"/>
        <v>0</v>
      </c>
      <c r="AB188" s="44">
        <f t="shared" si="1133"/>
        <v>0</v>
      </c>
      <c r="AC188" s="44">
        <f t="shared" si="1133"/>
        <v>0</v>
      </c>
      <c r="AD188" s="44">
        <f t="shared" si="1133"/>
        <v>0</v>
      </c>
      <c r="AE188" s="44">
        <f t="shared" si="1133"/>
        <v>0</v>
      </c>
      <c r="AF188" s="44">
        <f t="shared" si="1133"/>
        <v>0</v>
      </c>
      <c r="AG188" s="44">
        <f t="shared" si="1133"/>
        <v>0</v>
      </c>
      <c r="AH188" s="44">
        <f t="shared" si="1133"/>
        <v>0</v>
      </c>
      <c r="AI188" s="44">
        <f t="shared" si="1133"/>
        <v>0</v>
      </c>
      <c r="AJ188" s="44">
        <f t="shared" si="1133"/>
        <v>0</v>
      </c>
      <c r="AK188" s="44">
        <f t="shared" si="1133"/>
        <v>0</v>
      </c>
      <c r="AL188" s="44">
        <f t="shared" si="1133"/>
        <v>0</v>
      </c>
      <c r="AM188" s="44">
        <f t="shared" si="1133"/>
        <v>0</v>
      </c>
      <c r="AN188" s="44">
        <f t="shared" si="1133"/>
        <v>0</v>
      </c>
      <c r="AO188" s="44">
        <f t="shared" si="1133"/>
        <v>0</v>
      </c>
      <c r="AP188" s="44">
        <f t="shared" si="1133"/>
        <v>0</v>
      </c>
      <c r="AQ188" s="44">
        <f t="shared" si="1133"/>
        <v>0</v>
      </c>
      <c r="AR188" s="44">
        <f t="shared" si="1133"/>
        <v>0</v>
      </c>
      <c r="AS188" s="44">
        <f t="shared" si="1133"/>
        <v>0</v>
      </c>
      <c r="AT188" s="44">
        <f t="shared" si="1133"/>
        <v>0</v>
      </c>
      <c r="AU188" s="44">
        <f t="shared" si="1133"/>
        <v>0</v>
      </c>
      <c r="AV188" s="44">
        <f t="shared" si="1133"/>
        <v>0</v>
      </c>
      <c r="AW188" s="44">
        <f t="shared" si="1133"/>
        <v>0</v>
      </c>
      <c r="AX188" s="44">
        <f t="shared" si="1133"/>
        <v>0</v>
      </c>
      <c r="AY188" s="44">
        <f t="shared" si="1133"/>
        <v>0</v>
      </c>
      <c r="AZ188" s="44">
        <f t="shared" si="1133"/>
        <v>0</v>
      </c>
      <c r="BA188" s="44">
        <f t="shared" si="1133"/>
        <v>0</v>
      </c>
      <c r="BB188" s="44">
        <f t="shared" si="1133"/>
        <v>0</v>
      </c>
      <c r="BC188" s="44">
        <f t="shared" si="1133"/>
        <v>0</v>
      </c>
      <c r="BD188" s="44">
        <f t="shared" si="1133"/>
        <v>0</v>
      </c>
      <c r="BE188" s="44">
        <f t="shared" si="1133"/>
        <v>0</v>
      </c>
      <c r="BF188" s="44">
        <f t="shared" si="1133"/>
        <v>0</v>
      </c>
      <c r="BG188" s="44">
        <f t="shared" si="1133"/>
        <v>0</v>
      </c>
      <c r="BH188" s="44">
        <f t="shared" si="1133"/>
        <v>0</v>
      </c>
      <c r="BI188" s="44">
        <f t="shared" si="1133"/>
        <v>0</v>
      </c>
      <c r="BJ188" s="44">
        <f t="shared" si="1133"/>
        <v>0</v>
      </c>
      <c r="BK188" s="44">
        <f t="shared" si="1133"/>
        <v>0</v>
      </c>
      <c r="BL188" s="44">
        <f t="shared" si="1133"/>
        <v>0</v>
      </c>
      <c r="BM188" s="44">
        <f t="shared" si="1133"/>
        <v>0</v>
      </c>
      <c r="BN188" s="44">
        <f t="shared" si="1133"/>
        <v>0</v>
      </c>
      <c r="BO188" s="44">
        <f t="shared" si="1133"/>
        <v>0</v>
      </c>
      <c r="BP188" s="44">
        <f t="shared" si="1133"/>
        <v>0</v>
      </c>
      <c r="BQ188" s="44">
        <f t="shared" si="1133"/>
        <v>0</v>
      </c>
      <c r="BR188" s="44">
        <f t="shared" si="1133"/>
        <v>0</v>
      </c>
      <c r="BS188" s="44">
        <f t="shared" si="1133"/>
        <v>0</v>
      </c>
      <c r="BT188" s="44">
        <f t="shared" si="1133"/>
        <v>0</v>
      </c>
      <c r="BU188" s="44">
        <f t="shared" si="1133"/>
        <v>0</v>
      </c>
      <c r="BV188" s="44">
        <f t="shared" si="1133"/>
        <v>0</v>
      </c>
      <c r="BW188" s="44">
        <f t="shared" ref="BW188:EH188" si="1134">BW$173*$E188</f>
        <v>0</v>
      </c>
      <c r="BX188" s="44">
        <f t="shared" si="1134"/>
        <v>0</v>
      </c>
      <c r="BY188" s="44">
        <f t="shared" si="1134"/>
        <v>0</v>
      </c>
      <c r="BZ188" s="44">
        <f t="shared" si="1134"/>
        <v>0</v>
      </c>
      <c r="CA188" s="44">
        <f t="shared" si="1134"/>
        <v>-18706.00493670033</v>
      </c>
      <c r="CB188" s="44">
        <f t="shared" si="1134"/>
        <v>-18706.00493670033</v>
      </c>
      <c r="CC188" s="44">
        <f t="shared" si="1134"/>
        <v>-18706.00493670033</v>
      </c>
      <c r="CD188" s="44">
        <f t="shared" si="1134"/>
        <v>-19080.125035434336</v>
      </c>
      <c r="CE188" s="44">
        <f t="shared" si="1134"/>
        <v>64392.26522055942</v>
      </c>
      <c r="CF188" s="44">
        <f t="shared" si="1134"/>
        <v>-19080.125035434336</v>
      </c>
      <c r="CG188" s="44">
        <f t="shared" si="1134"/>
        <v>-19080.125035434336</v>
      </c>
      <c r="CH188" s="44">
        <f t="shared" si="1134"/>
        <v>-19080.125035434336</v>
      </c>
      <c r="CI188" s="44">
        <f t="shared" si="1134"/>
        <v>-19080.125035434336</v>
      </c>
      <c r="CJ188" s="44">
        <f t="shared" si="1134"/>
        <v>-19080.125035434336</v>
      </c>
      <c r="CK188" s="44">
        <f t="shared" si="1134"/>
        <v>-19080.125035434336</v>
      </c>
      <c r="CL188" s="44">
        <f t="shared" si="1134"/>
        <v>-19080.125035434336</v>
      </c>
      <c r="CM188" s="44">
        <f t="shared" si="1134"/>
        <v>-19080.125035434336</v>
      </c>
      <c r="CN188" s="44">
        <f t="shared" si="1134"/>
        <v>-19080.125035434336</v>
      </c>
      <c r="CO188" s="44">
        <f t="shared" si="1134"/>
        <v>-19080.125035434336</v>
      </c>
      <c r="CP188" s="44">
        <f t="shared" si="1134"/>
        <v>-19461.727536143018</v>
      </c>
      <c r="CQ188" s="44">
        <f t="shared" si="1134"/>
        <v>-19461.727536143018</v>
      </c>
      <c r="CR188" s="44">
        <f t="shared" si="1134"/>
        <v>-19461.727536143018</v>
      </c>
      <c r="CS188" s="44">
        <f t="shared" si="1134"/>
        <v>-19461.727536143018</v>
      </c>
      <c r="CT188" s="44">
        <f t="shared" si="1134"/>
        <v>-19461.727536143018</v>
      </c>
      <c r="CU188" s="44">
        <f t="shared" si="1134"/>
        <v>-19461.727536143018</v>
      </c>
      <c r="CV188" s="44">
        <f t="shared" si="1134"/>
        <v>-19461.727536143018</v>
      </c>
      <c r="CW188" s="44">
        <f t="shared" si="1134"/>
        <v>-19461.727536143018</v>
      </c>
      <c r="CX188" s="44">
        <f t="shared" si="1134"/>
        <v>-19461.727536143018</v>
      </c>
      <c r="CY188" s="44">
        <f t="shared" si="1134"/>
        <v>-19461.727536143018</v>
      </c>
      <c r="CZ188" s="44">
        <f t="shared" si="1134"/>
        <v>-19461.727536143018</v>
      </c>
      <c r="DA188" s="44">
        <f t="shared" si="1134"/>
        <v>-19461.727536143018</v>
      </c>
      <c r="DB188" s="44">
        <f t="shared" si="1134"/>
        <v>-19850.962086865886</v>
      </c>
      <c r="DC188" s="44">
        <f t="shared" si="1134"/>
        <v>-19850.962086865886</v>
      </c>
      <c r="DD188" s="44">
        <f t="shared" si="1134"/>
        <v>-19850.962086865886</v>
      </c>
      <c r="DE188" s="44">
        <f t="shared" si="1134"/>
        <v>-19850.962086865886</v>
      </c>
      <c r="DF188" s="44">
        <f t="shared" si="1134"/>
        <v>-19850.962086865886</v>
      </c>
      <c r="DG188" s="44">
        <f t="shared" si="1134"/>
        <v>-19850.962086865886</v>
      </c>
      <c r="DH188" s="44">
        <f t="shared" si="1134"/>
        <v>-19850.962086865886</v>
      </c>
      <c r="DI188" s="44">
        <f t="shared" si="1134"/>
        <v>-19850.962086865886</v>
      </c>
      <c r="DJ188" s="44">
        <f t="shared" si="1134"/>
        <v>-19850.962086865886</v>
      </c>
      <c r="DK188" s="44">
        <f t="shared" si="1134"/>
        <v>-19850.962086865886</v>
      </c>
      <c r="DL188" s="44">
        <f t="shared" si="1134"/>
        <v>-19850.962086865886</v>
      </c>
      <c r="DM188" s="44">
        <f t="shared" si="1134"/>
        <v>-19850.962086865886</v>
      </c>
      <c r="DN188" s="44">
        <f t="shared" si="1134"/>
        <v>-20247.981328603197</v>
      </c>
      <c r="DO188" s="44">
        <f t="shared" si="1134"/>
        <v>-20247.981328603197</v>
      </c>
      <c r="DP188" s="44">
        <f t="shared" si="1134"/>
        <v>-20247.981328603197</v>
      </c>
      <c r="DQ188" s="44">
        <f t="shared" si="1134"/>
        <v>-20247.981328603197</v>
      </c>
      <c r="DR188" s="44">
        <f t="shared" si="1134"/>
        <v>-20247.981328603197</v>
      </c>
      <c r="DS188" s="44">
        <f t="shared" si="1134"/>
        <v>-20247.981328603197</v>
      </c>
      <c r="DT188" s="44">
        <f t="shared" si="1134"/>
        <v>-20247.981328603197</v>
      </c>
      <c r="DU188" s="44">
        <f t="shared" si="1134"/>
        <v>-20247.981328603197</v>
      </c>
      <c r="DV188" s="44">
        <f t="shared" si="1134"/>
        <v>-20247.981328603197</v>
      </c>
      <c r="DW188" s="44">
        <f t="shared" si="1134"/>
        <v>-2531.6676648466769</v>
      </c>
      <c r="DX188" s="44">
        <f t="shared" si="1134"/>
        <v>-2531.6676648466769</v>
      </c>
      <c r="DY188" s="44">
        <f t="shared" si="1134"/>
        <v>-2531.6676648466769</v>
      </c>
      <c r="DZ188" s="44">
        <f t="shared" si="1134"/>
        <v>-2582.3010181436111</v>
      </c>
      <c r="EA188" s="44">
        <f t="shared" si="1134"/>
        <v>-2582.3010181436111</v>
      </c>
      <c r="EB188" s="44">
        <f t="shared" si="1134"/>
        <v>-2582.3010181436111</v>
      </c>
      <c r="EC188" s="44">
        <f t="shared" si="1134"/>
        <v>-2582.3010181436111</v>
      </c>
      <c r="ED188" s="44">
        <f t="shared" si="1134"/>
        <v>-2582.3010181436111</v>
      </c>
      <c r="EE188" s="44">
        <f t="shared" si="1134"/>
        <v>-2582.3010181436111</v>
      </c>
      <c r="EF188" s="44">
        <f t="shared" si="1134"/>
        <v>-2582.3010181436111</v>
      </c>
      <c r="EG188" s="44">
        <f t="shared" si="1134"/>
        <v>-2582.3010181436111</v>
      </c>
      <c r="EH188" s="44">
        <f t="shared" si="1134"/>
        <v>-2582.3010181436111</v>
      </c>
      <c r="EI188" s="44">
        <f t="shared" ref="EI188:GG188" si="1135">EI$173*$E188</f>
        <v>15488.338918888041</v>
      </c>
      <c r="EJ188" s="44">
        <f t="shared" si="1135"/>
        <v>15488.338918888041</v>
      </c>
      <c r="EK188" s="44">
        <f t="shared" si="1135"/>
        <v>15488.338918888041</v>
      </c>
      <c r="EL188" s="44">
        <f t="shared" si="1135"/>
        <v>15798.105697265799</v>
      </c>
      <c r="EM188" s="44">
        <f t="shared" si="1135"/>
        <v>15798.105697265799</v>
      </c>
      <c r="EN188" s="44">
        <f t="shared" si="1135"/>
        <v>15798.105697265799</v>
      </c>
      <c r="EO188" s="44">
        <f t="shared" si="1135"/>
        <v>15798.105697265799</v>
      </c>
      <c r="EP188" s="44">
        <f t="shared" si="1135"/>
        <v>15798.105697265799</v>
      </c>
      <c r="EQ188" s="44">
        <f t="shared" si="1135"/>
        <v>15798.105697265799</v>
      </c>
      <c r="ER188" s="44">
        <f t="shared" si="1135"/>
        <v>15798.105697265799</v>
      </c>
      <c r="ES188" s="44">
        <f t="shared" si="1135"/>
        <v>15798.105697265799</v>
      </c>
      <c r="ET188" s="44">
        <f t="shared" si="1135"/>
        <v>15798.105697265799</v>
      </c>
      <c r="EU188" s="44">
        <f t="shared" si="1135"/>
        <v>34230.158433038065</v>
      </c>
      <c r="EV188" s="44">
        <f t="shared" si="1135"/>
        <v>34230.158433038065</v>
      </c>
      <c r="EW188" s="44">
        <f t="shared" si="1135"/>
        <v>34230.158433038065</v>
      </c>
      <c r="EX188" s="44">
        <f t="shared" si="1135"/>
        <v>34914.761601698832</v>
      </c>
      <c r="EY188" s="44">
        <f t="shared" si="1135"/>
        <v>34914.761601698832</v>
      </c>
      <c r="EZ188" s="44">
        <f t="shared" si="1135"/>
        <v>34914.761601698832</v>
      </c>
      <c r="FA188" s="44">
        <f t="shared" si="1135"/>
        <v>34914.761601698832</v>
      </c>
      <c r="FB188" s="44">
        <f t="shared" si="1135"/>
        <v>34914.761601698832</v>
      </c>
      <c r="FC188" s="44">
        <f t="shared" si="1135"/>
        <v>34914.761601698832</v>
      </c>
      <c r="FD188" s="44">
        <f t="shared" si="1135"/>
        <v>34914.761601698832</v>
      </c>
      <c r="FE188" s="44">
        <f t="shared" si="1135"/>
        <v>34914.761601698832</v>
      </c>
      <c r="FF188" s="44">
        <f t="shared" si="1135"/>
        <v>34914.761601698832</v>
      </c>
      <c r="FG188" s="44">
        <f t="shared" si="1135"/>
        <v>53715.455392186581</v>
      </c>
      <c r="FH188" s="44">
        <f t="shared" si="1135"/>
        <v>53715.455392186581</v>
      </c>
      <c r="FI188" s="44">
        <f t="shared" si="1135"/>
        <v>53715.455392186581</v>
      </c>
      <c r="FJ188" s="44">
        <f t="shared" si="1135"/>
        <v>54789.764500030295</v>
      </c>
      <c r="FK188" s="44">
        <f t="shared" si="1135"/>
        <v>54789.764500030295</v>
      </c>
      <c r="FL188" s="44">
        <f t="shared" si="1135"/>
        <v>54789.764500030295</v>
      </c>
      <c r="FM188" s="44">
        <f t="shared" si="1135"/>
        <v>54789.764500030295</v>
      </c>
      <c r="FN188" s="44">
        <f t="shared" si="1135"/>
        <v>54789.764500030295</v>
      </c>
      <c r="FO188" s="44">
        <f t="shared" si="1135"/>
        <v>54789.764500030295</v>
      </c>
      <c r="FP188" s="44">
        <f t="shared" si="1135"/>
        <v>54789.764500030295</v>
      </c>
      <c r="FQ188" s="44">
        <f t="shared" si="1135"/>
        <v>54789.764500030295</v>
      </c>
      <c r="FR188" s="44">
        <f t="shared" si="1135"/>
        <v>54789.764500030295</v>
      </c>
      <c r="FS188" s="44">
        <f t="shared" si="1135"/>
        <v>73966.472166327774</v>
      </c>
      <c r="FT188" s="44">
        <f t="shared" si="1135"/>
        <v>73966.472166327774</v>
      </c>
      <c r="FU188" s="44">
        <f t="shared" si="1135"/>
        <v>73966.472166327774</v>
      </c>
      <c r="FV188" s="44">
        <f t="shared" si="1135"/>
        <v>75445.801609654358</v>
      </c>
      <c r="FW188" s="44">
        <f t="shared" si="1135"/>
        <v>75445.801609654358</v>
      </c>
      <c r="FX188" s="44">
        <f t="shared" si="1135"/>
        <v>75445.801609654358</v>
      </c>
      <c r="FY188" s="44">
        <f t="shared" si="1135"/>
        <v>75445.801609654358</v>
      </c>
      <c r="FZ188" s="44">
        <f t="shared" si="1135"/>
        <v>75445.801609654358</v>
      </c>
      <c r="GA188" s="44">
        <f t="shared" si="1135"/>
        <v>75445.801609654358</v>
      </c>
      <c r="GB188" s="44">
        <f t="shared" si="1135"/>
        <v>75445.801609654358</v>
      </c>
      <c r="GC188" s="44">
        <f t="shared" si="1135"/>
        <v>75445.801609654358</v>
      </c>
      <c r="GD188" s="44">
        <f t="shared" si="1135"/>
        <v>75445.801609654358</v>
      </c>
      <c r="GE188" s="44">
        <f t="shared" si="1135"/>
        <v>75445.801609654358</v>
      </c>
      <c r="GF188" s="44">
        <f t="shared" si="1135"/>
        <v>75445.801609654358</v>
      </c>
      <c r="GG188" s="44">
        <f t="shared" si="1135"/>
        <v>5248872.1977002397</v>
      </c>
    </row>
    <row r="189" spans="2:192" x14ac:dyDescent="0.25">
      <c r="D189" s="31" t="s">
        <v>300</v>
      </c>
      <c r="E189" s="31"/>
      <c r="F189" s="31"/>
      <c r="G189" s="31"/>
      <c r="H189" s="31"/>
      <c r="I189" s="31"/>
      <c r="J189" s="68">
        <f>SUM(J187:J188)</f>
        <v>0</v>
      </c>
      <c r="K189" s="68">
        <f t="shared" ref="K189:BV189" si="1136">SUM(K187:K188)</f>
        <v>0</v>
      </c>
      <c r="L189" s="68">
        <f t="shared" si="1136"/>
        <v>0</v>
      </c>
      <c r="M189" s="68">
        <f t="shared" si="1136"/>
        <v>0</v>
      </c>
      <c r="N189" s="68">
        <f t="shared" si="1136"/>
        <v>0</v>
      </c>
      <c r="O189" s="68">
        <f t="shared" si="1136"/>
        <v>0</v>
      </c>
      <c r="P189" s="68">
        <f t="shared" si="1136"/>
        <v>0</v>
      </c>
      <c r="Q189" s="68">
        <f t="shared" si="1136"/>
        <v>0</v>
      </c>
      <c r="R189" s="68">
        <f t="shared" si="1136"/>
        <v>0</v>
      </c>
      <c r="S189" s="68">
        <f t="shared" si="1136"/>
        <v>0</v>
      </c>
      <c r="T189" s="68">
        <f t="shared" si="1136"/>
        <v>0</v>
      </c>
      <c r="U189" s="68">
        <f t="shared" si="1136"/>
        <v>0</v>
      </c>
      <c r="V189" s="68">
        <f t="shared" si="1136"/>
        <v>0</v>
      </c>
      <c r="W189" s="68">
        <f t="shared" si="1136"/>
        <v>0</v>
      </c>
      <c r="X189" s="68">
        <f t="shared" si="1136"/>
        <v>0</v>
      </c>
      <c r="Y189" s="68">
        <f t="shared" si="1136"/>
        <v>0</v>
      </c>
      <c r="Z189" s="68">
        <f t="shared" si="1136"/>
        <v>0</v>
      </c>
      <c r="AA189" s="68">
        <f t="shared" si="1136"/>
        <v>0</v>
      </c>
      <c r="AB189" s="68">
        <f t="shared" si="1136"/>
        <v>0</v>
      </c>
      <c r="AC189" s="68">
        <f t="shared" si="1136"/>
        <v>0</v>
      </c>
      <c r="AD189" s="68">
        <f t="shared" si="1136"/>
        <v>0</v>
      </c>
      <c r="AE189" s="68">
        <f t="shared" si="1136"/>
        <v>0</v>
      </c>
      <c r="AF189" s="68">
        <f t="shared" si="1136"/>
        <v>0</v>
      </c>
      <c r="AG189" s="68">
        <f t="shared" si="1136"/>
        <v>0</v>
      </c>
      <c r="AH189" s="68">
        <f t="shared" si="1136"/>
        <v>0</v>
      </c>
      <c r="AI189" s="68">
        <f t="shared" si="1136"/>
        <v>0</v>
      </c>
      <c r="AJ189" s="68">
        <f t="shared" si="1136"/>
        <v>0</v>
      </c>
      <c r="AK189" s="68">
        <f t="shared" si="1136"/>
        <v>0</v>
      </c>
      <c r="AL189" s="68">
        <f t="shared" si="1136"/>
        <v>0</v>
      </c>
      <c r="AM189" s="68">
        <f t="shared" si="1136"/>
        <v>0</v>
      </c>
      <c r="AN189" s="68">
        <f t="shared" si="1136"/>
        <v>0</v>
      </c>
      <c r="AO189" s="68">
        <f t="shared" si="1136"/>
        <v>0</v>
      </c>
      <c r="AP189" s="68">
        <f t="shared" si="1136"/>
        <v>0</v>
      </c>
      <c r="AQ189" s="68">
        <f t="shared" si="1136"/>
        <v>0</v>
      </c>
      <c r="AR189" s="68">
        <f t="shared" si="1136"/>
        <v>0</v>
      </c>
      <c r="AS189" s="68">
        <f t="shared" si="1136"/>
        <v>0</v>
      </c>
      <c r="AT189" s="68">
        <f t="shared" si="1136"/>
        <v>0</v>
      </c>
      <c r="AU189" s="68">
        <f t="shared" si="1136"/>
        <v>0</v>
      </c>
      <c r="AV189" s="68">
        <f t="shared" si="1136"/>
        <v>0</v>
      </c>
      <c r="AW189" s="68">
        <f t="shared" si="1136"/>
        <v>0</v>
      </c>
      <c r="AX189" s="68">
        <f t="shared" si="1136"/>
        <v>0</v>
      </c>
      <c r="AY189" s="68">
        <f t="shared" si="1136"/>
        <v>0</v>
      </c>
      <c r="AZ189" s="68">
        <f t="shared" si="1136"/>
        <v>0</v>
      </c>
      <c r="BA189" s="68">
        <f t="shared" si="1136"/>
        <v>0</v>
      </c>
      <c r="BB189" s="68">
        <f t="shared" si="1136"/>
        <v>0</v>
      </c>
      <c r="BC189" s="68">
        <f t="shared" si="1136"/>
        <v>0</v>
      </c>
      <c r="BD189" s="68">
        <f t="shared" si="1136"/>
        <v>0</v>
      </c>
      <c r="BE189" s="68">
        <f t="shared" si="1136"/>
        <v>0</v>
      </c>
      <c r="BF189" s="68">
        <f t="shared" si="1136"/>
        <v>0</v>
      </c>
      <c r="BG189" s="68">
        <f t="shared" si="1136"/>
        <v>0</v>
      </c>
      <c r="BH189" s="68">
        <f t="shared" si="1136"/>
        <v>0</v>
      </c>
      <c r="BI189" s="68">
        <f t="shared" si="1136"/>
        <v>0</v>
      </c>
      <c r="BJ189" s="68">
        <f t="shared" si="1136"/>
        <v>0</v>
      </c>
      <c r="BK189" s="68">
        <f t="shared" si="1136"/>
        <v>0</v>
      </c>
      <c r="BL189" s="68">
        <f t="shared" si="1136"/>
        <v>0</v>
      </c>
      <c r="BM189" s="68">
        <f t="shared" si="1136"/>
        <v>0</v>
      </c>
      <c r="BN189" s="68">
        <f t="shared" si="1136"/>
        <v>147985.71811341381</v>
      </c>
      <c r="BO189" s="68">
        <f t="shared" si="1136"/>
        <v>-147985.71811341381</v>
      </c>
      <c r="BP189" s="68">
        <f t="shared" si="1136"/>
        <v>0</v>
      </c>
      <c r="BQ189" s="68">
        <f t="shared" si="1136"/>
        <v>919227.44191326469</v>
      </c>
      <c r="BR189" s="68">
        <f t="shared" si="1136"/>
        <v>-337591.18558959884</v>
      </c>
      <c r="BS189" s="68">
        <f t="shared" si="1136"/>
        <v>-337598.5281287437</v>
      </c>
      <c r="BT189" s="68">
        <f t="shared" si="1136"/>
        <v>1430251.2507735151</v>
      </c>
      <c r="BU189" s="68">
        <f t="shared" si="1136"/>
        <v>-337613.27751671354</v>
      </c>
      <c r="BV189" s="68">
        <f t="shared" si="1136"/>
        <v>-337620.68449064565</v>
      </c>
      <c r="BW189" s="68">
        <f t="shared" ref="BW189:EH189" si="1137">SUM(BW187:BW188)</f>
        <v>1430229.0297888911</v>
      </c>
      <c r="BX189" s="68">
        <f t="shared" si="1137"/>
        <v>-337635.5633125428</v>
      </c>
      <c r="BY189" s="68">
        <f t="shared" si="1137"/>
        <v>-337643.03528671275</v>
      </c>
      <c r="BZ189" s="68">
        <f t="shared" si="1137"/>
        <v>741059.65878978046</v>
      </c>
      <c r="CA189" s="68">
        <f t="shared" si="1137"/>
        <v>-18706.00493670033</v>
      </c>
      <c r="CB189" s="68">
        <f t="shared" si="1137"/>
        <v>-18706.00493670033</v>
      </c>
      <c r="CC189" s="68">
        <f t="shared" si="1137"/>
        <v>865222.56649187091</v>
      </c>
      <c r="CD189" s="68">
        <f t="shared" si="1137"/>
        <v>-19080.125035434336</v>
      </c>
      <c r="CE189" s="68">
        <f t="shared" si="1137"/>
        <v>64392.26522055942</v>
      </c>
      <c r="CF189" s="68">
        <f t="shared" si="1137"/>
        <v>-19080.125035434336</v>
      </c>
      <c r="CG189" s="68">
        <f t="shared" si="1137"/>
        <v>-19080.125035434336</v>
      </c>
      <c r="CH189" s="68">
        <f t="shared" si="1137"/>
        <v>-19080.125035434336</v>
      </c>
      <c r="CI189" s="68">
        <f t="shared" si="1137"/>
        <v>-19080.125035434336</v>
      </c>
      <c r="CJ189" s="68">
        <f t="shared" si="1137"/>
        <v>-19080.125035434336</v>
      </c>
      <c r="CK189" s="68">
        <f t="shared" si="1137"/>
        <v>-19080.125035434336</v>
      </c>
      <c r="CL189" s="68">
        <f t="shared" si="1137"/>
        <v>-19080.125035434336</v>
      </c>
      <c r="CM189" s="68">
        <f t="shared" si="1137"/>
        <v>-19080.125035434336</v>
      </c>
      <c r="CN189" s="68">
        <f t="shared" si="1137"/>
        <v>-19080.125035434336</v>
      </c>
      <c r="CO189" s="68">
        <f t="shared" si="1137"/>
        <v>-19080.125035434336</v>
      </c>
      <c r="CP189" s="68">
        <f t="shared" si="1137"/>
        <v>-19461.727536143018</v>
      </c>
      <c r="CQ189" s="68">
        <f t="shared" si="1137"/>
        <v>-19461.727536143018</v>
      </c>
      <c r="CR189" s="68">
        <f t="shared" si="1137"/>
        <v>-19461.727536143018</v>
      </c>
      <c r="CS189" s="68">
        <f t="shared" si="1137"/>
        <v>-19461.727536143018</v>
      </c>
      <c r="CT189" s="68">
        <f t="shared" si="1137"/>
        <v>-19461.727536143018</v>
      </c>
      <c r="CU189" s="68">
        <f t="shared" si="1137"/>
        <v>-19461.727536143018</v>
      </c>
      <c r="CV189" s="68">
        <f t="shared" si="1137"/>
        <v>-19461.727536143018</v>
      </c>
      <c r="CW189" s="68">
        <f t="shared" si="1137"/>
        <v>-19461.727536143018</v>
      </c>
      <c r="CX189" s="68">
        <f t="shared" si="1137"/>
        <v>-19461.727536143018</v>
      </c>
      <c r="CY189" s="68">
        <f t="shared" si="1137"/>
        <v>-19461.727536143018</v>
      </c>
      <c r="CZ189" s="68">
        <f t="shared" si="1137"/>
        <v>-19461.727536143018</v>
      </c>
      <c r="DA189" s="68">
        <f t="shared" si="1137"/>
        <v>-19461.727536143018</v>
      </c>
      <c r="DB189" s="68">
        <f t="shared" si="1137"/>
        <v>-19850.962086865886</v>
      </c>
      <c r="DC189" s="68">
        <f t="shared" si="1137"/>
        <v>-19850.962086865886</v>
      </c>
      <c r="DD189" s="68">
        <f t="shared" si="1137"/>
        <v>-19850.962086865886</v>
      </c>
      <c r="DE189" s="68">
        <f t="shared" si="1137"/>
        <v>-19850.962086865886</v>
      </c>
      <c r="DF189" s="68">
        <f t="shared" si="1137"/>
        <v>-19850.962086865886</v>
      </c>
      <c r="DG189" s="68">
        <f t="shared" si="1137"/>
        <v>-19850.962086865886</v>
      </c>
      <c r="DH189" s="68">
        <f t="shared" si="1137"/>
        <v>-19850.962086865886</v>
      </c>
      <c r="DI189" s="68">
        <f t="shared" si="1137"/>
        <v>-19850.962086865886</v>
      </c>
      <c r="DJ189" s="68">
        <f t="shared" si="1137"/>
        <v>-19850.962086865886</v>
      </c>
      <c r="DK189" s="68">
        <f t="shared" si="1137"/>
        <v>-19850.962086865886</v>
      </c>
      <c r="DL189" s="68">
        <f t="shared" si="1137"/>
        <v>-19850.962086865886</v>
      </c>
      <c r="DM189" s="68">
        <f t="shared" si="1137"/>
        <v>-19850.962086865886</v>
      </c>
      <c r="DN189" s="68">
        <f t="shared" si="1137"/>
        <v>-20247.981328603197</v>
      </c>
      <c r="DO189" s="68">
        <f t="shared" si="1137"/>
        <v>-20247.981328603197</v>
      </c>
      <c r="DP189" s="68">
        <f t="shared" si="1137"/>
        <v>-20247.981328603197</v>
      </c>
      <c r="DQ189" s="68">
        <f t="shared" si="1137"/>
        <v>-20247.981328603197</v>
      </c>
      <c r="DR189" s="68">
        <f t="shared" si="1137"/>
        <v>-20247.981328603197</v>
      </c>
      <c r="DS189" s="68">
        <f t="shared" si="1137"/>
        <v>-20247.981328603197</v>
      </c>
      <c r="DT189" s="68">
        <f t="shared" si="1137"/>
        <v>-20247.981328603197</v>
      </c>
      <c r="DU189" s="68">
        <f t="shared" si="1137"/>
        <v>-20247.981328603197</v>
      </c>
      <c r="DV189" s="68">
        <f t="shared" si="1137"/>
        <v>-20247.981328603197</v>
      </c>
      <c r="DW189" s="68">
        <f t="shared" si="1137"/>
        <v>-2531.6676648466769</v>
      </c>
      <c r="DX189" s="68">
        <f t="shared" si="1137"/>
        <v>-2531.6676648466769</v>
      </c>
      <c r="DY189" s="68">
        <f t="shared" si="1137"/>
        <v>-2531.6676648466769</v>
      </c>
      <c r="DZ189" s="68">
        <f t="shared" si="1137"/>
        <v>-2582.3010181436111</v>
      </c>
      <c r="EA189" s="68">
        <f t="shared" si="1137"/>
        <v>-2582.3010181436111</v>
      </c>
      <c r="EB189" s="68">
        <f t="shared" si="1137"/>
        <v>-2582.3010181436111</v>
      </c>
      <c r="EC189" s="68">
        <f t="shared" si="1137"/>
        <v>-2582.3010181436111</v>
      </c>
      <c r="ED189" s="68">
        <f t="shared" si="1137"/>
        <v>-2582.3010181436111</v>
      </c>
      <c r="EE189" s="68">
        <f t="shared" si="1137"/>
        <v>-2582.3010181436111</v>
      </c>
      <c r="EF189" s="68">
        <f t="shared" si="1137"/>
        <v>-2582.3010181436111</v>
      </c>
      <c r="EG189" s="68">
        <f t="shared" si="1137"/>
        <v>-2582.3010181436111</v>
      </c>
      <c r="EH189" s="68">
        <f t="shared" si="1137"/>
        <v>-2582.3010181436111</v>
      </c>
      <c r="EI189" s="68">
        <f t="shared" ref="EI189:GG189" si="1138">SUM(EI187:EI188)</f>
        <v>15488.338918888041</v>
      </c>
      <c r="EJ189" s="68">
        <f t="shared" si="1138"/>
        <v>15488.338918888041</v>
      </c>
      <c r="EK189" s="68">
        <f t="shared" si="1138"/>
        <v>15488.338918888041</v>
      </c>
      <c r="EL189" s="68">
        <f t="shared" si="1138"/>
        <v>15798.105697265799</v>
      </c>
      <c r="EM189" s="68">
        <f t="shared" si="1138"/>
        <v>15798.105697265799</v>
      </c>
      <c r="EN189" s="68">
        <f t="shared" si="1138"/>
        <v>15798.105697265799</v>
      </c>
      <c r="EO189" s="68">
        <f t="shared" si="1138"/>
        <v>15798.105697265799</v>
      </c>
      <c r="EP189" s="68">
        <f t="shared" si="1138"/>
        <v>15798.105697265799</v>
      </c>
      <c r="EQ189" s="68">
        <f t="shared" si="1138"/>
        <v>15798.105697265799</v>
      </c>
      <c r="ER189" s="68">
        <f t="shared" si="1138"/>
        <v>15798.105697265799</v>
      </c>
      <c r="ES189" s="68">
        <f t="shared" si="1138"/>
        <v>15798.105697265799</v>
      </c>
      <c r="ET189" s="68">
        <f t="shared" si="1138"/>
        <v>15798.105697265799</v>
      </c>
      <c r="EU189" s="68">
        <f t="shared" si="1138"/>
        <v>34230.158433038065</v>
      </c>
      <c r="EV189" s="68">
        <f t="shared" si="1138"/>
        <v>34230.158433038065</v>
      </c>
      <c r="EW189" s="68">
        <f t="shared" si="1138"/>
        <v>34230.158433038065</v>
      </c>
      <c r="EX189" s="68">
        <f t="shared" si="1138"/>
        <v>34914.761601698832</v>
      </c>
      <c r="EY189" s="68">
        <f t="shared" si="1138"/>
        <v>34914.761601698832</v>
      </c>
      <c r="EZ189" s="68">
        <f t="shared" si="1138"/>
        <v>34914.761601698832</v>
      </c>
      <c r="FA189" s="68">
        <f t="shared" si="1138"/>
        <v>34914.761601698832</v>
      </c>
      <c r="FB189" s="68">
        <f t="shared" si="1138"/>
        <v>34914.761601698832</v>
      </c>
      <c r="FC189" s="68">
        <f t="shared" si="1138"/>
        <v>34914.761601698832</v>
      </c>
      <c r="FD189" s="68">
        <f t="shared" si="1138"/>
        <v>34914.761601698832</v>
      </c>
      <c r="FE189" s="68">
        <f t="shared" si="1138"/>
        <v>34914.761601698832</v>
      </c>
      <c r="FF189" s="68">
        <f t="shared" si="1138"/>
        <v>34914.761601698832</v>
      </c>
      <c r="FG189" s="68">
        <f t="shared" si="1138"/>
        <v>53715.455392186581</v>
      </c>
      <c r="FH189" s="68">
        <f t="shared" si="1138"/>
        <v>53715.455392186581</v>
      </c>
      <c r="FI189" s="68">
        <f t="shared" si="1138"/>
        <v>53715.455392186581</v>
      </c>
      <c r="FJ189" s="68">
        <f t="shared" si="1138"/>
        <v>54789.764500030295</v>
      </c>
      <c r="FK189" s="68">
        <f t="shared" si="1138"/>
        <v>54789.764500030295</v>
      </c>
      <c r="FL189" s="68">
        <f t="shared" si="1138"/>
        <v>54789.764500030295</v>
      </c>
      <c r="FM189" s="68">
        <f t="shared" si="1138"/>
        <v>54789.764500030295</v>
      </c>
      <c r="FN189" s="68">
        <f t="shared" si="1138"/>
        <v>54789.764500030295</v>
      </c>
      <c r="FO189" s="68">
        <f t="shared" si="1138"/>
        <v>54789.764500030295</v>
      </c>
      <c r="FP189" s="68">
        <f t="shared" si="1138"/>
        <v>54789.764500030295</v>
      </c>
      <c r="FQ189" s="68">
        <f t="shared" si="1138"/>
        <v>54789.764500030295</v>
      </c>
      <c r="FR189" s="68">
        <f t="shared" si="1138"/>
        <v>54789.764500030295</v>
      </c>
      <c r="FS189" s="68">
        <f t="shared" si="1138"/>
        <v>73966.472166327774</v>
      </c>
      <c r="FT189" s="68">
        <f t="shared" si="1138"/>
        <v>73966.472166327774</v>
      </c>
      <c r="FU189" s="68">
        <f t="shared" si="1138"/>
        <v>73966.472166327774</v>
      </c>
      <c r="FV189" s="68">
        <f t="shared" si="1138"/>
        <v>75445.801609654358</v>
      </c>
      <c r="FW189" s="68">
        <f t="shared" si="1138"/>
        <v>75445.801609654358</v>
      </c>
      <c r="FX189" s="68">
        <f t="shared" si="1138"/>
        <v>75445.801609654358</v>
      </c>
      <c r="FY189" s="68">
        <f t="shared" si="1138"/>
        <v>75445.801609654358</v>
      </c>
      <c r="FZ189" s="68">
        <f t="shared" si="1138"/>
        <v>75445.801609654358</v>
      </c>
      <c r="GA189" s="68">
        <f t="shared" si="1138"/>
        <v>75445.801609654358</v>
      </c>
      <c r="GB189" s="68">
        <f t="shared" si="1138"/>
        <v>75445.801609654358</v>
      </c>
      <c r="GC189" s="68">
        <f t="shared" si="1138"/>
        <v>75445.801609654358</v>
      </c>
      <c r="GD189" s="68">
        <f t="shared" si="1138"/>
        <v>75445.801609654358</v>
      </c>
      <c r="GE189" s="68">
        <f t="shared" si="1138"/>
        <v>75445.801609654358</v>
      </c>
      <c r="GF189" s="68">
        <f t="shared" si="1138"/>
        <v>75445.801609654358</v>
      </c>
      <c r="GG189" s="68">
        <f t="shared" si="1138"/>
        <v>5248872.1977002397</v>
      </c>
    </row>
    <row r="192" spans="2:192" ht="15.75" x14ac:dyDescent="0.25">
      <c r="B192" s="20" t="s">
        <v>301</v>
      </c>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c r="AE192" s="20"/>
      <c r="AF192" s="20"/>
      <c r="AG192" s="20"/>
      <c r="AH192" s="20"/>
      <c r="AI192" s="20"/>
      <c r="AJ192" s="20"/>
      <c r="AK192" s="20"/>
      <c r="AL192" s="20"/>
      <c r="AM192" s="20"/>
      <c r="AN192" s="20"/>
      <c r="AO192" s="20"/>
      <c r="AP192" s="20"/>
      <c r="AQ192" s="20"/>
      <c r="AR192" s="20"/>
      <c r="AS192" s="20"/>
      <c r="AT192" s="20"/>
      <c r="AU192" s="20"/>
      <c r="AV192" s="20"/>
      <c r="AW192" s="20"/>
      <c r="AX192" s="20"/>
      <c r="AY192" s="20"/>
      <c r="AZ192" s="20"/>
      <c r="BA192" s="20"/>
      <c r="BB192" s="20"/>
      <c r="BC192" s="20"/>
      <c r="BD192" s="20"/>
      <c r="BE192" s="20"/>
      <c r="BF192" s="20"/>
      <c r="BG192" s="20"/>
      <c r="BH192" s="20"/>
      <c r="BI192" s="20"/>
      <c r="BJ192" s="20"/>
      <c r="BK192" s="20"/>
      <c r="BL192" s="20"/>
      <c r="BM192" s="20"/>
      <c r="BN192" s="20"/>
      <c r="BO192" s="20"/>
      <c r="BP192" s="20"/>
      <c r="BQ192" s="20"/>
      <c r="BR192" s="20"/>
      <c r="BS192" s="20"/>
      <c r="BT192" s="20"/>
      <c r="BU192" s="20"/>
      <c r="BV192" s="20"/>
      <c r="BW192" s="20"/>
      <c r="BX192" s="20"/>
      <c r="BY192" s="20"/>
      <c r="BZ192" s="20"/>
      <c r="CA192" s="20"/>
      <c r="CB192" s="20"/>
      <c r="CC192" s="20"/>
      <c r="CD192" s="20"/>
      <c r="CE192" s="20"/>
      <c r="CF192" s="20"/>
      <c r="CG192" s="20"/>
      <c r="CH192" s="20"/>
      <c r="CI192" s="20"/>
      <c r="CJ192" s="20"/>
      <c r="CK192" s="20"/>
      <c r="CL192" s="20"/>
      <c r="CM192" s="20"/>
      <c r="CN192" s="20"/>
      <c r="CO192" s="20"/>
      <c r="CP192" s="20"/>
      <c r="CQ192" s="20"/>
      <c r="CR192" s="20"/>
      <c r="CS192" s="20"/>
      <c r="CT192" s="20"/>
      <c r="CU192" s="20"/>
      <c r="CV192" s="20"/>
      <c r="CW192" s="20"/>
      <c r="CX192" s="20"/>
      <c r="CY192" s="20"/>
      <c r="CZ192" s="20"/>
      <c r="DA192" s="20"/>
      <c r="DB192" s="20"/>
      <c r="DC192" s="20"/>
      <c r="DD192" s="20"/>
      <c r="DE192" s="20"/>
      <c r="DF192" s="20"/>
      <c r="DG192" s="20"/>
      <c r="DH192" s="20"/>
      <c r="DI192" s="20"/>
      <c r="DJ192" s="20"/>
      <c r="DK192" s="20"/>
      <c r="DL192" s="20"/>
      <c r="DM192" s="20"/>
      <c r="DN192" s="20"/>
      <c r="DO192" s="20"/>
      <c r="DP192" s="20"/>
      <c r="DQ192" s="20"/>
      <c r="DR192" s="20"/>
      <c r="DS192" s="20"/>
      <c r="DT192" s="20"/>
      <c r="DU192" s="20"/>
      <c r="DV192" s="20"/>
      <c r="DW192" s="20"/>
      <c r="DX192" s="20"/>
      <c r="DY192" s="20"/>
      <c r="DZ192" s="20"/>
      <c r="EA192" s="20"/>
      <c r="EB192" s="20"/>
      <c r="EC192" s="20"/>
      <c r="ED192" s="20"/>
      <c r="EE192" s="20"/>
      <c r="EF192" s="20"/>
      <c r="EG192" s="20"/>
      <c r="EH192" s="20"/>
      <c r="EI192" s="20"/>
      <c r="EJ192" s="20"/>
      <c r="EK192" s="20"/>
      <c r="EL192" s="20"/>
      <c r="EM192" s="20"/>
      <c r="EN192" s="20"/>
      <c r="EO192" s="20"/>
      <c r="EP192" s="20"/>
      <c r="EQ192" s="20"/>
      <c r="ER192" s="20"/>
      <c r="ES192" s="20"/>
      <c r="ET192" s="20"/>
      <c r="EU192" s="20"/>
      <c r="EV192" s="20"/>
      <c r="EW192" s="20"/>
      <c r="EX192" s="20"/>
      <c r="EY192" s="20"/>
      <c r="EZ192" s="20"/>
      <c r="FA192" s="20"/>
      <c r="FB192" s="20"/>
      <c r="FC192" s="20"/>
      <c r="FD192" s="20"/>
      <c r="FE192" s="20"/>
      <c r="FF192" s="20"/>
      <c r="FG192" s="20"/>
      <c r="FH192" s="20"/>
      <c r="FI192" s="20"/>
      <c r="FJ192" s="20"/>
      <c r="FK192" s="20"/>
      <c r="FL192" s="20"/>
      <c r="FM192" s="20"/>
      <c r="FN192" s="20"/>
      <c r="FO192" s="20"/>
      <c r="FP192" s="20"/>
      <c r="FQ192" s="20"/>
      <c r="FR192" s="20"/>
      <c r="FS192" s="20"/>
      <c r="FT192" s="20"/>
      <c r="FU192" s="20"/>
      <c r="FV192" s="20"/>
      <c r="FW192" s="20"/>
      <c r="FX192" s="20"/>
      <c r="FY192" s="20"/>
      <c r="FZ192" s="20"/>
      <c r="GA192" s="20"/>
      <c r="GB192" s="20"/>
      <c r="GC192" s="20"/>
      <c r="GD192" s="20"/>
      <c r="GE192" s="20"/>
      <c r="GF192" s="20"/>
      <c r="GG192" s="20"/>
    </row>
    <row r="194" spans="3:189" x14ac:dyDescent="0.25">
      <c r="C194" s="21" t="s">
        <v>219</v>
      </c>
    </row>
    <row r="195" spans="3:189" x14ac:dyDescent="0.25">
      <c r="D195" t="s">
        <v>302</v>
      </c>
      <c r="E195" s="75">
        <f>'Model Inputs'!E26/'Model Inputs'!H26</f>
        <v>1</v>
      </c>
      <c r="J195" s="1">
        <f>$E195*J$183</f>
        <v>-983520.126209729</v>
      </c>
      <c r="K195" s="1">
        <f t="shared" ref="K195:BV195" si="1139">$E195*K$183</f>
        <v>-1138838.3608695653</v>
      </c>
      <c r="L195" s="1">
        <f t="shared" si="1139"/>
        <v>-1138838.3608695655</v>
      </c>
      <c r="M195" s="1">
        <f t="shared" si="1139"/>
        <v>-1138838.360869565</v>
      </c>
      <c r="N195" s="1">
        <f t="shared" si="1139"/>
        <v>-1138838.3608695657</v>
      </c>
      <c r="O195" s="1">
        <f t="shared" si="1139"/>
        <v>-790505.02254456526</v>
      </c>
      <c r="P195" s="1">
        <f t="shared" si="1139"/>
        <v>-790505.0225445648</v>
      </c>
      <c r="Q195" s="1">
        <f t="shared" si="1139"/>
        <v>-790505.02254456491</v>
      </c>
      <c r="R195" s="1">
        <f t="shared" si="1139"/>
        <v>-790505.02254456573</v>
      </c>
      <c r="S195" s="1">
        <f t="shared" si="1139"/>
        <v>-790505.02254456491</v>
      </c>
      <c r="T195" s="1">
        <f t="shared" si="1139"/>
        <v>-790505.02254456526</v>
      </c>
      <c r="U195" s="1">
        <f t="shared" si="1139"/>
        <v>-790505.02254456445</v>
      </c>
      <c r="V195" s="1">
        <f t="shared" si="1139"/>
        <v>-805185.61599545751</v>
      </c>
      <c r="W195" s="1">
        <f t="shared" si="1139"/>
        <v>-119362.05858695693</v>
      </c>
      <c r="X195" s="1">
        <f t="shared" si="1139"/>
        <v>-119362.05858695577</v>
      </c>
      <c r="Y195" s="1">
        <f t="shared" si="1139"/>
        <v>-1036155.3408984308</v>
      </c>
      <c r="Z195" s="1">
        <f t="shared" si="1139"/>
        <v>-1036155.3408984313</v>
      </c>
      <c r="AA195" s="1">
        <f t="shared" si="1139"/>
        <v>-1721978.8983069309</v>
      </c>
      <c r="AB195" s="1">
        <f t="shared" si="1139"/>
        <v>-1721978.8983069297</v>
      </c>
      <c r="AC195" s="1">
        <f t="shared" si="1139"/>
        <v>-1721978.8983069309</v>
      </c>
      <c r="AD195" s="1">
        <f t="shared" si="1139"/>
        <v>4170878.24455021</v>
      </c>
      <c r="AE195" s="1">
        <f t="shared" si="1139"/>
        <v>-1721978.8983069332</v>
      </c>
      <c r="AF195" s="1">
        <f t="shared" si="1139"/>
        <v>-1721978.898306933</v>
      </c>
      <c r="AG195" s="1">
        <f t="shared" si="1139"/>
        <v>3975293.6627445449</v>
      </c>
      <c r="AH195" s="1">
        <f t="shared" si="1139"/>
        <v>-1954785.2427148514</v>
      </c>
      <c r="AI195" s="1">
        <f t="shared" si="1139"/>
        <v>-1954785.2427148491</v>
      </c>
      <c r="AJ195" s="1">
        <f t="shared" si="1139"/>
        <v>3938071.900142292</v>
      </c>
      <c r="AK195" s="1">
        <f t="shared" si="1139"/>
        <v>-1954785.24271485</v>
      </c>
      <c r="AL195" s="1">
        <f t="shared" si="1139"/>
        <v>-1954785.2427148486</v>
      </c>
      <c r="AM195" s="1">
        <f t="shared" si="1139"/>
        <v>3238531.871585622</v>
      </c>
      <c r="AN195" s="1">
        <f t="shared" si="1139"/>
        <v>-2654325.2712715208</v>
      </c>
      <c r="AO195" s="1">
        <f t="shared" si="1139"/>
        <v>-2654325.2712715203</v>
      </c>
      <c r="AP195" s="1">
        <f t="shared" si="1139"/>
        <v>4137568.1735840715</v>
      </c>
      <c r="AQ195" s="1">
        <f t="shared" si="1139"/>
        <v>-1755288.9692730713</v>
      </c>
      <c r="AR195" s="1">
        <f t="shared" si="1139"/>
        <v>-1755288.969273071</v>
      </c>
      <c r="AS195" s="1">
        <f t="shared" si="1139"/>
        <v>4837108.2021407401</v>
      </c>
      <c r="AT195" s="1">
        <f t="shared" si="1139"/>
        <v>-1075734.4125307277</v>
      </c>
      <c r="AU195" s="1">
        <f t="shared" si="1139"/>
        <v>-1075734.4125307286</v>
      </c>
      <c r="AV195" s="1">
        <f t="shared" si="1139"/>
        <v>4817122.7303264141</v>
      </c>
      <c r="AW195" s="1">
        <f t="shared" si="1139"/>
        <v>-1075734.4125307284</v>
      </c>
      <c r="AX195" s="1">
        <f t="shared" si="1139"/>
        <v>-1075734.4125307268</v>
      </c>
      <c r="AY195" s="1">
        <f t="shared" si="1139"/>
        <v>4817122.7303264141</v>
      </c>
      <c r="AZ195" s="1">
        <f t="shared" si="1139"/>
        <v>-1075734.4125307282</v>
      </c>
      <c r="BA195" s="1">
        <f t="shared" si="1139"/>
        <v>-1075734.4125307291</v>
      </c>
      <c r="BB195" s="1">
        <f t="shared" si="1139"/>
        <v>4817122.7303264141</v>
      </c>
      <c r="BC195" s="1">
        <f t="shared" si="1139"/>
        <v>-1075734.4125307282</v>
      </c>
      <c r="BD195" s="1">
        <f t="shared" si="1139"/>
        <v>-1075734.4125307279</v>
      </c>
      <c r="BE195" s="1">
        <f t="shared" si="1139"/>
        <v>4817122.7303264141</v>
      </c>
      <c r="BF195" s="1">
        <f t="shared" si="1139"/>
        <v>-1096119.5937813432</v>
      </c>
      <c r="BG195" s="1">
        <f t="shared" si="1139"/>
        <v>-1096119.5937813437</v>
      </c>
      <c r="BH195" s="1">
        <f t="shared" si="1139"/>
        <v>4796737.5490757991</v>
      </c>
      <c r="BI195" s="1">
        <f t="shared" si="1139"/>
        <v>-1096119.593781343</v>
      </c>
      <c r="BJ195" s="1">
        <f t="shared" si="1139"/>
        <v>-1096119.593781343</v>
      </c>
      <c r="BK195" s="1">
        <f t="shared" si="1139"/>
        <v>4796737.5490758</v>
      </c>
      <c r="BL195" s="1">
        <f t="shared" si="1139"/>
        <v>-1096119.5937813427</v>
      </c>
      <c r="BM195" s="1">
        <f t="shared" si="1139"/>
        <v>-1096119.5937813432</v>
      </c>
      <c r="BN195" s="1">
        <f t="shared" si="1139"/>
        <v>4648751.830962386</v>
      </c>
      <c r="BO195" s="1">
        <f t="shared" si="1139"/>
        <v>-948133.87566792918</v>
      </c>
      <c r="BP195" s="1">
        <f t="shared" si="1139"/>
        <v>-1096119.593781343</v>
      </c>
      <c r="BQ195" s="1">
        <f t="shared" si="1139"/>
        <v>3877510.1071625352</v>
      </c>
      <c r="BR195" s="1">
        <f t="shared" si="1139"/>
        <v>-779321.29306737112</v>
      </c>
      <c r="BS195" s="1">
        <f t="shared" si="1139"/>
        <v>-779313.95052822621</v>
      </c>
      <c r="BT195" s="1">
        <f t="shared" si="1139"/>
        <v>3345693.4134266572</v>
      </c>
      <c r="BU195" s="1">
        <f t="shared" si="1139"/>
        <v>-779299.20114025695</v>
      </c>
      <c r="BV195" s="1">
        <f t="shared" si="1139"/>
        <v>-779291.79416632443</v>
      </c>
      <c r="BW195" s="1">
        <f t="shared" ref="BW195:EH195" si="1140">$E195*BW$183</f>
        <v>3345715.6344112814</v>
      </c>
      <c r="BX195" s="1">
        <f t="shared" si="1140"/>
        <v>-779276.91534442746</v>
      </c>
      <c r="BY195" s="1">
        <f t="shared" si="1140"/>
        <v>-779269.44337025704</v>
      </c>
      <c r="BZ195" s="1">
        <f t="shared" si="1140"/>
        <v>4034885.0054103923</v>
      </c>
      <c r="CA195" s="1">
        <f t="shared" si="1140"/>
        <v>-43647.344852300768</v>
      </c>
      <c r="CB195" s="1">
        <f t="shared" si="1140"/>
        <v>-43647.344852300768</v>
      </c>
      <c r="CC195" s="1">
        <f t="shared" si="1140"/>
        <v>2018852.6551476987</v>
      </c>
      <c r="CD195" s="1">
        <f t="shared" si="1140"/>
        <v>-44520.291749346783</v>
      </c>
      <c r="CE195" s="1">
        <f t="shared" si="1140"/>
        <v>150248.61884797199</v>
      </c>
      <c r="CF195" s="1">
        <f t="shared" si="1140"/>
        <v>-44520.291749346783</v>
      </c>
      <c r="CG195" s="1">
        <f t="shared" si="1140"/>
        <v>-44520.291749346783</v>
      </c>
      <c r="CH195" s="1">
        <f t="shared" si="1140"/>
        <v>-44520.291749346783</v>
      </c>
      <c r="CI195" s="1">
        <f t="shared" si="1140"/>
        <v>-44520.291749346783</v>
      </c>
      <c r="CJ195" s="1">
        <f t="shared" si="1140"/>
        <v>-44520.291749346783</v>
      </c>
      <c r="CK195" s="1">
        <f t="shared" si="1140"/>
        <v>-44520.291749346783</v>
      </c>
      <c r="CL195" s="1">
        <f t="shared" si="1140"/>
        <v>-44520.291749346783</v>
      </c>
      <c r="CM195" s="1">
        <f t="shared" si="1140"/>
        <v>-44520.291749346783</v>
      </c>
      <c r="CN195" s="1">
        <f t="shared" si="1140"/>
        <v>-44520.291749346783</v>
      </c>
      <c r="CO195" s="1">
        <f t="shared" si="1140"/>
        <v>-44520.291749346783</v>
      </c>
      <c r="CP195" s="1">
        <f t="shared" si="1140"/>
        <v>-45410.697584333713</v>
      </c>
      <c r="CQ195" s="1">
        <f t="shared" si="1140"/>
        <v>-45410.697584333713</v>
      </c>
      <c r="CR195" s="1">
        <f t="shared" si="1140"/>
        <v>-45410.697584333713</v>
      </c>
      <c r="CS195" s="1">
        <f t="shared" si="1140"/>
        <v>-45410.697584333713</v>
      </c>
      <c r="CT195" s="1">
        <f t="shared" si="1140"/>
        <v>-45410.697584333713</v>
      </c>
      <c r="CU195" s="1">
        <f t="shared" si="1140"/>
        <v>-45410.697584333713</v>
      </c>
      <c r="CV195" s="1">
        <f t="shared" si="1140"/>
        <v>-45410.697584333713</v>
      </c>
      <c r="CW195" s="1">
        <f t="shared" si="1140"/>
        <v>-45410.697584333713</v>
      </c>
      <c r="CX195" s="1">
        <f t="shared" si="1140"/>
        <v>-45410.697584333713</v>
      </c>
      <c r="CY195" s="1">
        <f t="shared" si="1140"/>
        <v>-45410.697584333713</v>
      </c>
      <c r="CZ195" s="1">
        <f t="shared" si="1140"/>
        <v>-45410.697584333713</v>
      </c>
      <c r="DA195" s="1">
        <f t="shared" si="1140"/>
        <v>-45410.697584333713</v>
      </c>
      <c r="DB195" s="1">
        <f t="shared" si="1140"/>
        <v>-46318.911536020394</v>
      </c>
      <c r="DC195" s="1">
        <f t="shared" si="1140"/>
        <v>-46318.911536020394</v>
      </c>
      <c r="DD195" s="1">
        <f t="shared" si="1140"/>
        <v>-46318.911536020394</v>
      </c>
      <c r="DE195" s="1">
        <f t="shared" si="1140"/>
        <v>-46318.911536020394</v>
      </c>
      <c r="DF195" s="1">
        <f t="shared" si="1140"/>
        <v>-46318.911536020394</v>
      </c>
      <c r="DG195" s="1">
        <f t="shared" si="1140"/>
        <v>-46318.911536020394</v>
      </c>
      <c r="DH195" s="1">
        <f t="shared" si="1140"/>
        <v>-46318.911536020394</v>
      </c>
      <c r="DI195" s="1">
        <f t="shared" si="1140"/>
        <v>-46318.911536020394</v>
      </c>
      <c r="DJ195" s="1">
        <f t="shared" si="1140"/>
        <v>-46318.911536020394</v>
      </c>
      <c r="DK195" s="1">
        <f t="shared" si="1140"/>
        <v>-46318.911536020394</v>
      </c>
      <c r="DL195" s="1">
        <f t="shared" si="1140"/>
        <v>-46318.911536020394</v>
      </c>
      <c r="DM195" s="1">
        <f t="shared" si="1140"/>
        <v>-46318.911536020394</v>
      </c>
      <c r="DN195" s="1">
        <f t="shared" si="1140"/>
        <v>-47245.289766740796</v>
      </c>
      <c r="DO195" s="1">
        <f t="shared" si="1140"/>
        <v>-47245.289766740796</v>
      </c>
      <c r="DP195" s="1">
        <f t="shared" si="1140"/>
        <v>-47245.289766740796</v>
      </c>
      <c r="DQ195" s="1">
        <f t="shared" si="1140"/>
        <v>-47245.289766740796</v>
      </c>
      <c r="DR195" s="1">
        <f t="shared" si="1140"/>
        <v>-47245.289766740796</v>
      </c>
      <c r="DS195" s="1">
        <f t="shared" si="1140"/>
        <v>-47245.289766740796</v>
      </c>
      <c r="DT195" s="1">
        <f t="shared" si="1140"/>
        <v>-47245.289766740796</v>
      </c>
      <c r="DU195" s="1">
        <f t="shared" si="1140"/>
        <v>-47245.289766740796</v>
      </c>
      <c r="DV195" s="1">
        <f t="shared" si="1140"/>
        <v>-47245.289766740796</v>
      </c>
      <c r="DW195" s="1">
        <f t="shared" si="1140"/>
        <v>-5907.2245513089119</v>
      </c>
      <c r="DX195" s="1">
        <f t="shared" si="1140"/>
        <v>-5907.2245513089119</v>
      </c>
      <c r="DY195" s="1">
        <f t="shared" si="1140"/>
        <v>-5907.2245513089119</v>
      </c>
      <c r="DZ195" s="1">
        <f t="shared" si="1140"/>
        <v>-6025.3690423350927</v>
      </c>
      <c r="EA195" s="1">
        <f t="shared" si="1140"/>
        <v>-6025.3690423350927</v>
      </c>
      <c r="EB195" s="1">
        <f t="shared" si="1140"/>
        <v>-6025.3690423350927</v>
      </c>
      <c r="EC195" s="1">
        <f t="shared" si="1140"/>
        <v>-6025.3690423350927</v>
      </c>
      <c r="ED195" s="1">
        <f t="shared" si="1140"/>
        <v>-6025.3690423350927</v>
      </c>
      <c r="EE195" s="1">
        <f t="shared" si="1140"/>
        <v>-6025.3690423350927</v>
      </c>
      <c r="EF195" s="1">
        <f t="shared" si="1140"/>
        <v>-6025.3690423350927</v>
      </c>
      <c r="EG195" s="1">
        <f t="shared" si="1140"/>
        <v>-6025.3690423350927</v>
      </c>
      <c r="EH195" s="1">
        <f t="shared" si="1140"/>
        <v>-6025.3690423350927</v>
      </c>
      <c r="EI195" s="1">
        <f t="shared" ref="EI195:GG195" si="1141">$E195*EI$183</f>
        <v>36139.457477405427</v>
      </c>
      <c r="EJ195" s="1">
        <f t="shared" si="1141"/>
        <v>36139.457477405427</v>
      </c>
      <c r="EK195" s="1">
        <f t="shared" si="1141"/>
        <v>36139.457477405427</v>
      </c>
      <c r="EL195" s="1">
        <f t="shared" si="1141"/>
        <v>36862.246626953529</v>
      </c>
      <c r="EM195" s="1">
        <f t="shared" si="1141"/>
        <v>36862.246626953529</v>
      </c>
      <c r="EN195" s="1">
        <f t="shared" si="1141"/>
        <v>36862.246626953529</v>
      </c>
      <c r="EO195" s="1">
        <f t="shared" si="1141"/>
        <v>36862.246626953529</v>
      </c>
      <c r="EP195" s="1">
        <f t="shared" si="1141"/>
        <v>36862.246626953529</v>
      </c>
      <c r="EQ195" s="1">
        <f t="shared" si="1141"/>
        <v>36862.246626953529</v>
      </c>
      <c r="ER195" s="1">
        <f t="shared" si="1141"/>
        <v>36862.246626953529</v>
      </c>
      <c r="ES195" s="1">
        <f t="shared" si="1141"/>
        <v>36862.246626953529</v>
      </c>
      <c r="ET195" s="1">
        <f t="shared" si="1141"/>
        <v>36862.246626953529</v>
      </c>
      <c r="EU195" s="1">
        <f t="shared" si="1141"/>
        <v>79870.36967708882</v>
      </c>
      <c r="EV195" s="1">
        <f t="shared" si="1141"/>
        <v>79870.36967708882</v>
      </c>
      <c r="EW195" s="1">
        <f t="shared" si="1141"/>
        <v>79870.36967708882</v>
      </c>
      <c r="EX195" s="1">
        <f t="shared" si="1141"/>
        <v>81467.777070630604</v>
      </c>
      <c r="EY195" s="1">
        <f t="shared" si="1141"/>
        <v>81467.777070630604</v>
      </c>
      <c r="EZ195" s="1">
        <f t="shared" si="1141"/>
        <v>81467.777070630604</v>
      </c>
      <c r="FA195" s="1">
        <f t="shared" si="1141"/>
        <v>81467.777070630604</v>
      </c>
      <c r="FB195" s="1">
        <f t="shared" si="1141"/>
        <v>81467.777070630604</v>
      </c>
      <c r="FC195" s="1">
        <f t="shared" si="1141"/>
        <v>81467.777070630604</v>
      </c>
      <c r="FD195" s="1">
        <f t="shared" si="1141"/>
        <v>81467.777070630604</v>
      </c>
      <c r="FE195" s="1">
        <f t="shared" si="1141"/>
        <v>81467.777070630604</v>
      </c>
      <c r="FF195" s="1">
        <f t="shared" si="1141"/>
        <v>81467.777070630604</v>
      </c>
      <c r="FG195" s="1">
        <f t="shared" si="1141"/>
        <v>125336.0625817687</v>
      </c>
      <c r="FH195" s="1">
        <f t="shared" si="1141"/>
        <v>125336.0625817687</v>
      </c>
      <c r="FI195" s="1">
        <f t="shared" si="1141"/>
        <v>125336.0625817687</v>
      </c>
      <c r="FJ195" s="1">
        <f t="shared" si="1141"/>
        <v>127842.78383340403</v>
      </c>
      <c r="FK195" s="1">
        <f t="shared" si="1141"/>
        <v>127842.78383340403</v>
      </c>
      <c r="FL195" s="1">
        <f t="shared" si="1141"/>
        <v>127842.78383340403</v>
      </c>
      <c r="FM195" s="1">
        <f t="shared" si="1141"/>
        <v>127842.78383340403</v>
      </c>
      <c r="FN195" s="1">
        <f t="shared" si="1141"/>
        <v>127842.78383340403</v>
      </c>
      <c r="FO195" s="1">
        <f t="shared" si="1141"/>
        <v>127842.78383340403</v>
      </c>
      <c r="FP195" s="1">
        <f t="shared" si="1141"/>
        <v>127842.78383340403</v>
      </c>
      <c r="FQ195" s="1">
        <f t="shared" si="1141"/>
        <v>127842.78383340403</v>
      </c>
      <c r="FR195" s="1">
        <f t="shared" si="1141"/>
        <v>127842.78383340403</v>
      </c>
      <c r="FS195" s="1">
        <f t="shared" si="1141"/>
        <v>172588.43505476482</v>
      </c>
      <c r="FT195" s="1">
        <f t="shared" si="1141"/>
        <v>172588.43505476482</v>
      </c>
      <c r="FU195" s="1">
        <f t="shared" si="1141"/>
        <v>172588.43505476482</v>
      </c>
      <c r="FV195" s="1">
        <f t="shared" si="1141"/>
        <v>176040.20375586016</v>
      </c>
      <c r="FW195" s="1">
        <f t="shared" si="1141"/>
        <v>176040.20375586016</v>
      </c>
      <c r="FX195" s="1">
        <f t="shared" si="1141"/>
        <v>176040.20375586016</v>
      </c>
      <c r="FY195" s="1">
        <f t="shared" si="1141"/>
        <v>176040.20375586016</v>
      </c>
      <c r="FZ195" s="1">
        <f t="shared" si="1141"/>
        <v>176040.20375586016</v>
      </c>
      <c r="GA195" s="1">
        <f t="shared" si="1141"/>
        <v>176040.20375586016</v>
      </c>
      <c r="GB195" s="1">
        <f t="shared" si="1141"/>
        <v>176040.20375586016</v>
      </c>
      <c r="GC195" s="1">
        <f t="shared" si="1141"/>
        <v>176040.20375586016</v>
      </c>
      <c r="GD195" s="1">
        <f t="shared" si="1141"/>
        <v>176040.20375586016</v>
      </c>
      <c r="GE195" s="1">
        <f t="shared" si="1141"/>
        <v>176040.20375586016</v>
      </c>
      <c r="GF195" s="1">
        <f t="shared" si="1141"/>
        <v>176040.20375586016</v>
      </c>
      <c r="GG195" s="1">
        <f t="shared" si="1141"/>
        <v>12247368.461300559</v>
      </c>
    </row>
    <row r="196" spans="3:189" x14ac:dyDescent="0.25">
      <c r="D196" t="s">
        <v>303</v>
      </c>
      <c r="E196" s="75">
        <f>'Model Inputs'!E27/'Model Inputs'!H27</f>
        <v>0.5</v>
      </c>
      <c r="J196" s="1">
        <f>$E196*J$189</f>
        <v>0</v>
      </c>
      <c r="K196" s="1">
        <f t="shared" ref="K196:BV196" si="1142">$E196*K$189</f>
        <v>0</v>
      </c>
      <c r="L196" s="1">
        <f t="shared" si="1142"/>
        <v>0</v>
      </c>
      <c r="M196" s="1">
        <f t="shared" si="1142"/>
        <v>0</v>
      </c>
      <c r="N196" s="1">
        <f t="shared" si="1142"/>
        <v>0</v>
      </c>
      <c r="O196" s="1">
        <f t="shared" si="1142"/>
        <v>0</v>
      </c>
      <c r="P196" s="1">
        <f t="shared" si="1142"/>
        <v>0</v>
      </c>
      <c r="Q196" s="1">
        <f t="shared" si="1142"/>
        <v>0</v>
      </c>
      <c r="R196" s="1">
        <f t="shared" si="1142"/>
        <v>0</v>
      </c>
      <c r="S196" s="1">
        <f t="shared" si="1142"/>
        <v>0</v>
      </c>
      <c r="T196" s="1">
        <f t="shared" si="1142"/>
        <v>0</v>
      </c>
      <c r="U196" s="1">
        <f t="shared" si="1142"/>
        <v>0</v>
      </c>
      <c r="V196" s="1">
        <f t="shared" si="1142"/>
        <v>0</v>
      </c>
      <c r="W196" s="1">
        <f t="shared" si="1142"/>
        <v>0</v>
      </c>
      <c r="X196" s="1">
        <f t="shared" si="1142"/>
        <v>0</v>
      </c>
      <c r="Y196" s="1">
        <f t="shared" si="1142"/>
        <v>0</v>
      </c>
      <c r="Z196" s="1">
        <f t="shared" si="1142"/>
        <v>0</v>
      </c>
      <c r="AA196" s="1">
        <f t="shared" si="1142"/>
        <v>0</v>
      </c>
      <c r="AB196" s="1">
        <f t="shared" si="1142"/>
        <v>0</v>
      </c>
      <c r="AC196" s="1">
        <f t="shared" si="1142"/>
        <v>0</v>
      </c>
      <c r="AD196" s="1">
        <f t="shared" si="1142"/>
        <v>0</v>
      </c>
      <c r="AE196" s="1">
        <f t="shared" si="1142"/>
        <v>0</v>
      </c>
      <c r="AF196" s="1">
        <f t="shared" si="1142"/>
        <v>0</v>
      </c>
      <c r="AG196" s="1">
        <f t="shared" si="1142"/>
        <v>0</v>
      </c>
      <c r="AH196" s="1">
        <f t="shared" si="1142"/>
        <v>0</v>
      </c>
      <c r="AI196" s="1">
        <f t="shared" si="1142"/>
        <v>0</v>
      </c>
      <c r="AJ196" s="1">
        <f t="shared" si="1142"/>
        <v>0</v>
      </c>
      <c r="AK196" s="1">
        <f t="shared" si="1142"/>
        <v>0</v>
      </c>
      <c r="AL196" s="1">
        <f t="shared" si="1142"/>
        <v>0</v>
      </c>
      <c r="AM196" s="1">
        <f t="shared" si="1142"/>
        <v>0</v>
      </c>
      <c r="AN196" s="1">
        <f t="shared" si="1142"/>
        <v>0</v>
      </c>
      <c r="AO196" s="1">
        <f t="shared" si="1142"/>
        <v>0</v>
      </c>
      <c r="AP196" s="1">
        <f t="shared" si="1142"/>
        <v>0</v>
      </c>
      <c r="AQ196" s="1">
        <f t="shared" si="1142"/>
        <v>0</v>
      </c>
      <c r="AR196" s="1">
        <f t="shared" si="1142"/>
        <v>0</v>
      </c>
      <c r="AS196" s="1">
        <f t="shared" si="1142"/>
        <v>0</v>
      </c>
      <c r="AT196" s="1">
        <f t="shared" si="1142"/>
        <v>0</v>
      </c>
      <c r="AU196" s="1">
        <f t="shared" si="1142"/>
        <v>0</v>
      </c>
      <c r="AV196" s="1">
        <f t="shared" si="1142"/>
        <v>0</v>
      </c>
      <c r="AW196" s="1">
        <f t="shared" si="1142"/>
        <v>0</v>
      </c>
      <c r="AX196" s="1">
        <f t="shared" si="1142"/>
        <v>0</v>
      </c>
      <c r="AY196" s="1">
        <f t="shared" si="1142"/>
        <v>0</v>
      </c>
      <c r="AZ196" s="1">
        <f t="shared" si="1142"/>
        <v>0</v>
      </c>
      <c r="BA196" s="1">
        <f t="shared" si="1142"/>
        <v>0</v>
      </c>
      <c r="BB196" s="1">
        <f t="shared" si="1142"/>
        <v>0</v>
      </c>
      <c r="BC196" s="1">
        <f t="shared" si="1142"/>
        <v>0</v>
      </c>
      <c r="BD196" s="1">
        <f t="shared" si="1142"/>
        <v>0</v>
      </c>
      <c r="BE196" s="1">
        <f t="shared" si="1142"/>
        <v>0</v>
      </c>
      <c r="BF196" s="1">
        <f t="shared" si="1142"/>
        <v>0</v>
      </c>
      <c r="BG196" s="1">
        <f t="shared" si="1142"/>
        <v>0</v>
      </c>
      <c r="BH196" s="1">
        <f t="shared" si="1142"/>
        <v>0</v>
      </c>
      <c r="BI196" s="1">
        <f t="shared" si="1142"/>
        <v>0</v>
      </c>
      <c r="BJ196" s="1">
        <f t="shared" si="1142"/>
        <v>0</v>
      </c>
      <c r="BK196" s="1">
        <f t="shared" si="1142"/>
        <v>0</v>
      </c>
      <c r="BL196" s="1">
        <f t="shared" si="1142"/>
        <v>0</v>
      </c>
      <c r="BM196" s="1">
        <f t="shared" si="1142"/>
        <v>0</v>
      </c>
      <c r="BN196" s="1">
        <f t="shared" si="1142"/>
        <v>73992.859056706904</v>
      </c>
      <c r="BO196" s="1">
        <f t="shared" si="1142"/>
        <v>-73992.859056706904</v>
      </c>
      <c r="BP196" s="1">
        <f t="shared" si="1142"/>
        <v>0</v>
      </c>
      <c r="BQ196" s="1">
        <f t="shared" si="1142"/>
        <v>459613.72095663234</v>
      </c>
      <c r="BR196" s="1">
        <f t="shared" si="1142"/>
        <v>-168795.59279479942</v>
      </c>
      <c r="BS196" s="1">
        <f t="shared" si="1142"/>
        <v>-168799.26406437185</v>
      </c>
      <c r="BT196" s="1">
        <f t="shared" si="1142"/>
        <v>715125.62538675754</v>
      </c>
      <c r="BU196" s="1">
        <f t="shared" si="1142"/>
        <v>-168806.63875835677</v>
      </c>
      <c r="BV196" s="1">
        <f t="shared" si="1142"/>
        <v>-168810.34224532283</v>
      </c>
      <c r="BW196" s="1">
        <f t="shared" ref="BW196:EH196" si="1143">$E196*BW$189</f>
        <v>715114.51489444554</v>
      </c>
      <c r="BX196" s="1">
        <f t="shared" si="1143"/>
        <v>-168817.7816562714</v>
      </c>
      <c r="BY196" s="1">
        <f t="shared" si="1143"/>
        <v>-168821.51764335638</v>
      </c>
      <c r="BZ196" s="1">
        <f t="shared" si="1143"/>
        <v>370529.82939489023</v>
      </c>
      <c r="CA196" s="1">
        <f t="shared" si="1143"/>
        <v>-9353.0024683501651</v>
      </c>
      <c r="CB196" s="1">
        <f t="shared" si="1143"/>
        <v>-9353.0024683501651</v>
      </c>
      <c r="CC196" s="1">
        <f t="shared" si="1143"/>
        <v>432611.28324593545</v>
      </c>
      <c r="CD196" s="1">
        <f t="shared" si="1143"/>
        <v>-9540.0625177171678</v>
      </c>
      <c r="CE196" s="1">
        <f t="shared" si="1143"/>
        <v>32196.13261027971</v>
      </c>
      <c r="CF196" s="1">
        <f t="shared" si="1143"/>
        <v>-9540.0625177171678</v>
      </c>
      <c r="CG196" s="1">
        <f t="shared" si="1143"/>
        <v>-9540.0625177171678</v>
      </c>
      <c r="CH196" s="1">
        <f t="shared" si="1143"/>
        <v>-9540.0625177171678</v>
      </c>
      <c r="CI196" s="1">
        <f t="shared" si="1143"/>
        <v>-9540.0625177171678</v>
      </c>
      <c r="CJ196" s="1">
        <f t="shared" si="1143"/>
        <v>-9540.0625177171678</v>
      </c>
      <c r="CK196" s="1">
        <f t="shared" si="1143"/>
        <v>-9540.0625177171678</v>
      </c>
      <c r="CL196" s="1">
        <f t="shared" si="1143"/>
        <v>-9540.0625177171678</v>
      </c>
      <c r="CM196" s="1">
        <f t="shared" si="1143"/>
        <v>-9540.0625177171678</v>
      </c>
      <c r="CN196" s="1">
        <f t="shared" si="1143"/>
        <v>-9540.0625177171678</v>
      </c>
      <c r="CO196" s="1">
        <f t="shared" si="1143"/>
        <v>-9540.0625177171678</v>
      </c>
      <c r="CP196" s="1">
        <f t="shared" si="1143"/>
        <v>-9730.8637680715092</v>
      </c>
      <c r="CQ196" s="1">
        <f t="shared" si="1143"/>
        <v>-9730.8637680715092</v>
      </c>
      <c r="CR196" s="1">
        <f t="shared" si="1143"/>
        <v>-9730.8637680715092</v>
      </c>
      <c r="CS196" s="1">
        <f t="shared" si="1143"/>
        <v>-9730.8637680715092</v>
      </c>
      <c r="CT196" s="1">
        <f t="shared" si="1143"/>
        <v>-9730.8637680715092</v>
      </c>
      <c r="CU196" s="1">
        <f t="shared" si="1143"/>
        <v>-9730.8637680715092</v>
      </c>
      <c r="CV196" s="1">
        <f t="shared" si="1143"/>
        <v>-9730.8637680715092</v>
      </c>
      <c r="CW196" s="1">
        <f t="shared" si="1143"/>
        <v>-9730.8637680715092</v>
      </c>
      <c r="CX196" s="1">
        <f t="shared" si="1143"/>
        <v>-9730.8637680715092</v>
      </c>
      <c r="CY196" s="1">
        <f t="shared" si="1143"/>
        <v>-9730.8637680715092</v>
      </c>
      <c r="CZ196" s="1">
        <f t="shared" si="1143"/>
        <v>-9730.8637680715092</v>
      </c>
      <c r="DA196" s="1">
        <f t="shared" si="1143"/>
        <v>-9730.8637680715092</v>
      </c>
      <c r="DB196" s="1">
        <f t="shared" si="1143"/>
        <v>-9925.4810434329429</v>
      </c>
      <c r="DC196" s="1">
        <f t="shared" si="1143"/>
        <v>-9925.4810434329429</v>
      </c>
      <c r="DD196" s="1">
        <f t="shared" si="1143"/>
        <v>-9925.4810434329429</v>
      </c>
      <c r="DE196" s="1">
        <f t="shared" si="1143"/>
        <v>-9925.4810434329429</v>
      </c>
      <c r="DF196" s="1">
        <f t="shared" si="1143"/>
        <v>-9925.4810434329429</v>
      </c>
      <c r="DG196" s="1">
        <f t="shared" si="1143"/>
        <v>-9925.4810434329429</v>
      </c>
      <c r="DH196" s="1">
        <f t="shared" si="1143"/>
        <v>-9925.4810434329429</v>
      </c>
      <c r="DI196" s="1">
        <f t="shared" si="1143"/>
        <v>-9925.4810434329429</v>
      </c>
      <c r="DJ196" s="1">
        <f t="shared" si="1143"/>
        <v>-9925.4810434329429</v>
      </c>
      <c r="DK196" s="1">
        <f t="shared" si="1143"/>
        <v>-9925.4810434329429</v>
      </c>
      <c r="DL196" s="1">
        <f t="shared" si="1143"/>
        <v>-9925.4810434329429</v>
      </c>
      <c r="DM196" s="1">
        <f t="shared" si="1143"/>
        <v>-9925.4810434329429</v>
      </c>
      <c r="DN196" s="1">
        <f t="shared" si="1143"/>
        <v>-10123.990664301598</v>
      </c>
      <c r="DO196" s="1">
        <f t="shared" si="1143"/>
        <v>-10123.990664301598</v>
      </c>
      <c r="DP196" s="1">
        <f t="shared" si="1143"/>
        <v>-10123.990664301598</v>
      </c>
      <c r="DQ196" s="1">
        <f t="shared" si="1143"/>
        <v>-10123.990664301598</v>
      </c>
      <c r="DR196" s="1">
        <f t="shared" si="1143"/>
        <v>-10123.990664301598</v>
      </c>
      <c r="DS196" s="1">
        <f t="shared" si="1143"/>
        <v>-10123.990664301598</v>
      </c>
      <c r="DT196" s="1">
        <f t="shared" si="1143"/>
        <v>-10123.990664301598</v>
      </c>
      <c r="DU196" s="1">
        <f t="shared" si="1143"/>
        <v>-10123.990664301598</v>
      </c>
      <c r="DV196" s="1">
        <f t="shared" si="1143"/>
        <v>-10123.990664301598</v>
      </c>
      <c r="DW196" s="1">
        <f t="shared" si="1143"/>
        <v>-1265.8338324233384</v>
      </c>
      <c r="DX196" s="1">
        <f t="shared" si="1143"/>
        <v>-1265.8338324233384</v>
      </c>
      <c r="DY196" s="1">
        <f t="shared" si="1143"/>
        <v>-1265.8338324233384</v>
      </c>
      <c r="DZ196" s="1">
        <f t="shared" si="1143"/>
        <v>-1291.1505090718056</v>
      </c>
      <c r="EA196" s="1">
        <f t="shared" si="1143"/>
        <v>-1291.1505090718056</v>
      </c>
      <c r="EB196" s="1">
        <f t="shared" si="1143"/>
        <v>-1291.1505090718056</v>
      </c>
      <c r="EC196" s="1">
        <f t="shared" si="1143"/>
        <v>-1291.1505090718056</v>
      </c>
      <c r="ED196" s="1">
        <f t="shared" si="1143"/>
        <v>-1291.1505090718056</v>
      </c>
      <c r="EE196" s="1">
        <f t="shared" si="1143"/>
        <v>-1291.1505090718056</v>
      </c>
      <c r="EF196" s="1">
        <f t="shared" si="1143"/>
        <v>-1291.1505090718056</v>
      </c>
      <c r="EG196" s="1">
        <f t="shared" si="1143"/>
        <v>-1291.1505090718056</v>
      </c>
      <c r="EH196" s="1">
        <f t="shared" si="1143"/>
        <v>-1291.1505090718056</v>
      </c>
      <c r="EI196" s="1">
        <f t="shared" ref="EI196:GG196" si="1144">$E196*EI$189</f>
        <v>7744.1694594440205</v>
      </c>
      <c r="EJ196" s="1">
        <f t="shared" si="1144"/>
        <v>7744.1694594440205</v>
      </c>
      <c r="EK196" s="1">
        <f t="shared" si="1144"/>
        <v>7744.1694594440205</v>
      </c>
      <c r="EL196" s="1">
        <f t="shared" si="1144"/>
        <v>7899.0528486328994</v>
      </c>
      <c r="EM196" s="1">
        <f t="shared" si="1144"/>
        <v>7899.0528486328994</v>
      </c>
      <c r="EN196" s="1">
        <f t="shared" si="1144"/>
        <v>7899.0528486328994</v>
      </c>
      <c r="EO196" s="1">
        <f t="shared" si="1144"/>
        <v>7899.0528486328994</v>
      </c>
      <c r="EP196" s="1">
        <f t="shared" si="1144"/>
        <v>7899.0528486328994</v>
      </c>
      <c r="EQ196" s="1">
        <f t="shared" si="1144"/>
        <v>7899.0528486328994</v>
      </c>
      <c r="ER196" s="1">
        <f t="shared" si="1144"/>
        <v>7899.0528486328994</v>
      </c>
      <c r="ES196" s="1">
        <f t="shared" si="1144"/>
        <v>7899.0528486328994</v>
      </c>
      <c r="ET196" s="1">
        <f t="shared" si="1144"/>
        <v>7899.0528486328994</v>
      </c>
      <c r="EU196" s="1">
        <f t="shared" si="1144"/>
        <v>17115.079216519032</v>
      </c>
      <c r="EV196" s="1">
        <f t="shared" si="1144"/>
        <v>17115.079216519032</v>
      </c>
      <c r="EW196" s="1">
        <f t="shared" si="1144"/>
        <v>17115.079216519032</v>
      </c>
      <c r="EX196" s="1">
        <f t="shared" si="1144"/>
        <v>17457.380800849416</v>
      </c>
      <c r="EY196" s="1">
        <f t="shared" si="1144"/>
        <v>17457.380800849416</v>
      </c>
      <c r="EZ196" s="1">
        <f t="shared" si="1144"/>
        <v>17457.380800849416</v>
      </c>
      <c r="FA196" s="1">
        <f t="shared" si="1144"/>
        <v>17457.380800849416</v>
      </c>
      <c r="FB196" s="1">
        <f t="shared" si="1144"/>
        <v>17457.380800849416</v>
      </c>
      <c r="FC196" s="1">
        <f t="shared" si="1144"/>
        <v>17457.380800849416</v>
      </c>
      <c r="FD196" s="1">
        <f t="shared" si="1144"/>
        <v>17457.380800849416</v>
      </c>
      <c r="FE196" s="1">
        <f t="shared" si="1144"/>
        <v>17457.380800849416</v>
      </c>
      <c r="FF196" s="1">
        <f t="shared" si="1144"/>
        <v>17457.380800849416</v>
      </c>
      <c r="FG196" s="1">
        <f t="shared" si="1144"/>
        <v>26857.72769609329</v>
      </c>
      <c r="FH196" s="1">
        <f t="shared" si="1144"/>
        <v>26857.72769609329</v>
      </c>
      <c r="FI196" s="1">
        <f t="shared" si="1144"/>
        <v>26857.72769609329</v>
      </c>
      <c r="FJ196" s="1">
        <f t="shared" si="1144"/>
        <v>27394.882250015147</v>
      </c>
      <c r="FK196" s="1">
        <f t="shared" si="1144"/>
        <v>27394.882250015147</v>
      </c>
      <c r="FL196" s="1">
        <f t="shared" si="1144"/>
        <v>27394.882250015147</v>
      </c>
      <c r="FM196" s="1">
        <f t="shared" si="1144"/>
        <v>27394.882250015147</v>
      </c>
      <c r="FN196" s="1">
        <f t="shared" si="1144"/>
        <v>27394.882250015147</v>
      </c>
      <c r="FO196" s="1">
        <f t="shared" si="1144"/>
        <v>27394.882250015147</v>
      </c>
      <c r="FP196" s="1">
        <f t="shared" si="1144"/>
        <v>27394.882250015147</v>
      </c>
      <c r="FQ196" s="1">
        <f t="shared" si="1144"/>
        <v>27394.882250015147</v>
      </c>
      <c r="FR196" s="1">
        <f t="shared" si="1144"/>
        <v>27394.882250015147</v>
      </c>
      <c r="FS196" s="1">
        <f t="shared" si="1144"/>
        <v>36983.236083163887</v>
      </c>
      <c r="FT196" s="1">
        <f t="shared" si="1144"/>
        <v>36983.236083163887</v>
      </c>
      <c r="FU196" s="1">
        <f t="shared" si="1144"/>
        <v>36983.236083163887</v>
      </c>
      <c r="FV196" s="1">
        <f t="shared" si="1144"/>
        <v>37722.900804827179</v>
      </c>
      <c r="FW196" s="1">
        <f t="shared" si="1144"/>
        <v>37722.900804827179</v>
      </c>
      <c r="FX196" s="1">
        <f t="shared" si="1144"/>
        <v>37722.900804827179</v>
      </c>
      <c r="FY196" s="1">
        <f t="shared" si="1144"/>
        <v>37722.900804827179</v>
      </c>
      <c r="FZ196" s="1">
        <f t="shared" si="1144"/>
        <v>37722.900804827179</v>
      </c>
      <c r="GA196" s="1">
        <f t="shared" si="1144"/>
        <v>37722.900804827179</v>
      </c>
      <c r="GB196" s="1">
        <f t="shared" si="1144"/>
        <v>37722.900804827179</v>
      </c>
      <c r="GC196" s="1">
        <f t="shared" si="1144"/>
        <v>37722.900804827179</v>
      </c>
      <c r="GD196" s="1">
        <f t="shared" si="1144"/>
        <v>37722.900804827179</v>
      </c>
      <c r="GE196" s="1">
        <f t="shared" si="1144"/>
        <v>37722.900804827179</v>
      </c>
      <c r="GF196" s="1">
        <f t="shared" si="1144"/>
        <v>37722.900804827179</v>
      </c>
      <c r="GG196" s="1">
        <f t="shared" si="1144"/>
        <v>2624436.0988501199</v>
      </c>
    </row>
    <row r="197" spans="3:189" x14ac:dyDescent="0.25">
      <c r="D197" s="31" t="s">
        <v>300</v>
      </c>
      <c r="E197" s="31"/>
      <c r="F197" s="31"/>
      <c r="G197" s="31"/>
      <c r="H197" s="31"/>
      <c r="I197" s="31"/>
      <c r="J197" s="80">
        <f>SUM(J195:J196)</f>
        <v>-983520.126209729</v>
      </c>
      <c r="K197" s="80">
        <f t="shared" ref="K197:BV197" si="1145">SUM(K195:K196)</f>
        <v>-1138838.3608695653</v>
      </c>
      <c r="L197" s="80">
        <f t="shared" si="1145"/>
        <v>-1138838.3608695655</v>
      </c>
      <c r="M197" s="80">
        <f t="shared" si="1145"/>
        <v>-1138838.360869565</v>
      </c>
      <c r="N197" s="80">
        <f t="shared" si="1145"/>
        <v>-1138838.3608695657</v>
      </c>
      <c r="O197" s="80">
        <f t="shared" si="1145"/>
        <v>-790505.02254456526</v>
      </c>
      <c r="P197" s="80">
        <f t="shared" si="1145"/>
        <v>-790505.0225445648</v>
      </c>
      <c r="Q197" s="80">
        <f t="shared" si="1145"/>
        <v>-790505.02254456491</v>
      </c>
      <c r="R197" s="80">
        <f t="shared" si="1145"/>
        <v>-790505.02254456573</v>
      </c>
      <c r="S197" s="80">
        <f t="shared" si="1145"/>
        <v>-790505.02254456491</v>
      </c>
      <c r="T197" s="80">
        <f t="shared" si="1145"/>
        <v>-790505.02254456526</v>
      </c>
      <c r="U197" s="80">
        <f t="shared" si="1145"/>
        <v>-790505.02254456445</v>
      </c>
      <c r="V197" s="80">
        <f t="shared" si="1145"/>
        <v>-805185.61599545751</v>
      </c>
      <c r="W197" s="80">
        <f t="shared" si="1145"/>
        <v>-119362.05858695693</v>
      </c>
      <c r="X197" s="80">
        <f t="shared" si="1145"/>
        <v>-119362.05858695577</v>
      </c>
      <c r="Y197" s="80">
        <f t="shared" si="1145"/>
        <v>-1036155.3408984308</v>
      </c>
      <c r="Z197" s="80">
        <f t="shared" si="1145"/>
        <v>-1036155.3408984313</v>
      </c>
      <c r="AA197" s="80">
        <f t="shared" si="1145"/>
        <v>-1721978.8983069309</v>
      </c>
      <c r="AB197" s="80">
        <f t="shared" si="1145"/>
        <v>-1721978.8983069297</v>
      </c>
      <c r="AC197" s="80">
        <f t="shared" si="1145"/>
        <v>-1721978.8983069309</v>
      </c>
      <c r="AD197" s="80">
        <f t="shared" si="1145"/>
        <v>4170878.24455021</v>
      </c>
      <c r="AE197" s="80">
        <f t="shared" si="1145"/>
        <v>-1721978.8983069332</v>
      </c>
      <c r="AF197" s="80">
        <f t="shared" si="1145"/>
        <v>-1721978.898306933</v>
      </c>
      <c r="AG197" s="80">
        <f t="shared" si="1145"/>
        <v>3975293.6627445449</v>
      </c>
      <c r="AH197" s="80">
        <f t="shared" si="1145"/>
        <v>-1954785.2427148514</v>
      </c>
      <c r="AI197" s="80">
        <f t="shared" si="1145"/>
        <v>-1954785.2427148491</v>
      </c>
      <c r="AJ197" s="80">
        <f t="shared" si="1145"/>
        <v>3938071.900142292</v>
      </c>
      <c r="AK197" s="80">
        <f t="shared" si="1145"/>
        <v>-1954785.24271485</v>
      </c>
      <c r="AL197" s="80">
        <f t="shared" si="1145"/>
        <v>-1954785.2427148486</v>
      </c>
      <c r="AM197" s="80">
        <f t="shared" si="1145"/>
        <v>3238531.871585622</v>
      </c>
      <c r="AN197" s="80">
        <f t="shared" si="1145"/>
        <v>-2654325.2712715208</v>
      </c>
      <c r="AO197" s="80">
        <f t="shared" si="1145"/>
        <v>-2654325.2712715203</v>
      </c>
      <c r="AP197" s="80">
        <f t="shared" si="1145"/>
        <v>4137568.1735840715</v>
      </c>
      <c r="AQ197" s="80">
        <f t="shared" si="1145"/>
        <v>-1755288.9692730713</v>
      </c>
      <c r="AR197" s="80">
        <f t="shared" si="1145"/>
        <v>-1755288.969273071</v>
      </c>
      <c r="AS197" s="80">
        <f t="shared" si="1145"/>
        <v>4837108.2021407401</v>
      </c>
      <c r="AT197" s="80">
        <f t="shared" si="1145"/>
        <v>-1075734.4125307277</v>
      </c>
      <c r="AU197" s="80">
        <f t="shared" si="1145"/>
        <v>-1075734.4125307286</v>
      </c>
      <c r="AV197" s="80">
        <f t="shared" si="1145"/>
        <v>4817122.7303264141</v>
      </c>
      <c r="AW197" s="80">
        <f t="shared" si="1145"/>
        <v>-1075734.4125307284</v>
      </c>
      <c r="AX197" s="80">
        <f t="shared" si="1145"/>
        <v>-1075734.4125307268</v>
      </c>
      <c r="AY197" s="80">
        <f t="shared" si="1145"/>
        <v>4817122.7303264141</v>
      </c>
      <c r="AZ197" s="80">
        <f t="shared" si="1145"/>
        <v>-1075734.4125307282</v>
      </c>
      <c r="BA197" s="80">
        <f t="shared" si="1145"/>
        <v>-1075734.4125307291</v>
      </c>
      <c r="BB197" s="80">
        <f t="shared" si="1145"/>
        <v>4817122.7303264141</v>
      </c>
      <c r="BC197" s="80">
        <f t="shared" si="1145"/>
        <v>-1075734.4125307282</v>
      </c>
      <c r="BD197" s="80">
        <f t="shared" si="1145"/>
        <v>-1075734.4125307279</v>
      </c>
      <c r="BE197" s="80">
        <f t="shared" si="1145"/>
        <v>4817122.7303264141</v>
      </c>
      <c r="BF197" s="80">
        <f t="shared" si="1145"/>
        <v>-1096119.5937813432</v>
      </c>
      <c r="BG197" s="80">
        <f t="shared" si="1145"/>
        <v>-1096119.5937813437</v>
      </c>
      <c r="BH197" s="80">
        <f t="shared" si="1145"/>
        <v>4796737.5490757991</v>
      </c>
      <c r="BI197" s="80">
        <f t="shared" si="1145"/>
        <v>-1096119.593781343</v>
      </c>
      <c r="BJ197" s="80">
        <f t="shared" si="1145"/>
        <v>-1096119.593781343</v>
      </c>
      <c r="BK197" s="80">
        <f t="shared" si="1145"/>
        <v>4796737.5490758</v>
      </c>
      <c r="BL197" s="80">
        <f t="shared" si="1145"/>
        <v>-1096119.5937813427</v>
      </c>
      <c r="BM197" s="80">
        <f t="shared" si="1145"/>
        <v>-1096119.5937813432</v>
      </c>
      <c r="BN197" s="80">
        <f t="shared" si="1145"/>
        <v>4722744.6900190925</v>
      </c>
      <c r="BO197" s="80">
        <f t="shared" si="1145"/>
        <v>-1022126.7347246361</v>
      </c>
      <c r="BP197" s="80">
        <f t="shared" si="1145"/>
        <v>-1096119.593781343</v>
      </c>
      <c r="BQ197" s="80">
        <f t="shared" si="1145"/>
        <v>4337123.8281191671</v>
      </c>
      <c r="BR197" s="80">
        <f t="shared" si="1145"/>
        <v>-948116.88586217049</v>
      </c>
      <c r="BS197" s="80">
        <f t="shared" si="1145"/>
        <v>-948113.21459259803</v>
      </c>
      <c r="BT197" s="80">
        <f t="shared" si="1145"/>
        <v>4060819.038813415</v>
      </c>
      <c r="BU197" s="80">
        <f t="shared" si="1145"/>
        <v>-948105.83989861375</v>
      </c>
      <c r="BV197" s="80">
        <f t="shared" si="1145"/>
        <v>-948102.13641164731</v>
      </c>
      <c r="BW197" s="80">
        <f t="shared" ref="BW197:EH197" si="1146">SUM(BW195:BW196)</f>
        <v>4060830.1493057269</v>
      </c>
      <c r="BX197" s="80">
        <f t="shared" si="1146"/>
        <v>-948094.69700069888</v>
      </c>
      <c r="BY197" s="80">
        <f t="shared" si="1146"/>
        <v>-948090.96101361339</v>
      </c>
      <c r="BZ197" s="80">
        <f t="shared" si="1146"/>
        <v>4405414.8348052828</v>
      </c>
      <c r="CA197" s="80">
        <f t="shared" si="1146"/>
        <v>-53000.347320650937</v>
      </c>
      <c r="CB197" s="80">
        <f t="shared" si="1146"/>
        <v>-53000.347320650937</v>
      </c>
      <c r="CC197" s="80">
        <f t="shared" si="1146"/>
        <v>2451463.9383936343</v>
      </c>
      <c r="CD197" s="80">
        <f t="shared" si="1146"/>
        <v>-54060.354267063951</v>
      </c>
      <c r="CE197" s="80">
        <f t="shared" si="1146"/>
        <v>182444.7514582517</v>
      </c>
      <c r="CF197" s="80">
        <f t="shared" si="1146"/>
        <v>-54060.354267063951</v>
      </c>
      <c r="CG197" s="80">
        <f t="shared" si="1146"/>
        <v>-54060.354267063951</v>
      </c>
      <c r="CH197" s="80">
        <f t="shared" si="1146"/>
        <v>-54060.354267063951</v>
      </c>
      <c r="CI197" s="80">
        <f t="shared" si="1146"/>
        <v>-54060.354267063951</v>
      </c>
      <c r="CJ197" s="80">
        <f t="shared" si="1146"/>
        <v>-54060.354267063951</v>
      </c>
      <c r="CK197" s="80">
        <f t="shared" si="1146"/>
        <v>-54060.354267063951</v>
      </c>
      <c r="CL197" s="80">
        <f t="shared" si="1146"/>
        <v>-54060.354267063951</v>
      </c>
      <c r="CM197" s="80">
        <f t="shared" si="1146"/>
        <v>-54060.354267063951</v>
      </c>
      <c r="CN197" s="80">
        <f t="shared" si="1146"/>
        <v>-54060.354267063951</v>
      </c>
      <c r="CO197" s="80">
        <f t="shared" si="1146"/>
        <v>-54060.354267063951</v>
      </c>
      <c r="CP197" s="80">
        <f t="shared" si="1146"/>
        <v>-55141.561352405224</v>
      </c>
      <c r="CQ197" s="80">
        <f t="shared" si="1146"/>
        <v>-55141.561352405224</v>
      </c>
      <c r="CR197" s="80">
        <f t="shared" si="1146"/>
        <v>-55141.561352405224</v>
      </c>
      <c r="CS197" s="80">
        <f t="shared" si="1146"/>
        <v>-55141.561352405224</v>
      </c>
      <c r="CT197" s="80">
        <f t="shared" si="1146"/>
        <v>-55141.561352405224</v>
      </c>
      <c r="CU197" s="80">
        <f t="shared" si="1146"/>
        <v>-55141.561352405224</v>
      </c>
      <c r="CV197" s="80">
        <f t="shared" si="1146"/>
        <v>-55141.561352405224</v>
      </c>
      <c r="CW197" s="80">
        <f t="shared" si="1146"/>
        <v>-55141.561352405224</v>
      </c>
      <c r="CX197" s="80">
        <f t="shared" si="1146"/>
        <v>-55141.561352405224</v>
      </c>
      <c r="CY197" s="80">
        <f t="shared" si="1146"/>
        <v>-55141.561352405224</v>
      </c>
      <c r="CZ197" s="80">
        <f t="shared" si="1146"/>
        <v>-55141.561352405224</v>
      </c>
      <c r="DA197" s="80">
        <f t="shared" si="1146"/>
        <v>-55141.561352405224</v>
      </c>
      <c r="DB197" s="80">
        <f t="shared" si="1146"/>
        <v>-56244.392579453335</v>
      </c>
      <c r="DC197" s="80">
        <f t="shared" si="1146"/>
        <v>-56244.392579453335</v>
      </c>
      <c r="DD197" s="80">
        <f t="shared" si="1146"/>
        <v>-56244.392579453335</v>
      </c>
      <c r="DE197" s="80">
        <f t="shared" si="1146"/>
        <v>-56244.392579453335</v>
      </c>
      <c r="DF197" s="80">
        <f t="shared" si="1146"/>
        <v>-56244.392579453335</v>
      </c>
      <c r="DG197" s="80">
        <f t="shared" si="1146"/>
        <v>-56244.392579453335</v>
      </c>
      <c r="DH197" s="80">
        <f t="shared" si="1146"/>
        <v>-56244.392579453335</v>
      </c>
      <c r="DI197" s="80">
        <f t="shared" si="1146"/>
        <v>-56244.392579453335</v>
      </c>
      <c r="DJ197" s="80">
        <f t="shared" si="1146"/>
        <v>-56244.392579453335</v>
      </c>
      <c r="DK197" s="80">
        <f t="shared" si="1146"/>
        <v>-56244.392579453335</v>
      </c>
      <c r="DL197" s="80">
        <f t="shared" si="1146"/>
        <v>-56244.392579453335</v>
      </c>
      <c r="DM197" s="80">
        <f t="shared" si="1146"/>
        <v>-56244.392579453335</v>
      </c>
      <c r="DN197" s="80">
        <f t="shared" si="1146"/>
        <v>-57369.280431042396</v>
      </c>
      <c r="DO197" s="80">
        <f t="shared" si="1146"/>
        <v>-57369.280431042396</v>
      </c>
      <c r="DP197" s="80">
        <f t="shared" si="1146"/>
        <v>-57369.280431042396</v>
      </c>
      <c r="DQ197" s="80">
        <f t="shared" si="1146"/>
        <v>-57369.280431042396</v>
      </c>
      <c r="DR197" s="80">
        <f t="shared" si="1146"/>
        <v>-57369.280431042396</v>
      </c>
      <c r="DS197" s="80">
        <f t="shared" si="1146"/>
        <v>-57369.280431042396</v>
      </c>
      <c r="DT197" s="80">
        <f t="shared" si="1146"/>
        <v>-57369.280431042396</v>
      </c>
      <c r="DU197" s="80">
        <f t="shared" si="1146"/>
        <v>-57369.280431042396</v>
      </c>
      <c r="DV197" s="80">
        <f t="shared" si="1146"/>
        <v>-57369.280431042396</v>
      </c>
      <c r="DW197" s="80">
        <f t="shared" si="1146"/>
        <v>-7173.0583837322501</v>
      </c>
      <c r="DX197" s="80">
        <f t="shared" si="1146"/>
        <v>-7173.0583837322501</v>
      </c>
      <c r="DY197" s="80">
        <f t="shared" si="1146"/>
        <v>-7173.0583837322501</v>
      </c>
      <c r="DZ197" s="80">
        <f t="shared" si="1146"/>
        <v>-7316.5195514068982</v>
      </c>
      <c r="EA197" s="80">
        <f t="shared" si="1146"/>
        <v>-7316.5195514068982</v>
      </c>
      <c r="EB197" s="80">
        <f t="shared" si="1146"/>
        <v>-7316.5195514068982</v>
      </c>
      <c r="EC197" s="80">
        <f t="shared" si="1146"/>
        <v>-7316.5195514068982</v>
      </c>
      <c r="ED197" s="80">
        <f t="shared" si="1146"/>
        <v>-7316.5195514068982</v>
      </c>
      <c r="EE197" s="80">
        <f t="shared" si="1146"/>
        <v>-7316.5195514068982</v>
      </c>
      <c r="EF197" s="80">
        <f t="shared" si="1146"/>
        <v>-7316.5195514068982</v>
      </c>
      <c r="EG197" s="80">
        <f t="shared" si="1146"/>
        <v>-7316.5195514068982</v>
      </c>
      <c r="EH197" s="80">
        <f t="shared" si="1146"/>
        <v>-7316.5195514068982</v>
      </c>
      <c r="EI197" s="80">
        <f t="shared" ref="EI197:GG197" si="1147">SUM(EI195:EI196)</f>
        <v>43883.626936849447</v>
      </c>
      <c r="EJ197" s="80">
        <f t="shared" si="1147"/>
        <v>43883.626936849447</v>
      </c>
      <c r="EK197" s="80">
        <f t="shared" si="1147"/>
        <v>43883.626936849447</v>
      </c>
      <c r="EL197" s="80">
        <f t="shared" si="1147"/>
        <v>44761.299475586427</v>
      </c>
      <c r="EM197" s="80">
        <f t="shared" si="1147"/>
        <v>44761.299475586427</v>
      </c>
      <c r="EN197" s="80">
        <f t="shared" si="1147"/>
        <v>44761.299475586427</v>
      </c>
      <c r="EO197" s="80">
        <f t="shared" si="1147"/>
        <v>44761.299475586427</v>
      </c>
      <c r="EP197" s="80">
        <f t="shared" si="1147"/>
        <v>44761.299475586427</v>
      </c>
      <c r="EQ197" s="80">
        <f t="shared" si="1147"/>
        <v>44761.299475586427</v>
      </c>
      <c r="ER197" s="80">
        <f t="shared" si="1147"/>
        <v>44761.299475586427</v>
      </c>
      <c r="ES197" s="80">
        <f t="shared" si="1147"/>
        <v>44761.299475586427</v>
      </c>
      <c r="ET197" s="80">
        <f t="shared" si="1147"/>
        <v>44761.299475586427</v>
      </c>
      <c r="EU197" s="80">
        <f t="shared" si="1147"/>
        <v>96985.448893607856</v>
      </c>
      <c r="EV197" s="80">
        <f t="shared" si="1147"/>
        <v>96985.448893607856</v>
      </c>
      <c r="EW197" s="80">
        <f t="shared" si="1147"/>
        <v>96985.448893607856</v>
      </c>
      <c r="EX197" s="80">
        <f t="shared" si="1147"/>
        <v>98925.157871480013</v>
      </c>
      <c r="EY197" s="80">
        <f t="shared" si="1147"/>
        <v>98925.157871480013</v>
      </c>
      <c r="EZ197" s="80">
        <f t="shared" si="1147"/>
        <v>98925.157871480013</v>
      </c>
      <c r="FA197" s="80">
        <f t="shared" si="1147"/>
        <v>98925.157871480013</v>
      </c>
      <c r="FB197" s="80">
        <f t="shared" si="1147"/>
        <v>98925.157871480013</v>
      </c>
      <c r="FC197" s="80">
        <f t="shared" si="1147"/>
        <v>98925.157871480013</v>
      </c>
      <c r="FD197" s="80">
        <f t="shared" si="1147"/>
        <v>98925.157871480013</v>
      </c>
      <c r="FE197" s="80">
        <f t="shared" si="1147"/>
        <v>98925.157871480013</v>
      </c>
      <c r="FF197" s="80">
        <f t="shared" si="1147"/>
        <v>98925.157871480013</v>
      </c>
      <c r="FG197" s="80">
        <f t="shared" si="1147"/>
        <v>152193.79027786199</v>
      </c>
      <c r="FH197" s="80">
        <f t="shared" si="1147"/>
        <v>152193.79027786199</v>
      </c>
      <c r="FI197" s="80">
        <f t="shared" si="1147"/>
        <v>152193.79027786199</v>
      </c>
      <c r="FJ197" s="80">
        <f t="shared" si="1147"/>
        <v>155237.66608341917</v>
      </c>
      <c r="FK197" s="80">
        <f t="shared" si="1147"/>
        <v>155237.66608341917</v>
      </c>
      <c r="FL197" s="80">
        <f t="shared" si="1147"/>
        <v>155237.66608341917</v>
      </c>
      <c r="FM197" s="80">
        <f t="shared" si="1147"/>
        <v>155237.66608341917</v>
      </c>
      <c r="FN197" s="80">
        <f t="shared" si="1147"/>
        <v>155237.66608341917</v>
      </c>
      <c r="FO197" s="80">
        <f t="shared" si="1147"/>
        <v>155237.66608341917</v>
      </c>
      <c r="FP197" s="80">
        <f t="shared" si="1147"/>
        <v>155237.66608341917</v>
      </c>
      <c r="FQ197" s="80">
        <f t="shared" si="1147"/>
        <v>155237.66608341917</v>
      </c>
      <c r="FR197" s="80">
        <f t="shared" si="1147"/>
        <v>155237.66608341917</v>
      </c>
      <c r="FS197" s="80">
        <f t="shared" si="1147"/>
        <v>209571.6711379287</v>
      </c>
      <c r="FT197" s="80">
        <f t="shared" si="1147"/>
        <v>209571.6711379287</v>
      </c>
      <c r="FU197" s="80">
        <f t="shared" si="1147"/>
        <v>209571.6711379287</v>
      </c>
      <c r="FV197" s="80">
        <f t="shared" si="1147"/>
        <v>213763.10456068732</v>
      </c>
      <c r="FW197" s="80">
        <f t="shared" si="1147"/>
        <v>213763.10456068732</v>
      </c>
      <c r="FX197" s="80">
        <f t="shared" si="1147"/>
        <v>213763.10456068732</v>
      </c>
      <c r="FY197" s="80">
        <f t="shared" si="1147"/>
        <v>213763.10456068732</v>
      </c>
      <c r="FZ197" s="80">
        <f t="shared" si="1147"/>
        <v>213763.10456068732</v>
      </c>
      <c r="GA197" s="80">
        <f t="shared" si="1147"/>
        <v>213763.10456068732</v>
      </c>
      <c r="GB197" s="80">
        <f t="shared" si="1147"/>
        <v>213763.10456068732</v>
      </c>
      <c r="GC197" s="80">
        <f t="shared" si="1147"/>
        <v>213763.10456068732</v>
      </c>
      <c r="GD197" s="80">
        <f t="shared" si="1147"/>
        <v>213763.10456068732</v>
      </c>
      <c r="GE197" s="80">
        <f t="shared" si="1147"/>
        <v>213763.10456068732</v>
      </c>
      <c r="GF197" s="80">
        <f t="shared" si="1147"/>
        <v>213763.10456068732</v>
      </c>
      <c r="GG197" s="80">
        <f t="shared" si="1147"/>
        <v>14871804.560150679</v>
      </c>
    </row>
    <row r="199" spans="3:189" x14ac:dyDescent="0.25">
      <c r="C199" s="21" t="s">
        <v>222</v>
      </c>
    </row>
    <row r="200" spans="3:189" x14ac:dyDescent="0.25">
      <c r="D200" t="s">
        <v>302</v>
      </c>
      <c r="E200" s="75">
        <f>'Model Inputs'!F26/'Model Inputs'!H26</f>
        <v>0</v>
      </c>
      <c r="J200" s="1">
        <f>$E200*J$183</f>
        <v>0</v>
      </c>
      <c r="K200" s="1">
        <f t="shared" ref="K200:BV200" si="1148">$E200*K$183</f>
        <v>0</v>
      </c>
      <c r="L200" s="1">
        <f t="shared" si="1148"/>
        <v>0</v>
      </c>
      <c r="M200" s="1">
        <f t="shared" si="1148"/>
        <v>0</v>
      </c>
      <c r="N200" s="1">
        <f t="shared" si="1148"/>
        <v>0</v>
      </c>
      <c r="O200" s="1">
        <f t="shared" si="1148"/>
        <v>0</v>
      </c>
      <c r="P200" s="1">
        <f t="shared" si="1148"/>
        <v>0</v>
      </c>
      <c r="Q200" s="1">
        <f t="shared" si="1148"/>
        <v>0</v>
      </c>
      <c r="R200" s="1">
        <f t="shared" si="1148"/>
        <v>0</v>
      </c>
      <c r="S200" s="1">
        <f t="shared" si="1148"/>
        <v>0</v>
      </c>
      <c r="T200" s="1">
        <f t="shared" si="1148"/>
        <v>0</v>
      </c>
      <c r="U200" s="1">
        <f t="shared" si="1148"/>
        <v>0</v>
      </c>
      <c r="V200" s="1">
        <f t="shared" si="1148"/>
        <v>0</v>
      </c>
      <c r="W200" s="1">
        <f t="shared" si="1148"/>
        <v>0</v>
      </c>
      <c r="X200" s="1">
        <f t="shared" si="1148"/>
        <v>0</v>
      </c>
      <c r="Y200" s="1">
        <f t="shared" si="1148"/>
        <v>0</v>
      </c>
      <c r="Z200" s="1">
        <f t="shared" si="1148"/>
        <v>0</v>
      </c>
      <c r="AA200" s="1">
        <f t="shared" si="1148"/>
        <v>0</v>
      </c>
      <c r="AB200" s="1">
        <f t="shared" si="1148"/>
        <v>0</v>
      </c>
      <c r="AC200" s="1">
        <f t="shared" si="1148"/>
        <v>0</v>
      </c>
      <c r="AD200" s="1">
        <f t="shared" si="1148"/>
        <v>0</v>
      </c>
      <c r="AE200" s="1">
        <f t="shared" si="1148"/>
        <v>0</v>
      </c>
      <c r="AF200" s="1">
        <f t="shared" si="1148"/>
        <v>0</v>
      </c>
      <c r="AG200" s="1">
        <f t="shared" si="1148"/>
        <v>0</v>
      </c>
      <c r="AH200" s="1">
        <f t="shared" si="1148"/>
        <v>0</v>
      </c>
      <c r="AI200" s="1">
        <f t="shared" si="1148"/>
        <v>0</v>
      </c>
      <c r="AJ200" s="1">
        <f t="shared" si="1148"/>
        <v>0</v>
      </c>
      <c r="AK200" s="1">
        <f t="shared" si="1148"/>
        <v>0</v>
      </c>
      <c r="AL200" s="1">
        <f t="shared" si="1148"/>
        <v>0</v>
      </c>
      <c r="AM200" s="1">
        <f t="shared" si="1148"/>
        <v>0</v>
      </c>
      <c r="AN200" s="1">
        <f t="shared" si="1148"/>
        <v>0</v>
      </c>
      <c r="AO200" s="1">
        <f t="shared" si="1148"/>
        <v>0</v>
      </c>
      <c r="AP200" s="1">
        <f t="shared" si="1148"/>
        <v>0</v>
      </c>
      <c r="AQ200" s="1">
        <f t="shared" si="1148"/>
        <v>0</v>
      </c>
      <c r="AR200" s="1">
        <f t="shared" si="1148"/>
        <v>0</v>
      </c>
      <c r="AS200" s="1">
        <f t="shared" si="1148"/>
        <v>0</v>
      </c>
      <c r="AT200" s="1">
        <f t="shared" si="1148"/>
        <v>0</v>
      </c>
      <c r="AU200" s="1">
        <f t="shared" si="1148"/>
        <v>0</v>
      </c>
      <c r="AV200" s="1">
        <f t="shared" si="1148"/>
        <v>0</v>
      </c>
      <c r="AW200" s="1">
        <f t="shared" si="1148"/>
        <v>0</v>
      </c>
      <c r="AX200" s="1">
        <f t="shared" si="1148"/>
        <v>0</v>
      </c>
      <c r="AY200" s="1">
        <f t="shared" si="1148"/>
        <v>0</v>
      </c>
      <c r="AZ200" s="1">
        <f t="shared" si="1148"/>
        <v>0</v>
      </c>
      <c r="BA200" s="1">
        <f t="shared" si="1148"/>
        <v>0</v>
      </c>
      <c r="BB200" s="1">
        <f t="shared" si="1148"/>
        <v>0</v>
      </c>
      <c r="BC200" s="1">
        <f t="shared" si="1148"/>
        <v>0</v>
      </c>
      <c r="BD200" s="1">
        <f t="shared" si="1148"/>
        <v>0</v>
      </c>
      <c r="BE200" s="1">
        <f t="shared" si="1148"/>
        <v>0</v>
      </c>
      <c r="BF200" s="1">
        <f t="shared" si="1148"/>
        <v>0</v>
      </c>
      <c r="BG200" s="1">
        <f t="shared" si="1148"/>
        <v>0</v>
      </c>
      <c r="BH200" s="1">
        <f t="shared" si="1148"/>
        <v>0</v>
      </c>
      <c r="BI200" s="1">
        <f t="shared" si="1148"/>
        <v>0</v>
      </c>
      <c r="BJ200" s="1">
        <f t="shared" si="1148"/>
        <v>0</v>
      </c>
      <c r="BK200" s="1">
        <f t="shared" si="1148"/>
        <v>0</v>
      </c>
      <c r="BL200" s="1">
        <f t="shared" si="1148"/>
        <v>0</v>
      </c>
      <c r="BM200" s="1">
        <f t="shared" si="1148"/>
        <v>0</v>
      </c>
      <c r="BN200" s="1">
        <f t="shared" si="1148"/>
        <v>0</v>
      </c>
      <c r="BO200" s="1">
        <f t="shared" si="1148"/>
        <v>0</v>
      </c>
      <c r="BP200" s="1">
        <f t="shared" si="1148"/>
        <v>0</v>
      </c>
      <c r="BQ200" s="1">
        <f t="shared" si="1148"/>
        <v>0</v>
      </c>
      <c r="BR200" s="1">
        <f t="shared" si="1148"/>
        <v>0</v>
      </c>
      <c r="BS200" s="1">
        <f t="shared" si="1148"/>
        <v>0</v>
      </c>
      <c r="BT200" s="1">
        <f t="shared" si="1148"/>
        <v>0</v>
      </c>
      <c r="BU200" s="1">
        <f t="shared" si="1148"/>
        <v>0</v>
      </c>
      <c r="BV200" s="1">
        <f t="shared" si="1148"/>
        <v>0</v>
      </c>
      <c r="BW200" s="1">
        <f t="shared" ref="BW200:EH200" si="1149">$E200*BW$183</f>
        <v>0</v>
      </c>
      <c r="BX200" s="1">
        <f t="shared" si="1149"/>
        <v>0</v>
      </c>
      <c r="BY200" s="1">
        <f t="shared" si="1149"/>
        <v>0</v>
      </c>
      <c r="BZ200" s="1">
        <f t="shared" si="1149"/>
        <v>0</v>
      </c>
      <c r="CA200" s="1">
        <f t="shared" si="1149"/>
        <v>0</v>
      </c>
      <c r="CB200" s="1">
        <f t="shared" si="1149"/>
        <v>0</v>
      </c>
      <c r="CC200" s="1">
        <f t="shared" si="1149"/>
        <v>0</v>
      </c>
      <c r="CD200" s="1">
        <f t="shared" si="1149"/>
        <v>0</v>
      </c>
      <c r="CE200" s="1">
        <f t="shared" si="1149"/>
        <v>0</v>
      </c>
      <c r="CF200" s="1">
        <f t="shared" si="1149"/>
        <v>0</v>
      </c>
      <c r="CG200" s="1">
        <f t="shared" si="1149"/>
        <v>0</v>
      </c>
      <c r="CH200" s="1">
        <f t="shared" si="1149"/>
        <v>0</v>
      </c>
      <c r="CI200" s="1">
        <f t="shared" si="1149"/>
        <v>0</v>
      </c>
      <c r="CJ200" s="1">
        <f t="shared" si="1149"/>
        <v>0</v>
      </c>
      <c r="CK200" s="1">
        <f t="shared" si="1149"/>
        <v>0</v>
      </c>
      <c r="CL200" s="1">
        <f t="shared" si="1149"/>
        <v>0</v>
      </c>
      <c r="CM200" s="1">
        <f t="shared" si="1149"/>
        <v>0</v>
      </c>
      <c r="CN200" s="1">
        <f t="shared" si="1149"/>
        <v>0</v>
      </c>
      <c r="CO200" s="1">
        <f t="shared" si="1149"/>
        <v>0</v>
      </c>
      <c r="CP200" s="1">
        <f t="shared" si="1149"/>
        <v>0</v>
      </c>
      <c r="CQ200" s="1">
        <f t="shared" si="1149"/>
        <v>0</v>
      </c>
      <c r="CR200" s="1">
        <f t="shared" si="1149"/>
        <v>0</v>
      </c>
      <c r="CS200" s="1">
        <f t="shared" si="1149"/>
        <v>0</v>
      </c>
      <c r="CT200" s="1">
        <f t="shared" si="1149"/>
        <v>0</v>
      </c>
      <c r="CU200" s="1">
        <f t="shared" si="1149"/>
        <v>0</v>
      </c>
      <c r="CV200" s="1">
        <f t="shared" si="1149"/>
        <v>0</v>
      </c>
      <c r="CW200" s="1">
        <f t="shared" si="1149"/>
        <v>0</v>
      </c>
      <c r="CX200" s="1">
        <f t="shared" si="1149"/>
        <v>0</v>
      </c>
      <c r="CY200" s="1">
        <f t="shared" si="1149"/>
        <v>0</v>
      </c>
      <c r="CZ200" s="1">
        <f t="shared" si="1149"/>
        <v>0</v>
      </c>
      <c r="DA200" s="1">
        <f t="shared" si="1149"/>
        <v>0</v>
      </c>
      <c r="DB200" s="1">
        <f t="shared" si="1149"/>
        <v>0</v>
      </c>
      <c r="DC200" s="1">
        <f t="shared" si="1149"/>
        <v>0</v>
      </c>
      <c r="DD200" s="1">
        <f t="shared" si="1149"/>
        <v>0</v>
      </c>
      <c r="DE200" s="1">
        <f t="shared" si="1149"/>
        <v>0</v>
      </c>
      <c r="DF200" s="1">
        <f t="shared" si="1149"/>
        <v>0</v>
      </c>
      <c r="DG200" s="1">
        <f t="shared" si="1149"/>
        <v>0</v>
      </c>
      <c r="DH200" s="1">
        <f t="shared" si="1149"/>
        <v>0</v>
      </c>
      <c r="DI200" s="1">
        <f t="shared" si="1149"/>
        <v>0</v>
      </c>
      <c r="DJ200" s="1">
        <f t="shared" si="1149"/>
        <v>0</v>
      </c>
      <c r="DK200" s="1">
        <f t="shared" si="1149"/>
        <v>0</v>
      </c>
      <c r="DL200" s="1">
        <f t="shared" si="1149"/>
        <v>0</v>
      </c>
      <c r="DM200" s="1">
        <f t="shared" si="1149"/>
        <v>0</v>
      </c>
      <c r="DN200" s="1">
        <f t="shared" si="1149"/>
        <v>0</v>
      </c>
      <c r="DO200" s="1">
        <f t="shared" si="1149"/>
        <v>0</v>
      </c>
      <c r="DP200" s="1">
        <f t="shared" si="1149"/>
        <v>0</v>
      </c>
      <c r="DQ200" s="1">
        <f t="shared" si="1149"/>
        <v>0</v>
      </c>
      <c r="DR200" s="1">
        <f t="shared" si="1149"/>
        <v>0</v>
      </c>
      <c r="DS200" s="1">
        <f t="shared" si="1149"/>
        <v>0</v>
      </c>
      <c r="DT200" s="1">
        <f t="shared" si="1149"/>
        <v>0</v>
      </c>
      <c r="DU200" s="1">
        <f t="shared" si="1149"/>
        <v>0</v>
      </c>
      <c r="DV200" s="1">
        <f t="shared" si="1149"/>
        <v>0</v>
      </c>
      <c r="DW200" s="1">
        <f t="shared" si="1149"/>
        <v>0</v>
      </c>
      <c r="DX200" s="1">
        <f t="shared" si="1149"/>
        <v>0</v>
      </c>
      <c r="DY200" s="1">
        <f t="shared" si="1149"/>
        <v>0</v>
      </c>
      <c r="DZ200" s="1">
        <f t="shared" si="1149"/>
        <v>0</v>
      </c>
      <c r="EA200" s="1">
        <f t="shared" si="1149"/>
        <v>0</v>
      </c>
      <c r="EB200" s="1">
        <f t="shared" si="1149"/>
        <v>0</v>
      </c>
      <c r="EC200" s="1">
        <f t="shared" si="1149"/>
        <v>0</v>
      </c>
      <c r="ED200" s="1">
        <f t="shared" si="1149"/>
        <v>0</v>
      </c>
      <c r="EE200" s="1">
        <f t="shared" si="1149"/>
        <v>0</v>
      </c>
      <c r="EF200" s="1">
        <f t="shared" si="1149"/>
        <v>0</v>
      </c>
      <c r="EG200" s="1">
        <f t="shared" si="1149"/>
        <v>0</v>
      </c>
      <c r="EH200" s="1">
        <f t="shared" si="1149"/>
        <v>0</v>
      </c>
      <c r="EI200" s="1">
        <f t="shared" ref="EI200:GG200" si="1150">$E200*EI$183</f>
        <v>0</v>
      </c>
      <c r="EJ200" s="1">
        <f t="shared" si="1150"/>
        <v>0</v>
      </c>
      <c r="EK200" s="1">
        <f t="shared" si="1150"/>
        <v>0</v>
      </c>
      <c r="EL200" s="1">
        <f t="shared" si="1150"/>
        <v>0</v>
      </c>
      <c r="EM200" s="1">
        <f t="shared" si="1150"/>
        <v>0</v>
      </c>
      <c r="EN200" s="1">
        <f t="shared" si="1150"/>
        <v>0</v>
      </c>
      <c r="EO200" s="1">
        <f t="shared" si="1150"/>
        <v>0</v>
      </c>
      <c r="EP200" s="1">
        <f t="shared" si="1150"/>
        <v>0</v>
      </c>
      <c r="EQ200" s="1">
        <f t="shared" si="1150"/>
        <v>0</v>
      </c>
      <c r="ER200" s="1">
        <f t="shared" si="1150"/>
        <v>0</v>
      </c>
      <c r="ES200" s="1">
        <f t="shared" si="1150"/>
        <v>0</v>
      </c>
      <c r="ET200" s="1">
        <f t="shared" si="1150"/>
        <v>0</v>
      </c>
      <c r="EU200" s="1">
        <f t="shared" si="1150"/>
        <v>0</v>
      </c>
      <c r="EV200" s="1">
        <f t="shared" si="1150"/>
        <v>0</v>
      </c>
      <c r="EW200" s="1">
        <f t="shared" si="1150"/>
        <v>0</v>
      </c>
      <c r="EX200" s="1">
        <f t="shared" si="1150"/>
        <v>0</v>
      </c>
      <c r="EY200" s="1">
        <f t="shared" si="1150"/>
        <v>0</v>
      </c>
      <c r="EZ200" s="1">
        <f t="shared" si="1150"/>
        <v>0</v>
      </c>
      <c r="FA200" s="1">
        <f t="shared" si="1150"/>
        <v>0</v>
      </c>
      <c r="FB200" s="1">
        <f t="shared" si="1150"/>
        <v>0</v>
      </c>
      <c r="FC200" s="1">
        <f t="shared" si="1150"/>
        <v>0</v>
      </c>
      <c r="FD200" s="1">
        <f t="shared" si="1150"/>
        <v>0</v>
      </c>
      <c r="FE200" s="1">
        <f t="shared" si="1150"/>
        <v>0</v>
      </c>
      <c r="FF200" s="1">
        <f t="shared" si="1150"/>
        <v>0</v>
      </c>
      <c r="FG200" s="1">
        <f t="shared" si="1150"/>
        <v>0</v>
      </c>
      <c r="FH200" s="1">
        <f t="shared" si="1150"/>
        <v>0</v>
      </c>
      <c r="FI200" s="1">
        <f t="shared" si="1150"/>
        <v>0</v>
      </c>
      <c r="FJ200" s="1">
        <f t="shared" si="1150"/>
        <v>0</v>
      </c>
      <c r="FK200" s="1">
        <f t="shared" si="1150"/>
        <v>0</v>
      </c>
      <c r="FL200" s="1">
        <f t="shared" si="1150"/>
        <v>0</v>
      </c>
      <c r="FM200" s="1">
        <f t="shared" si="1150"/>
        <v>0</v>
      </c>
      <c r="FN200" s="1">
        <f t="shared" si="1150"/>
        <v>0</v>
      </c>
      <c r="FO200" s="1">
        <f t="shared" si="1150"/>
        <v>0</v>
      </c>
      <c r="FP200" s="1">
        <f t="shared" si="1150"/>
        <v>0</v>
      </c>
      <c r="FQ200" s="1">
        <f t="shared" si="1150"/>
        <v>0</v>
      </c>
      <c r="FR200" s="1">
        <f t="shared" si="1150"/>
        <v>0</v>
      </c>
      <c r="FS200" s="1">
        <f t="shared" si="1150"/>
        <v>0</v>
      </c>
      <c r="FT200" s="1">
        <f t="shared" si="1150"/>
        <v>0</v>
      </c>
      <c r="FU200" s="1">
        <f t="shared" si="1150"/>
        <v>0</v>
      </c>
      <c r="FV200" s="1">
        <f t="shared" si="1150"/>
        <v>0</v>
      </c>
      <c r="FW200" s="1">
        <f t="shared" si="1150"/>
        <v>0</v>
      </c>
      <c r="FX200" s="1">
        <f t="shared" si="1150"/>
        <v>0</v>
      </c>
      <c r="FY200" s="1">
        <f t="shared" si="1150"/>
        <v>0</v>
      </c>
      <c r="FZ200" s="1">
        <f t="shared" si="1150"/>
        <v>0</v>
      </c>
      <c r="GA200" s="1">
        <f t="shared" si="1150"/>
        <v>0</v>
      </c>
      <c r="GB200" s="1">
        <f t="shared" si="1150"/>
        <v>0</v>
      </c>
      <c r="GC200" s="1">
        <f t="shared" si="1150"/>
        <v>0</v>
      </c>
      <c r="GD200" s="1">
        <f t="shared" si="1150"/>
        <v>0</v>
      </c>
      <c r="GE200" s="1">
        <f t="shared" si="1150"/>
        <v>0</v>
      </c>
      <c r="GF200" s="1">
        <f t="shared" si="1150"/>
        <v>0</v>
      </c>
      <c r="GG200" s="1">
        <f t="shared" si="1150"/>
        <v>0</v>
      </c>
    </row>
    <row r="201" spans="3:189" x14ac:dyDescent="0.25">
      <c r="D201" t="s">
        <v>303</v>
      </c>
      <c r="E201" s="75">
        <f>'Model Inputs'!F27/'Model Inputs'!H27</f>
        <v>0.5</v>
      </c>
      <c r="J201" s="1">
        <f>$E201*J$189</f>
        <v>0</v>
      </c>
      <c r="K201" s="1">
        <f t="shared" ref="K201:BV201" si="1151">$E201*K$189</f>
        <v>0</v>
      </c>
      <c r="L201" s="1">
        <f t="shared" si="1151"/>
        <v>0</v>
      </c>
      <c r="M201" s="1">
        <f t="shared" si="1151"/>
        <v>0</v>
      </c>
      <c r="N201" s="1">
        <f t="shared" si="1151"/>
        <v>0</v>
      </c>
      <c r="O201" s="1">
        <f t="shared" si="1151"/>
        <v>0</v>
      </c>
      <c r="P201" s="1">
        <f t="shared" si="1151"/>
        <v>0</v>
      </c>
      <c r="Q201" s="1">
        <f t="shared" si="1151"/>
        <v>0</v>
      </c>
      <c r="R201" s="1">
        <f t="shared" si="1151"/>
        <v>0</v>
      </c>
      <c r="S201" s="1">
        <f t="shared" si="1151"/>
        <v>0</v>
      </c>
      <c r="T201" s="1">
        <f t="shared" si="1151"/>
        <v>0</v>
      </c>
      <c r="U201" s="1">
        <f t="shared" si="1151"/>
        <v>0</v>
      </c>
      <c r="V201" s="1">
        <f t="shared" si="1151"/>
        <v>0</v>
      </c>
      <c r="W201" s="1">
        <f t="shared" si="1151"/>
        <v>0</v>
      </c>
      <c r="X201" s="1">
        <f t="shared" si="1151"/>
        <v>0</v>
      </c>
      <c r="Y201" s="1">
        <f t="shared" si="1151"/>
        <v>0</v>
      </c>
      <c r="Z201" s="1">
        <f t="shared" si="1151"/>
        <v>0</v>
      </c>
      <c r="AA201" s="1">
        <f t="shared" si="1151"/>
        <v>0</v>
      </c>
      <c r="AB201" s="1">
        <f t="shared" si="1151"/>
        <v>0</v>
      </c>
      <c r="AC201" s="1">
        <f t="shared" si="1151"/>
        <v>0</v>
      </c>
      <c r="AD201" s="1">
        <f t="shared" si="1151"/>
        <v>0</v>
      </c>
      <c r="AE201" s="1">
        <f t="shared" si="1151"/>
        <v>0</v>
      </c>
      <c r="AF201" s="1">
        <f t="shared" si="1151"/>
        <v>0</v>
      </c>
      <c r="AG201" s="1">
        <f t="shared" si="1151"/>
        <v>0</v>
      </c>
      <c r="AH201" s="1">
        <f t="shared" si="1151"/>
        <v>0</v>
      </c>
      <c r="AI201" s="1">
        <f t="shared" si="1151"/>
        <v>0</v>
      </c>
      <c r="AJ201" s="1">
        <f t="shared" si="1151"/>
        <v>0</v>
      </c>
      <c r="AK201" s="1">
        <f t="shared" si="1151"/>
        <v>0</v>
      </c>
      <c r="AL201" s="1">
        <f t="shared" si="1151"/>
        <v>0</v>
      </c>
      <c r="AM201" s="1">
        <f t="shared" si="1151"/>
        <v>0</v>
      </c>
      <c r="AN201" s="1">
        <f t="shared" si="1151"/>
        <v>0</v>
      </c>
      <c r="AO201" s="1">
        <f t="shared" si="1151"/>
        <v>0</v>
      </c>
      <c r="AP201" s="1">
        <f t="shared" si="1151"/>
        <v>0</v>
      </c>
      <c r="AQ201" s="1">
        <f t="shared" si="1151"/>
        <v>0</v>
      </c>
      <c r="AR201" s="1">
        <f t="shared" si="1151"/>
        <v>0</v>
      </c>
      <c r="AS201" s="1">
        <f t="shared" si="1151"/>
        <v>0</v>
      </c>
      <c r="AT201" s="1">
        <f t="shared" si="1151"/>
        <v>0</v>
      </c>
      <c r="AU201" s="1">
        <f t="shared" si="1151"/>
        <v>0</v>
      </c>
      <c r="AV201" s="1">
        <f t="shared" si="1151"/>
        <v>0</v>
      </c>
      <c r="AW201" s="1">
        <f t="shared" si="1151"/>
        <v>0</v>
      </c>
      <c r="AX201" s="1">
        <f t="shared" si="1151"/>
        <v>0</v>
      </c>
      <c r="AY201" s="1">
        <f t="shared" si="1151"/>
        <v>0</v>
      </c>
      <c r="AZ201" s="1">
        <f t="shared" si="1151"/>
        <v>0</v>
      </c>
      <c r="BA201" s="1">
        <f t="shared" si="1151"/>
        <v>0</v>
      </c>
      <c r="BB201" s="1">
        <f t="shared" si="1151"/>
        <v>0</v>
      </c>
      <c r="BC201" s="1">
        <f t="shared" si="1151"/>
        <v>0</v>
      </c>
      <c r="BD201" s="1">
        <f t="shared" si="1151"/>
        <v>0</v>
      </c>
      <c r="BE201" s="1">
        <f t="shared" si="1151"/>
        <v>0</v>
      </c>
      <c r="BF201" s="1">
        <f t="shared" si="1151"/>
        <v>0</v>
      </c>
      <c r="BG201" s="1">
        <f t="shared" si="1151"/>
        <v>0</v>
      </c>
      <c r="BH201" s="1">
        <f t="shared" si="1151"/>
        <v>0</v>
      </c>
      <c r="BI201" s="1">
        <f t="shared" si="1151"/>
        <v>0</v>
      </c>
      <c r="BJ201" s="1">
        <f t="shared" si="1151"/>
        <v>0</v>
      </c>
      <c r="BK201" s="1">
        <f t="shared" si="1151"/>
        <v>0</v>
      </c>
      <c r="BL201" s="1">
        <f t="shared" si="1151"/>
        <v>0</v>
      </c>
      <c r="BM201" s="1">
        <f t="shared" si="1151"/>
        <v>0</v>
      </c>
      <c r="BN201" s="1">
        <f t="shared" si="1151"/>
        <v>73992.859056706904</v>
      </c>
      <c r="BO201" s="1">
        <f t="shared" si="1151"/>
        <v>-73992.859056706904</v>
      </c>
      <c r="BP201" s="1">
        <f t="shared" si="1151"/>
        <v>0</v>
      </c>
      <c r="BQ201" s="1">
        <f t="shared" si="1151"/>
        <v>459613.72095663234</v>
      </c>
      <c r="BR201" s="1">
        <f t="shared" si="1151"/>
        <v>-168795.59279479942</v>
      </c>
      <c r="BS201" s="1">
        <f t="shared" si="1151"/>
        <v>-168799.26406437185</v>
      </c>
      <c r="BT201" s="1">
        <f t="shared" si="1151"/>
        <v>715125.62538675754</v>
      </c>
      <c r="BU201" s="1">
        <f t="shared" si="1151"/>
        <v>-168806.63875835677</v>
      </c>
      <c r="BV201" s="1">
        <f t="shared" si="1151"/>
        <v>-168810.34224532283</v>
      </c>
      <c r="BW201" s="1">
        <f t="shared" ref="BW201:EH201" si="1152">$E201*BW$189</f>
        <v>715114.51489444554</v>
      </c>
      <c r="BX201" s="1">
        <f t="shared" si="1152"/>
        <v>-168817.7816562714</v>
      </c>
      <c r="BY201" s="1">
        <f t="shared" si="1152"/>
        <v>-168821.51764335638</v>
      </c>
      <c r="BZ201" s="1">
        <f t="shared" si="1152"/>
        <v>370529.82939489023</v>
      </c>
      <c r="CA201" s="1">
        <f t="shared" si="1152"/>
        <v>-9353.0024683501651</v>
      </c>
      <c r="CB201" s="1">
        <f t="shared" si="1152"/>
        <v>-9353.0024683501651</v>
      </c>
      <c r="CC201" s="1">
        <f t="shared" si="1152"/>
        <v>432611.28324593545</v>
      </c>
      <c r="CD201" s="1">
        <f t="shared" si="1152"/>
        <v>-9540.0625177171678</v>
      </c>
      <c r="CE201" s="1">
        <f t="shared" si="1152"/>
        <v>32196.13261027971</v>
      </c>
      <c r="CF201" s="1">
        <f t="shared" si="1152"/>
        <v>-9540.0625177171678</v>
      </c>
      <c r="CG201" s="1">
        <f t="shared" si="1152"/>
        <v>-9540.0625177171678</v>
      </c>
      <c r="CH201" s="1">
        <f t="shared" si="1152"/>
        <v>-9540.0625177171678</v>
      </c>
      <c r="CI201" s="1">
        <f t="shared" si="1152"/>
        <v>-9540.0625177171678</v>
      </c>
      <c r="CJ201" s="1">
        <f t="shared" si="1152"/>
        <v>-9540.0625177171678</v>
      </c>
      <c r="CK201" s="1">
        <f t="shared" si="1152"/>
        <v>-9540.0625177171678</v>
      </c>
      <c r="CL201" s="1">
        <f t="shared" si="1152"/>
        <v>-9540.0625177171678</v>
      </c>
      <c r="CM201" s="1">
        <f t="shared" si="1152"/>
        <v>-9540.0625177171678</v>
      </c>
      <c r="CN201" s="1">
        <f t="shared" si="1152"/>
        <v>-9540.0625177171678</v>
      </c>
      <c r="CO201" s="1">
        <f t="shared" si="1152"/>
        <v>-9540.0625177171678</v>
      </c>
      <c r="CP201" s="1">
        <f t="shared" si="1152"/>
        <v>-9730.8637680715092</v>
      </c>
      <c r="CQ201" s="1">
        <f t="shared" si="1152"/>
        <v>-9730.8637680715092</v>
      </c>
      <c r="CR201" s="1">
        <f t="shared" si="1152"/>
        <v>-9730.8637680715092</v>
      </c>
      <c r="CS201" s="1">
        <f t="shared" si="1152"/>
        <v>-9730.8637680715092</v>
      </c>
      <c r="CT201" s="1">
        <f t="shared" si="1152"/>
        <v>-9730.8637680715092</v>
      </c>
      <c r="CU201" s="1">
        <f t="shared" si="1152"/>
        <v>-9730.8637680715092</v>
      </c>
      <c r="CV201" s="1">
        <f t="shared" si="1152"/>
        <v>-9730.8637680715092</v>
      </c>
      <c r="CW201" s="1">
        <f t="shared" si="1152"/>
        <v>-9730.8637680715092</v>
      </c>
      <c r="CX201" s="1">
        <f t="shared" si="1152"/>
        <v>-9730.8637680715092</v>
      </c>
      <c r="CY201" s="1">
        <f t="shared" si="1152"/>
        <v>-9730.8637680715092</v>
      </c>
      <c r="CZ201" s="1">
        <f t="shared" si="1152"/>
        <v>-9730.8637680715092</v>
      </c>
      <c r="DA201" s="1">
        <f t="shared" si="1152"/>
        <v>-9730.8637680715092</v>
      </c>
      <c r="DB201" s="1">
        <f t="shared" si="1152"/>
        <v>-9925.4810434329429</v>
      </c>
      <c r="DC201" s="1">
        <f t="shared" si="1152"/>
        <v>-9925.4810434329429</v>
      </c>
      <c r="DD201" s="1">
        <f t="shared" si="1152"/>
        <v>-9925.4810434329429</v>
      </c>
      <c r="DE201" s="1">
        <f t="shared" si="1152"/>
        <v>-9925.4810434329429</v>
      </c>
      <c r="DF201" s="1">
        <f t="shared" si="1152"/>
        <v>-9925.4810434329429</v>
      </c>
      <c r="DG201" s="1">
        <f t="shared" si="1152"/>
        <v>-9925.4810434329429</v>
      </c>
      <c r="DH201" s="1">
        <f t="shared" si="1152"/>
        <v>-9925.4810434329429</v>
      </c>
      <c r="DI201" s="1">
        <f t="shared" si="1152"/>
        <v>-9925.4810434329429</v>
      </c>
      <c r="DJ201" s="1">
        <f t="shared" si="1152"/>
        <v>-9925.4810434329429</v>
      </c>
      <c r="DK201" s="1">
        <f t="shared" si="1152"/>
        <v>-9925.4810434329429</v>
      </c>
      <c r="DL201" s="1">
        <f t="shared" si="1152"/>
        <v>-9925.4810434329429</v>
      </c>
      <c r="DM201" s="1">
        <f t="shared" si="1152"/>
        <v>-9925.4810434329429</v>
      </c>
      <c r="DN201" s="1">
        <f t="shared" si="1152"/>
        <v>-10123.990664301598</v>
      </c>
      <c r="DO201" s="1">
        <f t="shared" si="1152"/>
        <v>-10123.990664301598</v>
      </c>
      <c r="DP201" s="1">
        <f t="shared" si="1152"/>
        <v>-10123.990664301598</v>
      </c>
      <c r="DQ201" s="1">
        <f t="shared" si="1152"/>
        <v>-10123.990664301598</v>
      </c>
      <c r="DR201" s="1">
        <f t="shared" si="1152"/>
        <v>-10123.990664301598</v>
      </c>
      <c r="DS201" s="1">
        <f t="shared" si="1152"/>
        <v>-10123.990664301598</v>
      </c>
      <c r="DT201" s="1">
        <f t="shared" si="1152"/>
        <v>-10123.990664301598</v>
      </c>
      <c r="DU201" s="1">
        <f t="shared" si="1152"/>
        <v>-10123.990664301598</v>
      </c>
      <c r="DV201" s="1">
        <f t="shared" si="1152"/>
        <v>-10123.990664301598</v>
      </c>
      <c r="DW201" s="1">
        <f t="shared" si="1152"/>
        <v>-1265.8338324233384</v>
      </c>
      <c r="DX201" s="1">
        <f t="shared" si="1152"/>
        <v>-1265.8338324233384</v>
      </c>
      <c r="DY201" s="1">
        <f t="shared" si="1152"/>
        <v>-1265.8338324233384</v>
      </c>
      <c r="DZ201" s="1">
        <f t="shared" si="1152"/>
        <v>-1291.1505090718056</v>
      </c>
      <c r="EA201" s="1">
        <f t="shared" si="1152"/>
        <v>-1291.1505090718056</v>
      </c>
      <c r="EB201" s="1">
        <f t="shared" si="1152"/>
        <v>-1291.1505090718056</v>
      </c>
      <c r="EC201" s="1">
        <f t="shared" si="1152"/>
        <v>-1291.1505090718056</v>
      </c>
      <c r="ED201" s="1">
        <f t="shared" si="1152"/>
        <v>-1291.1505090718056</v>
      </c>
      <c r="EE201" s="1">
        <f t="shared" si="1152"/>
        <v>-1291.1505090718056</v>
      </c>
      <c r="EF201" s="1">
        <f t="shared" si="1152"/>
        <v>-1291.1505090718056</v>
      </c>
      <c r="EG201" s="1">
        <f t="shared" si="1152"/>
        <v>-1291.1505090718056</v>
      </c>
      <c r="EH201" s="1">
        <f t="shared" si="1152"/>
        <v>-1291.1505090718056</v>
      </c>
      <c r="EI201" s="1">
        <f t="shared" ref="EI201:GG201" si="1153">$E201*EI$189</f>
        <v>7744.1694594440205</v>
      </c>
      <c r="EJ201" s="1">
        <f t="shared" si="1153"/>
        <v>7744.1694594440205</v>
      </c>
      <c r="EK201" s="1">
        <f t="shared" si="1153"/>
        <v>7744.1694594440205</v>
      </c>
      <c r="EL201" s="1">
        <f t="shared" si="1153"/>
        <v>7899.0528486328994</v>
      </c>
      <c r="EM201" s="1">
        <f t="shared" si="1153"/>
        <v>7899.0528486328994</v>
      </c>
      <c r="EN201" s="1">
        <f t="shared" si="1153"/>
        <v>7899.0528486328994</v>
      </c>
      <c r="EO201" s="1">
        <f t="shared" si="1153"/>
        <v>7899.0528486328994</v>
      </c>
      <c r="EP201" s="1">
        <f t="shared" si="1153"/>
        <v>7899.0528486328994</v>
      </c>
      <c r="EQ201" s="1">
        <f t="shared" si="1153"/>
        <v>7899.0528486328994</v>
      </c>
      <c r="ER201" s="1">
        <f t="shared" si="1153"/>
        <v>7899.0528486328994</v>
      </c>
      <c r="ES201" s="1">
        <f t="shared" si="1153"/>
        <v>7899.0528486328994</v>
      </c>
      <c r="ET201" s="1">
        <f t="shared" si="1153"/>
        <v>7899.0528486328994</v>
      </c>
      <c r="EU201" s="1">
        <f t="shared" si="1153"/>
        <v>17115.079216519032</v>
      </c>
      <c r="EV201" s="1">
        <f t="shared" si="1153"/>
        <v>17115.079216519032</v>
      </c>
      <c r="EW201" s="1">
        <f t="shared" si="1153"/>
        <v>17115.079216519032</v>
      </c>
      <c r="EX201" s="1">
        <f t="shared" si="1153"/>
        <v>17457.380800849416</v>
      </c>
      <c r="EY201" s="1">
        <f t="shared" si="1153"/>
        <v>17457.380800849416</v>
      </c>
      <c r="EZ201" s="1">
        <f t="shared" si="1153"/>
        <v>17457.380800849416</v>
      </c>
      <c r="FA201" s="1">
        <f t="shared" si="1153"/>
        <v>17457.380800849416</v>
      </c>
      <c r="FB201" s="1">
        <f t="shared" si="1153"/>
        <v>17457.380800849416</v>
      </c>
      <c r="FC201" s="1">
        <f t="shared" si="1153"/>
        <v>17457.380800849416</v>
      </c>
      <c r="FD201" s="1">
        <f t="shared" si="1153"/>
        <v>17457.380800849416</v>
      </c>
      <c r="FE201" s="1">
        <f t="shared" si="1153"/>
        <v>17457.380800849416</v>
      </c>
      <c r="FF201" s="1">
        <f t="shared" si="1153"/>
        <v>17457.380800849416</v>
      </c>
      <c r="FG201" s="1">
        <f t="shared" si="1153"/>
        <v>26857.72769609329</v>
      </c>
      <c r="FH201" s="1">
        <f t="shared" si="1153"/>
        <v>26857.72769609329</v>
      </c>
      <c r="FI201" s="1">
        <f t="shared" si="1153"/>
        <v>26857.72769609329</v>
      </c>
      <c r="FJ201" s="1">
        <f t="shared" si="1153"/>
        <v>27394.882250015147</v>
      </c>
      <c r="FK201" s="1">
        <f t="shared" si="1153"/>
        <v>27394.882250015147</v>
      </c>
      <c r="FL201" s="1">
        <f t="shared" si="1153"/>
        <v>27394.882250015147</v>
      </c>
      <c r="FM201" s="1">
        <f t="shared" si="1153"/>
        <v>27394.882250015147</v>
      </c>
      <c r="FN201" s="1">
        <f t="shared" si="1153"/>
        <v>27394.882250015147</v>
      </c>
      <c r="FO201" s="1">
        <f t="shared" si="1153"/>
        <v>27394.882250015147</v>
      </c>
      <c r="FP201" s="1">
        <f t="shared" si="1153"/>
        <v>27394.882250015147</v>
      </c>
      <c r="FQ201" s="1">
        <f t="shared" si="1153"/>
        <v>27394.882250015147</v>
      </c>
      <c r="FR201" s="1">
        <f t="shared" si="1153"/>
        <v>27394.882250015147</v>
      </c>
      <c r="FS201" s="1">
        <f t="shared" si="1153"/>
        <v>36983.236083163887</v>
      </c>
      <c r="FT201" s="1">
        <f t="shared" si="1153"/>
        <v>36983.236083163887</v>
      </c>
      <c r="FU201" s="1">
        <f t="shared" si="1153"/>
        <v>36983.236083163887</v>
      </c>
      <c r="FV201" s="1">
        <f t="shared" si="1153"/>
        <v>37722.900804827179</v>
      </c>
      <c r="FW201" s="1">
        <f t="shared" si="1153"/>
        <v>37722.900804827179</v>
      </c>
      <c r="FX201" s="1">
        <f t="shared" si="1153"/>
        <v>37722.900804827179</v>
      </c>
      <c r="FY201" s="1">
        <f t="shared" si="1153"/>
        <v>37722.900804827179</v>
      </c>
      <c r="FZ201" s="1">
        <f t="shared" si="1153"/>
        <v>37722.900804827179</v>
      </c>
      <c r="GA201" s="1">
        <f t="shared" si="1153"/>
        <v>37722.900804827179</v>
      </c>
      <c r="GB201" s="1">
        <f t="shared" si="1153"/>
        <v>37722.900804827179</v>
      </c>
      <c r="GC201" s="1">
        <f t="shared" si="1153"/>
        <v>37722.900804827179</v>
      </c>
      <c r="GD201" s="1">
        <f t="shared" si="1153"/>
        <v>37722.900804827179</v>
      </c>
      <c r="GE201" s="1">
        <f t="shared" si="1153"/>
        <v>37722.900804827179</v>
      </c>
      <c r="GF201" s="1">
        <f t="shared" si="1153"/>
        <v>37722.900804827179</v>
      </c>
      <c r="GG201" s="1">
        <f t="shared" si="1153"/>
        <v>2624436.0988501199</v>
      </c>
    </row>
    <row r="202" spans="3:189" x14ac:dyDescent="0.25">
      <c r="D202" s="31" t="s">
        <v>300</v>
      </c>
      <c r="E202" s="31"/>
      <c r="F202" s="31"/>
      <c r="G202" s="31"/>
      <c r="H202" s="31"/>
      <c r="I202" s="31"/>
      <c r="J202" s="33">
        <f t="shared" ref="J202:AO202" si="1154">SUM(J201:J201)</f>
        <v>0</v>
      </c>
      <c r="K202" s="33">
        <f t="shared" si="1154"/>
        <v>0</v>
      </c>
      <c r="L202" s="33">
        <f t="shared" si="1154"/>
        <v>0</v>
      </c>
      <c r="M202" s="33">
        <f t="shared" si="1154"/>
        <v>0</v>
      </c>
      <c r="N202" s="33">
        <f t="shared" si="1154"/>
        <v>0</v>
      </c>
      <c r="O202" s="33">
        <f t="shared" si="1154"/>
        <v>0</v>
      </c>
      <c r="P202" s="33">
        <f t="shared" si="1154"/>
        <v>0</v>
      </c>
      <c r="Q202" s="33">
        <f t="shared" si="1154"/>
        <v>0</v>
      </c>
      <c r="R202" s="33">
        <f t="shared" si="1154"/>
        <v>0</v>
      </c>
      <c r="S202" s="33">
        <f t="shared" si="1154"/>
        <v>0</v>
      </c>
      <c r="T202" s="33">
        <f t="shared" si="1154"/>
        <v>0</v>
      </c>
      <c r="U202" s="33">
        <f t="shared" si="1154"/>
        <v>0</v>
      </c>
      <c r="V202" s="33">
        <f t="shared" si="1154"/>
        <v>0</v>
      </c>
      <c r="W202" s="33">
        <f t="shared" si="1154"/>
        <v>0</v>
      </c>
      <c r="X202" s="33">
        <f t="shared" si="1154"/>
        <v>0</v>
      </c>
      <c r="Y202" s="33">
        <f t="shared" si="1154"/>
        <v>0</v>
      </c>
      <c r="Z202" s="33">
        <f t="shared" si="1154"/>
        <v>0</v>
      </c>
      <c r="AA202" s="33">
        <f t="shared" si="1154"/>
        <v>0</v>
      </c>
      <c r="AB202" s="33">
        <f t="shared" si="1154"/>
        <v>0</v>
      </c>
      <c r="AC202" s="33">
        <f t="shared" si="1154"/>
        <v>0</v>
      </c>
      <c r="AD202" s="33">
        <f t="shared" si="1154"/>
        <v>0</v>
      </c>
      <c r="AE202" s="33">
        <f t="shared" si="1154"/>
        <v>0</v>
      </c>
      <c r="AF202" s="33">
        <f t="shared" si="1154"/>
        <v>0</v>
      </c>
      <c r="AG202" s="33">
        <f t="shared" si="1154"/>
        <v>0</v>
      </c>
      <c r="AH202" s="33">
        <f t="shared" si="1154"/>
        <v>0</v>
      </c>
      <c r="AI202" s="33">
        <f t="shared" si="1154"/>
        <v>0</v>
      </c>
      <c r="AJ202" s="33">
        <f t="shared" si="1154"/>
        <v>0</v>
      </c>
      <c r="AK202" s="33">
        <f t="shared" si="1154"/>
        <v>0</v>
      </c>
      <c r="AL202" s="33">
        <f t="shared" si="1154"/>
        <v>0</v>
      </c>
      <c r="AM202" s="33">
        <f t="shared" si="1154"/>
        <v>0</v>
      </c>
      <c r="AN202" s="33">
        <f t="shared" si="1154"/>
        <v>0</v>
      </c>
      <c r="AO202" s="33">
        <f t="shared" si="1154"/>
        <v>0</v>
      </c>
      <c r="AP202" s="33">
        <f t="shared" ref="AP202:BU202" si="1155">SUM(AP201:AP201)</f>
        <v>0</v>
      </c>
      <c r="AQ202" s="33">
        <f t="shared" si="1155"/>
        <v>0</v>
      </c>
      <c r="AR202" s="33">
        <f t="shared" si="1155"/>
        <v>0</v>
      </c>
      <c r="AS202" s="33">
        <f t="shared" si="1155"/>
        <v>0</v>
      </c>
      <c r="AT202" s="33">
        <f t="shared" si="1155"/>
        <v>0</v>
      </c>
      <c r="AU202" s="33">
        <f t="shared" si="1155"/>
        <v>0</v>
      </c>
      <c r="AV202" s="33">
        <f t="shared" si="1155"/>
        <v>0</v>
      </c>
      <c r="AW202" s="33">
        <f t="shared" si="1155"/>
        <v>0</v>
      </c>
      <c r="AX202" s="33">
        <f t="shared" si="1155"/>
        <v>0</v>
      </c>
      <c r="AY202" s="33">
        <f t="shared" si="1155"/>
        <v>0</v>
      </c>
      <c r="AZ202" s="33">
        <f t="shared" si="1155"/>
        <v>0</v>
      </c>
      <c r="BA202" s="33">
        <f t="shared" si="1155"/>
        <v>0</v>
      </c>
      <c r="BB202" s="33">
        <f t="shared" si="1155"/>
        <v>0</v>
      </c>
      <c r="BC202" s="33">
        <f t="shared" si="1155"/>
        <v>0</v>
      </c>
      <c r="BD202" s="33">
        <f t="shared" si="1155"/>
        <v>0</v>
      </c>
      <c r="BE202" s="33">
        <f t="shared" si="1155"/>
        <v>0</v>
      </c>
      <c r="BF202" s="33">
        <f t="shared" si="1155"/>
        <v>0</v>
      </c>
      <c r="BG202" s="33">
        <f t="shared" si="1155"/>
        <v>0</v>
      </c>
      <c r="BH202" s="33">
        <f t="shared" si="1155"/>
        <v>0</v>
      </c>
      <c r="BI202" s="33">
        <f t="shared" si="1155"/>
        <v>0</v>
      </c>
      <c r="BJ202" s="33">
        <f t="shared" si="1155"/>
        <v>0</v>
      </c>
      <c r="BK202" s="33">
        <f t="shared" si="1155"/>
        <v>0</v>
      </c>
      <c r="BL202" s="33">
        <f t="shared" si="1155"/>
        <v>0</v>
      </c>
      <c r="BM202" s="33">
        <f t="shared" si="1155"/>
        <v>0</v>
      </c>
      <c r="BN202" s="33">
        <f t="shared" si="1155"/>
        <v>73992.859056706904</v>
      </c>
      <c r="BO202" s="33">
        <f t="shared" si="1155"/>
        <v>-73992.859056706904</v>
      </c>
      <c r="BP202" s="33">
        <f t="shared" si="1155"/>
        <v>0</v>
      </c>
      <c r="BQ202" s="33">
        <f t="shared" si="1155"/>
        <v>459613.72095663234</v>
      </c>
      <c r="BR202" s="33">
        <f t="shared" si="1155"/>
        <v>-168795.59279479942</v>
      </c>
      <c r="BS202" s="33">
        <f t="shared" si="1155"/>
        <v>-168799.26406437185</v>
      </c>
      <c r="BT202" s="33">
        <f t="shared" si="1155"/>
        <v>715125.62538675754</v>
      </c>
      <c r="BU202" s="33">
        <f t="shared" si="1155"/>
        <v>-168806.63875835677</v>
      </c>
      <c r="BV202" s="33">
        <f t="shared" ref="BV202:DA202" si="1156">SUM(BV201:BV201)</f>
        <v>-168810.34224532283</v>
      </c>
      <c r="BW202" s="33">
        <f t="shared" si="1156"/>
        <v>715114.51489444554</v>
      </c>
      <c r="BX202" s="33">
        <f t="shared" si="1156"/>
        <v>-168817.7816562714</v>
      </c>
      <c r="BY202" s="33">
        <f t="shared" si="1156"/>
        <v>-168821.51764335638</v>
      </c>
      <c r="BZ202" s="33">
        <f t="shared" si="1156"/>
        <v>370529.82939489023</v>
      </c>
      <c r="CA202" s="33">
        <f t="shared" si="1156"/>
        <v>-9353.0024683501651</v>
      </c>
      <c r="CB202" s="33">
        <f t="shared" si="1156"/>
        <v>-9353.0024683501651</v>
      </c>
      <c r="CC202" s="33">
        <f t="shared" si="1156"/>
        <v>432611.28324593545</v>
      </c>
      <c r="CD202" s="33">
        <f t="shared" si="1156"/>
        <v>-9540.0625177171678</v>
      </c>
      <c r="CE202" s="33">
        <f t="shared" si="1156"/>
        <v>32196.13261027971</v>
      </c>
      <c r="CF202" s="33">
        <f t="shared" si="1156"/>
        <v>-9540.0625177171678</v>
      </c>
      <c r="CG202" s="33">
        <f t="shared" si="1156"/>
        <v>-9540.0625177171678</v>
      </c>
      <c r="CH202" s="33">
        <f t="shared" si="1156"/>
        <v>-9540.0625177171678</v>
      </c>
      <c r="CI202" s="33">
        <f t="shared" si="1156"/>
        <v>-9540.0625177171678</v>
      </c>
      <c r="CJ202" s="33">
        <f t="shared" si="1156"/>
        <v>-9540.0625177171678</v>
      </c>
      <c r="CK202" s="33">
        <f t="shared" si="1156"/>
        <v>-9540.0625177171678</v>
      </c>
      <c r="CL202" s="33">
        <f t="shared" si="1156"/>
        <v>-9540.0625177171678</v>
      </c>
      <c r="CM202" s="33">
        <f t="shared" si="1156"/>
        <v>-9540.0625177171678</v>
      </c>
      <c r="CN202" s="33">
        <f t="shared" si="1156"/>
        <v>-9540.0625177171678</v>
      </c>
      <c r="CO202" s="33">
        <f t="shared" si="1156"/>
        <v>-9540.0625177171678</v>
      </c>
      <c r="CP202" s="33">
        <f t="shared" si="1156"/>
        <v>-9730.8637680715092</v>
      </c>
      <c r="CQ202" s="33">
        <f t="shared" si="1156"/>
        <v>-9730.8637680715092</v>
      </c>
      <c r="CR202" s="33">
        <f t="shared" si="1156"/>
        <v>-9730.8637680715092</v>
      </c>
      <c r="CS202" s="33">
        <f t="shared" si="1156"/>
        <v>-9730.8637680715092</v>
      </c>
      <c r="CT202" s="33">
        <f t="shared" si="1156"/>
        <v>-9730.8637680715092</v>
      </c>
      <c r="CU202" s="33">
        <f t="shared" si="1156"/>
        <v>-9730.8637680715092</v>
      </c>
      <c r="CV202" s="33">
        <f t="shared" si="1156"/>
        <v>-9730.8637680715092</v>
      </c>
      <c r="CW202" s="33">
        <f t="shared" si="1156"/>
        <v>-9730.8637680715092</v>
      </c>
      <c r="CX202" s="33">
        <f t="shared" si="1156"/>
        <v>-9730.8637680715092</v>
      </c>
      <c r="CY202" s="33">
        <f t="shared" si="1156"/>
        <v>-9730.8637680715092</v>
      </c>
      <c r="CZ202" s="33">
        <f t="shared" si="1156"/>
        <v>-9730.8637680715092</v>
      </c>
      <c r="DA202" s="33">
        <f t="shared" si="1156"/>
        <v>-9730.8637680715092</v>
      </c>
      <c r="DB202" s="33">
        <f t="shared" ref="DB202:EG202" si="1157">SUM(DB201:DB201)</f>
        <v>-9925.4810434329429</v>
      </c>
      <c r="DC202" s="33">
        <f t="shared" si="1157"/>
        <v>-9925.4810434329429</v>
      </c>
      <c r="DD202" s="33">
        <f t="shared" si="1157"/>
        <v>-9925.4810434329429</v>
      </c>
      <c r="DE202" s="33">
        <f t="shared" si="1157"/>
        <v>-9925.4810434329429</v>
      </c>
      <c r="DF202" s="33">
        <f t="shared" si="1157"/>
        <v>-9925.4810434329429</v>
      </c>
      <c r="DG202" s="33">
        <f t="shared" si="1157"/>
        <v>-9925.4810434329429</v>
      </c>
      <c r="DH202" s="33">
        <f t="shared" si="1157"/>
        <v>-9925.4810434329429</v>
      </c>
      <c r="DI202" s="33">
        <f t="shared" si="1157"/>
        <v>-9925.4810434329429</v>
      </c>
      <c r="DJ202" s="33">
        <f t="shared" si="1157"/>
        <v>-9925.4810434329429</v>
      </c>
      <c r="DK202" s="33">
        <f t="shared" si="1157"/>
        <v>-9925.4810434329429</v>
      </c>
      <c r="DL202" s="33">
        <f t="shared" si="1157"/>
        <v>-9925.4810434329429</v>
      </c>
      <c r="DM202" s="33">
        <f t="shared" si="1157"/>
        <v>-9925.4810434329429</v>
      </c>
      <c r="DN202" s="33">
        <f t="shared" si="1157"/>
        <v>-10123.990664301598</v>
      </c>
      <c r="DO202" s="33">
        <f t="shared" si="1157"/>
        <v>-10123.990664301598</v>
      </c>
      <c r="DP202" s="33">
        <f t="shared" si="1157"/>
        <v>-10123.990664301598</v>
      </c>
      <c r="DQ202" s="33">
        <f t="shared" si="1157"/>
        <v>-10123.990664301598</v>
      </c>
      <c r="DR202" s="33">
        <f t="shared" si="1157"/>
        <v>-10123.990664301598</v>
      </c>
      <c r="DS202" s="33">
        <f t="shared" si="1157"/>
        <v>-10123.990664301598</v>
      </c>
      <c r="DT202" s="33">
        <f t="shared" si="1157"/>
        <v>-10123.990664301598</v>
      </c>
      <c r="DU202" s="33">
        <f t="shared" si="1157"/>
        <v>-10123.990664301598</v>
      </c>
      <c r="DV202" s="33">
        <f t="shared" si="1157"/>
        <v>-10123.990664301598</v>
      </c>
      <c r="DW202" s="33">
        <f t="shared" si="1157"/>
        <v>-1265.8338324233384</v>
      </c>
      <c r="DX202" s="33">
        <f t="shared" si="1157"/>
        <v>-1265.8338324233384</v>
      </c>
      <c r="DY202" s="33">
        <f t="shared" si="1157"/>
        <v>-1265.8338324233384</v>
      </c>
      <c r="DZ202" s="33">
        <f t="shared" si="1157"/>
        <v>-1291.1505090718056</v>
      </c>
      <c r="EA202" s="33">
        <f t="shared" si="1157"/>
        <v>-1291.1505090718056</v>
      </c>
      <c r="EB202" s="33">
        <f t="shared" si="1157"/>
        <v>-1291.1505090718056</v>
      </c>
      <c r="EC202" s="33">
        <f t="shared" si="1157"/>
        <v>-1291.1505090718056</v>
      </c>
      <c r="ED202" s="33">
        <f t="shared" si="1157"/>
        <v>-1291.1505090718056</v>
      </c>
      <c r="EE202" s="33">
        <f t="shared" si="1157"/>
        <v>-1291.1505090718056</v>
      </c>
      <c r="EF202" s="33">
        <f t="shared" si="1157"/>
        <v>-1291.1505090718056</v>
      </c>
      <c r="EG202" s="33">
        <f t="shared" si="1157"/>
        <v>-1291.1505090718056</v>
      </c>
      <c r="EH202" s="33">
        <f t="shared" ref="EH202:FM202" si="1158">SUM(EH201:EH201)</f>
        <v>-1291.1505090718056</v>
      </c>
      <c r="EI202" s="33">
        <f t="shared" si="1158"/>
        <v>7744.1694594440205</v>
      </c>
      <c r="EJ202" s="33">
        <f t="shared" si="1158"/>
        <v>7744.1694594440205</v>
      </c>
      <c r="EK202" s="33">
        <f t="shared" si="1158"/>
        <v>7744.1694594440205</v>
      </c>
      <c r="EL202" s="33">
        <f t="shared" si="1158"/>
        <v>7899.0528486328994</v>
      </c>
      <c r="EM202" s="33">
        <f t="shared" si="1158"/>
        <v>7899.0528486328994</v>
      </c>
      <c r="EN202" s="33">
        <f t="shared" si="1158"/>
        <v>7899.0528486328994</v>
      </c>
      <c r="EO202" s="33">
        <f t="shared" si="1158"/>
        <v>7899.0528486328994</v>
      </c>
      <c r="EP202" s="33">
        <f t="shared" si="1158"/>
        <v>7899.0528486328994</v>
      </c>
      <c r="EQ202" s="33">
        <f t="shared" si="1158"/>
        <v>7899.0528486328994</v>
      </c>
      <c r="ER202" s="33">
        <f t="shared" si="1158"/>
        <v>7899.0528486328994</v>
      </c>
      <c r="ES202" s="33">
        <f t="shared" si="1158"/>
        <v>7899.0528486328994</v>
      </c>
      <c r="ET202" s="33">
        <f t="shared" si="1158"/>
        <v>7899.0528486328994</v>
      </c>
      <c r="EU202" s="33">
        <f t="shared" si="1158"/>
        <v>17115.079216519032</v>
      </c>
      <c r="EV202" s="33">
        <f t="shared" si="1158"/>
        <v>17115.079216519032</v>
      </c>
      <c r="EW202" s="33">
        <f t="shared" si="1158"/>
        <v>17115.079216519032</v>
      </c>
      <c r="EX202" s="33">
        <f t="shared" si="1158"/>
        <v>17457.380800849416</v>
      </c>
      <c r="EY202" s="33">
        <f t="shared" si="1158"/>
        <v>17457.380800849416</v>
      </c>
      <c r="EZ202" s="33">
        <f t="shared" si="1158"/>
        <v>17457.380800849416</v>
      </c>
      <c r="FA202" s="33">
        <f t="shared" si="1158"/>
        <v>17457.380800849416</v>
      </c>
      <c r="FB202" s="33">
        <f t="shared" si="1158"/>
        <v>17457.380800849416</v>
      </c>
      <c r="FC202" s="33">
        <f t="shared" si="1158"/>
        <v>17457.380800849416</v>
      </c>
      <c r="FD202" s="33">
        <f t="shared" si="1158"/>
        <v>17457.380800849416</v>
      </c>
      <c r="FE202" s="33">
        <f t="shared" si="1158"/>
        <v>17457.380800849416</v>
      </c>
      <c r="FF202" s="33">
        <f t="shared" si="1158"/>
        <v>17457.380800849416</v>
      </c>
      <c r="FG202" s="33">
        <f t="shared" si="1158"/>
        <v>26857.72769609329</v>
      </c>
      <c r="FH202" s="33">
        <f t="shared" si="1158"/>
        <v>26857.72769609329</v>
      </c>
      <c r="FI202" s="33">
        <f t="shared" si="1158"/>
        <v>26857.72769609329</v>
      </c>
      <c r="FJ202" s="33">
        <f t="shared" si="1158"/>
        <v>27394.882250015147</v>
      </c>
      <c r="FK202" s="33">
        <f t="shared" si="1158"/>
        <v>27394.882250015147</v>
      </c>
      <c r="FL202" s="33">
        <f t="shared" si="1158"/>
        <v>27394.882250015147</v>
      </c>
      <c r="FM202" s="33">
        <f t="shared" si="1158"/>
        <v>27394.882250015147</v>
      </c>
      <c r="FN202" s="33">
        <f t="shared" ref="FN202:GG202" si="1159">SUM(FN201:FN201)</f>
        <v>27394.882250015147</v>
      </c>
      <c r="FO202" s="33">
        <f t="shared" si="1159"/>
        <v>27394.882250015147</v>
      </c>
      <c r="FP202" s="33">
        <f t="shared" si="1159"/>
        <v>27394.882250015147</v>
      </c>
      <c r="FQ202" s="33">
        <f t="shared" si="1159"/>
        <v>27394.882250015147</v>
      </c>
      <c r="FR202" s="33">
        <f t="shared" si="1159"/>
        <v>27394.882250015147</v>
      </c>
      <c r="FS202" s="33">
        <f t="shared" si="1159"/>
        <v>36983.236083163887</v>
      </c>
      <c r="FT202" s="33">
        <f t="shared" si="1159"/>
        <v>36983.236083163887</v>
      </c>
      <c r="FU202" s="33">
        <f t="shared" si="1159"/>
        <v>36983.236083163887</v>
      </c>
      <c r="FV202" s="33">
        <f t="shared" si="1159"/>
        <v>37722.900804827179</v>
      </c>
      <c r="FW202" s="33">
        <f t="shared" si="1159"/>
        <v>37722.900804827179</v>
      </c>
      <c r="FX202" s="33">
        <f t="shared" si="1159"/>
        <v>37722.900804827179</v>
      </c>
      <c r="FY202" s="33">
        <f t="shared" si="1159"/>
        <v>37722.900804827179</v>
      </c>
      <c r="FZ202" s="33">
        <f t="shared" si="1159"/>
        <v>37722.900804827179</v>
      </c>
      <c r="GA202" s="33">
        <f t="shared" si="1159"/>
        <v>37722.900804827179</v>
      </c>
      <c r="GB202" s="33">
        <f t="shared" si="1159"/>
        <v>37722.900804827179</v>
      </c>
      <c r="GC202" s="33">
        <f t="shared" si="1159"/>
        <v>37722.900804827179</v>
      </c>
      <c r="GD202" s="33">
        <f t="shared" si="1159"/>
        <v>37722.900804827179</v>
      </c>
      <c r="GE202" s="33">
        <f t="shared" si="1159"/>
        <v>37722.900804827179</v>
      </c>
      <c r="GF202" s="33">
        <f t="shared" si="1159"/>
        <v>37722.900804827179</v>
      </c>
      <c r="GG202" s="33">
        <f t="shared" si="1159"/>
        <v>2624436.0988501199</v>
      </c>
    </row>
    <row r="204" spans="3:189" x14ac:dyDescent="0.25">
      <c r="C204" s="21" t="str">
        <f>'Model Inputs'!D18</f>
        <v>Vendor</v>
      </c>
    </row>
    <row r="205" spans="3:189" x14ac:dyDescent="0.25">
      <c r="D205" t="s">
        <v>302</v>
      </c>
      <c r="E205" s="75">
        <f>'Model Inputs'!G26/'Model Inputs'!H26</f>
        <v>0</v>
      </c>
      <c r="J205" s="1">
        <f>$E205*J$183</f>
        <v>0</v>
      </c>
      <c r="K205" s="1">
        <f t="shared" ref="K205:BV205" si="1160">$E205*K$183</f>
        <v>0</v>
      </c>
      <c r="L205" s="1">
        <f t="shared" si="1160"/>
        <v>0</v>
      </c>
      <c r="M205" s="1">
        <f t="shared" si="1160"/>
        <v>0</v>
      </c>
      <c r="N205" s="1">
        <f t="shared" si="1160"/>
        <v>0</v>
      </c>
      <c r="O205" s="1">
        <f t="shared" si="1160"/>
        <v>0</v>
      </c>
      <c r="P205" s="1">
        <f t="shared" si="1160"/>
        <v>0</v>
      </c>
      <c r="Q205" s="1">
        <f t="shared" si="1160"/>
        <v>0</v>
      </c>
      <c r="R205" s="1">
        <f t="shared" si="1160"/>
        <v>0</v>
      </c>
      <c r="S205" s="1">
        <f t="shared" si="1160"/>
        <v>0</v>
      </c>
      <c r="T205" s="1">
        <f t="shared" si="1160"/>
        <v>0</v>
      </c>
      <c r="U205" s="1">
        <f t="shared" si="1160"/>
        <v>0</v>
      </c>
      <c r="V205" s="1">
        <f t="shared" si="1160"/>
        <v>0</v>
      </c>
      <c r="W205" s="1">
        <f t="shared" si="1160"/>
        <v>0</v>
      </c>
      <c r="X205" s="1">
        <f t="shared" si="1160"/>
        <v>0</v>
      </c>
      <c r="Y205" s="1">
        <f t="shared" si="1160"/>
        <v>0</v>
      </c>
      <c r="Z205" s="1">
        <f t="shared" si="1160"/>
        <v>0</v>
      </c>
      <c r="AA205" s="1">
        <f t="shared" si="1160"/>
        <v>0</v>
      </c>
      <c r="AB205" s="1">
        <f t="shared" si="1160"/>
        <v>0</v>
      </c>
      <c r="AC205" s="1">
        <f t="shared" si="1160"/>
        <v>0</v>
      </c>
      <c r="AD205" s="1">
        <f t="shared" si="1160"/>
        <v>0</v>
      </c>
      <c r="AE205" s="1">
        <f t="shared" si="1160"/>
        <v>0</v>
      </c>
      <c r="AF205" s="1">
        <f t="shared" si="1160"/>
        <v>0</v>
      </c>
      <c r="AG205" s="1">
        <f t="shared" si="1160"/>
        <v>0</v>
      </c>
      <c r="AH205" s="1">
        <f t="shared" si="1160"/>
        <v>0</v>
      </c>
      <c r="AI205" s="1">
        <f t="shared" si="1160"/>
        <v>0</v>
      </c>
      <c r="AJ205" s="1">
        <f t="shared" si="1160"/>
        <v>0</v>
      </c>
      <c r="AK205" s="1">
        <f t="shared" si="1160"/>
        <v>0</v>
      </c>
      <c r="AL205" s="1">
        <f t="shared" si="1160"/>
        <v>0</v>
      </c>
      <c r="AM205" s="1">
        <f t="shared" si="1160"/>
        <v>0</v>
      </c>
      <c r="AN205" s="1">
        <f t="shared" si="1160"/>
        <v>0</v>
      </c>
      <c r="AO205" s="1">
        <f t="shared" si="1160"/>
        <v>0</v>
      </c>
      <c r="AP205" s="1">
        <f t="shared" si="1160"/>
        <v>0</v>
      </c>
      <c r="AQ205" s="1">
        <f t="shared" si="1160"/>
        <v>0</v>
      </c>
      <c r="AR205" s="1">
        <f t="shared" si="1160"/>
        <v>0</v>
      </c>
      <c r="AS205" s="1">
        <f t="shared" si="1160"/>
        <v>0</v>
      </c>
      <c r="AT205" s="1">
        <f t="shared" si="1160"/>
        <v>0</v>
      </c>
      <c r="AU205" s="1">
        <f t="shared" si="1160"/>
        <v>0</v>
      </c>
      <c r="AV205" s="1">
        <f t="shared" si="1160"/>
        <v>0</v>
      </c>
      <c r="AW205" s="1">
        <f t="shared" si="1160"/>
        <v>0</v>
      </c>
      <c r="AX205" s="1">
        <f t="shared" si="1160"/>
        <v>0</v>
      </c>
      <c r="AY205" s="1">
        <f t="shared" si="1160"/>
        <v>0</v>
      </c>
      <c r="AZ205" s="1">
        <f t="shared" si="1160"/>
        <v>0</v>
      </c>
      <c r="BA205" s="1">
        <f t="shared" si="1160"/>
        <v>0</v>
      </c>
      <c r="BB205" s="1">
        <f t="shared" si="1160"/>
        <v>0</v>
      </c>
      <c r="BC205" s="1">
        <f t="shared" si="1160"/>
        <v>0</v>
      </c>
      <c r="BD205" s="1">
        <f t="shared" si="1160"/>
        <v>0</v>
      </c>
      <c r="BE205" s="1">
        <f t="shared" si="1160"/>
        <v>0</v>
      </c>
      <c r="BF205" s="1">
        <f t="shared" si="1160"/>
        <v>0</v>
      </c>
      <c r="BG205" s="1">
        <f t="shared" si="1160"/>
        <v>0</v>
      </c>
      <c r="BH205" s="1">
        <f t="shared" si="1160"/>
        <v>0</v>
      </c>
      <c r="BI205" s="1">
        <f t="shared" si="1160"/>
        <v>0</v>
      </c>
      <c r="BJ205" s="1">
        <f t="shared" si="1160"/>
        <v>0</v>
      </c>
      <c r="BK205" s="1">
        <f t="shared" si="1160"/>
        <v>0</v>
      </c>
      <c r="BL205" s="1">
        <f t="shared" si="1160"/>
        <v>0</v>
      </c>
      <c r="BM205" s="1">
        <f t="shared" si="1160"/>
        <v>0</v>
      </c>
      <c r="BN205" s="1">
        <f t="shared" si="1160"/>
        <v>0</v>
      </c>
      <c r="BO205" s="1">
        <f t="shared" si="1160"/>
        <v>0</v>
      </c>
      <c r="BP205" s="1">
        <f t="shared" si="1160"/>
        <v>0</v>
      </c>
      <c r="BQ205" s="1">
        <f t="shared" si="1160"/>
        <v>0</v>
      </c>
      <c r="BR205" s="1">
        <f t="shared" si="1160"/>
        <v>0</v>
      </c>
      <c r="BS205" s="1">
        <f t="shared" si="1160"/>
        <v>0</v>
      </c>
      <c r="BT205" s="1">
        <f t="shared" si="1160"/>
        <v>0</v>
      </c>
      <c r="BU205" s="1">
        <f t="shared" si="1160"/>
        <v>0</v>
      </c>
      <c r="BV205" s="1">
        <f t="shared" si="1160"/>
        <v>0</v>
      </c>
      <c r="BW205" s="1">
        <f t="shared" ref="BW205:EH205" si="1161">$E205*BW$183</f>
        <v>0</v>
      </c>
      <c r="BX205" s="1">
        <f t="shared" si="1161"/>
        <v>0</v>
      </c>
      <c r="BY205" s="1">
        <f t="shared" si="1161"/>
        <v>0</v>
      </c>
      <c r="BZ205" s="1">
        <f t="shared" si="1161"/>
        <v>0</v>
      </c>
      <c r="CA205" s="1">
        <f t="shared" si="1161"/>
        <v>0</v>
      </c>
      <c r="CB205" s="1">
        <f t="shared" si="1161"/>
        <v>0</v>
      </c>
      <c r="CC205" s="1">
        <f t="shared" si="1161"/>
        <v>0</v>
      </c>
      <c r="CD205" s="1">
        <f t="shared" si="1161"/>
        <v>0</v>
      </c>
      <c r="CE205" s="1">
        <f t="shared" si="1161"/>
        <v>0</v>
      </c>
      <c r="CF205" s="1">
        <f t="shared" si="1161"/>
        <v>0</v>
      </c>
      <c r="CG205" s="1">
        <f t="shared" si="1161"/>
        <v>0</v>
      </c>
      <c r="CH205" s="1">
        <f t="shared" si="1161"/>
        <v>0</v>
      </c>
      <c r="CI205" s="1">
        <f t="shared" si="1161"/>
        <v>0</v>
      </c>
      <c r="CJ205" s="1">
        <f t="shared" si="1161"/>
        <v>0</v>
      </c>
      <c r="CK205" s="1">
        <f t="shared" si="1161"/>
        <v>0</v>
      </c>
      <c r="CL205" s="1">
        <f t="shared" si="1161"/>
        <v>0</v>
      </c>
      <c r="CM205" s="1">
        <f t="shared" si="1161"/>
        <v>0</v>
      </c>
      <c r="CN205" s="1">
        <f t="shared" si="1161"/>
        <v>0</v>
      </c>
      <c r="CO205" s="1">
        <f t="shared" si="1161"/>
        <v>0</v>
      </c>
      <c r="CP205" s="1">
        <f t="shared" si="1161"/>
        <v>0</v>
      </c>
      <c r="CQ205" s="1">
        <f t="shared" si="1161"/>
        <v>0</v>
      </c>
      <c r="CR205" s="1">
        <f t="shared" si="1161"/>
        <v>0</v>
      </c>
      <c r="CS205" s="1">
        <f t="shared" si="1161"/>
        <v>0</v>
      </c>
      <c r="CT205" s="1">
        <f t="shared" si="1161"/>
        <v>0</v>
      </c>
      <c r="CU205" s="1">
        <f t="shared" si="1161"/>
        <v>0</v>
      </c>
      <c r="CV205" s="1">
        <f t="shared" si="1161"/>
        <v>0</v>
      </c>
      <c r="CW205" s="1">
        <f t="shared" si="1161"/>
        <v>0</v>
      </c>
      <c r="CX205" s="1">
        <f t="shared" si="1161"/>
        <v>0</v>
      </c>
      <c r="CY205" s="1">
        <f t="shared" si="1161"/>
        <v>0</v>
      </c>
      <c r="CZ205" s="1">
        <f t="shared" si="1161"/>
        <v>0</v>
      </c>
      <c r="DA205" s="1">
        <f t="shared" si="1161"/>
        <v>0</v>
      </c>
      <c r="DB205" s="1">
        <f t="shared" si="1161"/>
        <v>0</v>
      </c>
      <c r="DC205" s="1">
        <f t="shared" si="1161"/>
        <v>0</v>
      </c>
      <c r="DD205" s="1">
        <f t="shared" si="1161"/>
        <v>0</v>
      </c>
      <c r="DE205" s="1">
        <f t="shared" si="1161"/>
        <v>0</v>
      </c>
      <c r="DF205" s="1">
        <f t="shared" si="1161"/>
        <v>0</v>
      </c>
      <c r="DG205" s="1">
        <f t="shared" si="1161"/>
        <v>0</v>
      </c>
      <c r="DH205" s="1">
        <f t="shared" si="1161"/>
        <v>0</v>
      </c>
      <c r="DI205" s="1">
        <f t="shared" si="1161"/>
        <v>0</v>
      </c>
      <c r="DJ205" s="1">
        <f t="shared" si="1161"/>
        <v>0</v>
      </c>
      <c r="DK205" s="1">
        <f t="shared" si="1161"/>
        <v>0</v>
      </c>
      <c r="DL205" s="1">
        <f t="shared" si="1161"/>
        <v>0</v>
      </c>
      <c r="DM205" s="1">
        <f t="shared" si="1161"/>
        <v>0</v>
      </c>
      <c r="DN205" s="1">
        <f t="shared" si="1161"/>
        <v>0</v>
      </c>
      <c r="DO205" s="1">
        <f t="shared" si="1161"/>
        <v>0</v>
      </c>
      <c r="DP205" s="1">
        <f t="shared" si="1161"/>
        <v>0</v>
      </c>
      <c r="DQ205" s="1">
        <f t="shared" si="1161"/>
        <v>0</v>
      </c>
      <c r="DR205" s="1">
        <f t="shared" si="1161"/>
        <v>0</v>
      </c>
      <c r="DS205" s="1">
        <f t="shared" si="1161"/>
        <v>0</v>
      </c>
      <c r="DT205" s="1">
        <f t="shared" si="1161"/>
        <v>0</v>
      </c>
      <c r="DU205" s="1">
        <f t="shared" si="1161"/>
        <v>0</v>
      </c>
      <c r="DV205" s="1">
        <f t="shared" si="1161"/>
        <v>0</v>
      </c>
      <c r="DW205" s="1">
        <f t="shared" si="1161"/>
        <v>0</v>
      </c>
      <c r="DX205" s="1">
        <f t="shared" si="1161"/>
        <v>0</v>
      </c>
      <c r="DY205" s="1">
        <f t="shared" si="1161"/>
        <v>0</v>
      </c>
      <c r="DZ205" s="1">
        <f t="shared" si="1161"/>
        <v>0</v>
      </c>
      <c r="EA205" s="1">
        <f t="shared" si="1161"/>
        <v>0</v>
      </c>
      <c r="EB205" s="1">
        <f t="shared" si="1161"/>
        <v>0</v>
      </c>
      <c r="EC205" s="1">
        <f t="shared" si="1161"/>
        <v>0</v>
      </c>
      <c r="ED205" s="1">
        <f t="shared" si="1161"/>
        <v>0</v>
      </c>
      <c r="EE205" s="1">
        <f t="shared" si="1161"/>
        <v>0</v>
      </c>
      <c r="EF205" s="1">
        <f t="shared" si="1161"/>
        <v>0</v>
      </c>
      <c r="EG205" s="1">
        <f t="shared" si="1161"/>
        <v>0</v>
      </c>
      <c r="EH205" s="1">
        <f t="shared" si="1161"/>
        <v>0</v>
      </c>
      <c r="EI205" s="1">
        <f t="shared" ref="EI205:GG205" si="1162">$E205*EI$183</f>
        <v>0</v>
      </c>
      <c r="EJ205" s="1">
        <f t="shared" si="1162"/>
        <v>0</v>
      </c>
      <c r="EK205" s="1">
        <f t="shared" si="1162"/>
        <v>0</v>
      </c>
      <c r="EL205" s="1">
        <f t="shared" si="1162"/>
        <v>0</v>
      </c>
      <c r="EM205" s="1">
        <f t="shared" si="1162"/>
        <v>0</v>
      </c>
      <c r="EN205" s="1">
        <f t="shared" si="1162"/>
        <v>0</v>
      </c>
      <c r="EO205" s="1">
        <f t="shared" si="1162"/>
        <v>0</v>
      </c>
      <c r="EP205" s="1">
        <f t="shared" si="1162"/>
        <v>0</v>
      </c>
      <c r="EQ205" s="1">
        <f t="shared" si="1162"/>
        <v>0</v>
      </c>
      <c r="ER205" s="1">
        <f t="shared" si="1162"/>
        <v>0</v>
      </c>
      <c r="ES205" s="1">
        <f t="shared" si="1162"/>
        <v>0</v>
      </c>
      <c r="ET205" s="1">
        <f t="shared" si="1162"/>
        <v>0</v>
      </c>
      <c r="EU205" s="1">
        <f t="shared" si="1162"/>
        <v>0</v>
      </c>
      <c r="EV205" s="1">
        <f t="shared" si="1162"/>
        <v>0</v>
      </c>
      <c r="EW205" s="1">
        <f t="shared" si="1162"/>
        <v>0</v>
      </c>
      <c r="EX205" s="1">
        <f t="shared" si="1162"/>
        <v>0</v>
      </c>
      <c r="EY205" s="1">
        <f t="shared" si="1162"/>
        <v>0</v>
      </c>
      <c r="EZ205" s="1">
        <f t="shared" si="1162"/>
        <v>0</v>
      </c>
      <c r="FA205" s="1">
        <f t="shared" si="1162"/>
        <v>0</v>
      </c>
      <c r="FB205" s="1">
        <f t="shared" si="1162"/>
        <v>0</v>
      </c>
      <c r="FC205" s="1">
        <f t="shared" si="1162"/>
        <v>0</v>
      </c>
      <c r="FD205" s="1">
        <f t="shared" si="1162"/>
        <v>0</v>
      </c>
      <c r="FE205" s="1">
        <f t="shared" si="1162"/>
        <v>0</v>
      </c>
      <c r="FF205" s="1">
        <f t="shared" si="1162"/>
        <v>0</v>
      </c>
      <c r="FG205" s="1">
        <f t="shared" si="1162"/>
        <v>0</v>
      </c>
      <c r="FH205" s="1">
        <f t="shared" si="1162"/>
        <v>0</v>
      </c>
      <c r="FI205" s="1">
        <f t="shared" si="1162"/>
        <v>0</v>
      </c>
      <c r="FJ205" s="1">
        <f t="shared" si="1162"/>
        <v>0</v>
      </c>
      <c r="FK205" s="1">
        <f t="shared" si="1162"/>
        <v>0</v>
      </c>
      <c r="FL205" s="1">
        <f t="shared" si="1162"/>
        <v>0</v>
      </c>
      <c r="FM205" s="1">
        <f t="shared" si="1162"/>
        <v>0</v>
      </c>
      <c r="FN205" s="1">
        <f t="shared" si="1162"/>
        <v>0</v>
      </c>
      <c r="FO205" s="1">
        <f t="shared" si="1162"/>
        <v>0</v>
      </c>
      <c r="FP205" s="1">
        <f t="shared" si="1162"/>
        <v>0</v>
      </c>
      <c r="FQ205" s="1">
        <f t="shared" si="1162"/>
        <v>0</v>
      </c>
      <c r="FR205" s="1">
        <f t="shared" si="1162"/>
        <v>0</v>
      </c>
      <c r="FS205" s="1">
        <f t="shared" si="1162"/>
        <v>0</v>
      </c>
      <c r="FT205" s="1">
        <f t="shared" si="1162"/>
        <v>0</v>
      </c>
      <c r="FU205" s="1">
        <f t="shared" si="1162"/>
        <v>0</v>
      </c>
      <c r="FV205" s="1">
        <f t="shared" si="1162"/>
        <v>0</v>
      </c>
      <c r="FW205" s="1">
        <f t="shared" si="1162"/>
        <v>0</v>
      </c>
      <c r="FX205" s="1">
        <f t="shared" si="1162"/>
        <v>0</v>
      </c>
      <c r="FY205" s="1">
        <f t="shared" si="1162"/>
        <v>0</v>
      </c>
      <c r="FZ205" s="1">
        <f t="shared" si="1162"/>
        <v>0</v>
      </c>
      <c r="GA205" s="1">
        <f t="shared" si="1162"/>
        <v>0</v>
      </c>
      <c r="GB205" s="1">
        <f t="shared" si="1162"/>
        <v>0</v>
      </c>
      <c r="GC205" s="1">
        <f t="shared" si="1162"/>
        <v>0</v>
      </c>
      <c r="GD205" s="1">
        <f t="shared" si="1162"/>
        <v>0</v>
      </c>
      <c r="GE205" s="1">
        <f t="shared" si="1162"/>
        <v>0</v>
      </c>
      <c r="GF205" s="1">
        <f t="shared" si="1162"/>
        <v>0</v>
      </c>
      <c r="GG205" s="1">
        <f t="shared" si="1162"/>
        <v>0</v>
      </c>
    </row>
    <row r="206" spans="3:189" x14ac:dyDescent="0.25">
      <c r="D206" t="s">
        <v>303</v>
      </c>
      <c r="E206" s="75">
        <f>'Model Inputs'!G27/'Model Inputs'!H27</f>
        <v>0</v>
      </c>
      <c r="J206" s="1">
        <f>$E206*J$189</f>
        <v>0</v>
      </c>
      <c r="K206" s="1">
        <f t="shared" ref="K206:BV206" si="1163">$E206*K$189</f>
        <v>0</v>
      </c>
      <c r="L206" s="1">
        <f t="shared" si="1163"/>
        <v>0</v>
      </c>
      <c r="M206" s="1">
        <f t="shared" si="1163"/>
        <v>0</v>
      </c>
      <c r="N206" s="1">
        <f t="shared" si="1163"/>
        <v>0</v>
      </c>
      <c r="O206" s="1">
        <f t="shared" si="1163"/>
        <v>0</v>
      </c>
      <c r="P206" s="1">
        <f t="shared" si="1163"/>
        <v>0</v>
      </c>
      <c r="Q206" s="1">
        <f t="shared" si="1163"/>
        <v>0</v>
      </c>
      <c r="R206" s="1">
        <f t="shared" si="1163"/>
        <v>0</v>
      </c>
      <c r="S206" s="1">
        <f t="shared" si="1163"/>
        <v>0</v>
      </c>
      <c r="T206" s="1">
        <f t="shared" si="1163"/>
        <v>0</v>
      </c>
      <c r="U206" s="1">
        <f t="shared" si="1163"/>
        <v>0</v>
      </c>
      <c r="V206" s="1">
        <f t="shared" si="1163"/>
        <v>0</v>
      </c>
      <c r="W206" s="1">
        <f t="shared" si="1163"/>
        <v>0</v>
      </c>
      <c r="X206" s="1">
        <f t="shared" si="1163"/>
        <v>0</v>
      </c>
      <c r="Y206" s="1">
        <f t="shared" si="1163"/>
        <v>0</v>
      </c>
      <c r="Z206" s="1">
        <f t="shared" si="1163"/>
        <v>0</v>
      </c>
      <c r="AA206" s="1">
        <f t="shared" si="1163"/>
        <v>0</v>
      </c>
      <c r="AB206" s="1">
        <f t="shared" si="1163"/>
        <v>0</v>
      </c>
      <c r="AC206" s="1">
        <f t="shared" si="1163"/>
        <v>0</v>
      </c>
      <c r="AD206" s="1">
        <f t="shared" si="1163"/>
        <v>0</v>
      </c>
      <c r="AE206" s="1">
        <f t="shared" si="1163"/>
        <v>0</v>
      </c>
      <c r="AF206" s="1">
        <f t="shared" si="1163"/>
        <v>0</v>
      </c>
      <c r="AG206" s="1">
        <f t="shared" si="1163"/>
        <v>0</v>
      </c>
      <c r="AH206" s="1">
        <f t="shared" si="1163"/>
        <v>0</v>
      </c>
      <c r="AI206" s="1">
        <f t="shared" si="1163"/>
        <v>0</v>
      </c>
      <c r="AJ206" s="1">
        <f t="shared" si="1163"/>
        <v>0</v>
      </c>
      <c r="AK206" s="1">
        <f t="shared" si="1163"/>
        <v>0</v>
      </c>
      <c r="AL206" s="1">
        <f t="shared" si="1163"/>
        <v>0</v>
      </c>
      <c r="AM206" s="1">
        <f t="shared" si="1163"/>
        <v>0</v>
      </c>
      <c r="AN206" s="1">
        <f t="shared" si="1163"/>
        <v>0</v>
      </c>
      <c r="AO206" s="1">
        <f t="shared" si="1163"/>
        <v>0</v>
      </c>
      <c r="AP206" s="1">
        <f t="shared" si="1163"/>
        <v>0</v>
      </c>
      <c r="AQ206" s="1">
        <f t="shared" si="1163"/>
        <v>0</v>
      </c>
      <c r="AR206" s="1">
        <f t="shared" si="1163"/>
        <v>0</v>
      </c>
      <c r="AS206" s="1">
        <f t="shared" si="1163"/>
        <v>0</v>
      </c>
      <c r="AT206" s="1">
        <f t="shared" si="1163"/>
        <v>0</v>
      </c>
      <c r="AU206" s="1">
        <f t="shared" si="1163"/>
        <v>0</v>
      </c>
      <c r="AV206" s="1">
        <f t="shared" si="1163"/>
        <v>0</v>
      </c>
      <c r="AW206" s="1">
        <f t="shared" si="1163"/>
        <v>0</v>
      </c>
      <c r="AX206" s="1">
        <f t="shared" si="1163"/>
        <v>0</v>
      </c>
      <c r="AY206" s="1">
        <f t="shared" si="1163"/>
        <v>0</v>
      </c>
      <c r="AZ206" s="1">
        <f t="shared" si="1163"/>
        <v>0</v>
      </c>
      <c r="BA206" s="1">
        <f t="shared" si="1163"/>
        <v>0</v>
      </c>
      <c r="BB206" s="1">
        <f t="shared" si="1163"/>
        <v>0</v>
      </c>
      <c r="BC206" s="1">
        <f t="shared" si="1163"/>
        <v>0</v>
      </c>
      <c r="BD206" s="1">
        <f t="shared" si="1163"/>
        <v>0</v>
      </c>
      <c r="BE206" s="1">
        <f t="shared" si="1163"/>
        <v>0</v>
      </c>
      <c r="BF206" s="1">
        <f t="shared" si="1163"/>
        <v>0</v>
      </c>
      <c r="BG206" s="1">
        <f t="shared" si="1163"/>
        <v>0</v>
      </c>
      <c r="BH206" s="1">
        <f t="shared" si="1163"/>
        <v>0</v>
      </c>
      <c r="BI206" s="1">
        <f t="shared" si="1163"/>
        <v>0</v>
      </c>
      <c r="BJ206" s="1">
        <f t="shared" si="1163"/>
        <v>0</v>
      </c>
      <c r="BK206" s="1">
        <f t="shared" si="1163"/>
        <v>0</v>
      </c>
      <c r="BL206" s="1">
        <f t="shared" si="1163"/>
        <v>0</v>
      </c>
      <c r="BM206" s="1">
        <f t="shared" si="1163"/>
        <v>0</v>
      </c>
      <c r="BN206" s="1">
        <f t="shared" si="1163"/>
        <v>0</v>
      </c>
      <c r="BO206" s="1">
        <f t="shared" si="1163"/>
        <v>0</v>
      </c>
      <c r="BP206" s="1">
        <f t="shared" si="1163"/>
        <v>0</v>
      </c>
      <c r="BQ206" s="1">
        <f t="shared" si="1163"/>
        <v>0</v>
      </c>
      <c r="BR206" s="1">
        <f t="shared" si="1163"/>
        <v>0</v>
      </c>
      <c r="BS206" s="1">
        <f t="shared" si="1163"/>
        <v>0</v>
      </c>
      <c r="BT206" s="1">
        <f t="shared" si="1163"/>
        <v>0</v>
      </c>
      <c r="BU206" s="1">
        <f t="shared" si="1163"/>
        <v>0</v>
      </c>
      <c r="BV206" s="1">
        <f t="shared" si="1163"/>
        <v>0</v>
      </c>
      <c r="BW206" s="1">
        <f t="shared" ref="BW206:EH206" si="1164">$E206*BW$189</f>
        <v>0</v>
      </c>
      <c r="BX206" s="1">
        <f t="shared" si="1164"/>
        <v>0</v>
      </c>
      <c r="BY206" s="1">
        <f t="shared" si="1164"/>
        <v>0</v>
      </c>
      <c r="BZ206" s="1">
        <f t="shared" si="1164"/>
        <v>0</v>
      </c>
      <c r="CA206" s="1">
        <f t="shared" si="1164"/>
        <v>0</v>
      </c>
      <c r="CB206" s="1">
        <f t="shared" si="1164"/>
        <v>0</v>
      </c>
      <c r="CC206" s="1">
        <f t="shared" si="1164"/>
        <v>0</v>
      </c>
      <c r="CD206" s="1">
        <f t="shared" si="1164"/>
        <v>0</v>
      </c>
      <c r="CE206" s="1">
        <f t="shared" si="1164"/>
        <v>0</v>
      </c>
      <c r="CF206" s="1">
        <f t="shared" si="1164"/>
        <v>0</v>
      </c>
      <c r="CG206" s="1">
        <f t="shared" si="1164"/>
        <v>0</v>
      </c>
      <c r="CH206" s="1">
        <f t="shared" si="1164"/>
        <v>0</v>
      </c>
      <c r="CI206" s="1">
        <f t="shared" si="1164"/>
        <v>0</v>
      </c>
      <c r="CJ206" s="1">
        <f t="shared" si="1164"/>
        <v>0</v>
      </c>
      <c r="CK206" s="1">
        <f t="shared" si="1164"/>
        <v>0</v>
      </c>
      <c r="CL206" s="1">
        <f t="shared" si="1164"/>
        <v>0</v>
      </c>
      <c r="CM206" s="1">
        <f t="shared" si="1164"/>
        <v>0</v>
      </c>
      <c r="CN206" s="1">
        <f t="shared" si="1164"/>
        <v>0</v>
      </c>
      <c r="CO206" s="1">
        <f t="shared" si="1164"/>
        <v>0</v>
      </c>
      <c r="CP206" s="1">
        <f t="shared" si="1164"/>
        <v>0</v>
      </c>
      <c r="CQ206" s="1">
        <f t="shared" si="1164"/>
        <v>0</v>
      </c>
      <c r="CR206" s="1">
        <f t="shared" si="1164"/>
        <v>0</v>
      </c>
      <c r="CS206" s="1">
        <f t="shared" si="1164"/>
        <v>0</v>
      </c>
      <c r="CT206" s="1">
        <f t="shared" si="1164"/>
        <v>0</v>
      </c>
      <c r="CU206" s="1">
        <f t="shared" si="1164"/>
        <v>0</v>
      </c>
      <c r="CV206" s="1">
        <f t="shared" si="1164"/>
        <v>0</v>
      </c>
      <c r="CW206" s="1">
        <f t="shared" si="1164"/>
        <v>0</v>
      </c>
      <c r="CX206" s="1">
        <f t="shared" si="1164"/>
        <v>0</v>
      </c>
      <c r="CY206" s="1">
        <f t="shared" si="1164"/>
        <v>0</v>
      </c>
      <c r="CZ206" s="1">
        <f t="shared" si="1164"/>
        <v>0</v>
      </c>
      <c r="DA206" s="1">
        <f t="shared" si="1164"/>
        <v>0</v>
      </c>
      <c r="DB206" s="1">
        <f t="shared" si="1164"/>
        <v>0</v>
      </c>
      <c r="DC206" s="1">
        <f t="shared" si="1164"/>
        <v>0</v>
      </c>
      <c r="DD206" s="1">
        <f t="shared" si="1164"/>
        <v>0</v>
      </c>
      <c r="DE206" s="1">
        <f t="shared" si="1164"/>
        <v>0</v>
      </c>
      <c r="DF206" s="1">
        <f t="shared" si="1164"/>
        <v>0</v>
      </c>
      <c r="DG206" s="1">
        <f t="shared" si="1164"/>
        <v>0</v>
      </c>
      <c r="DH206" s="1">
        <f t="shared" si="1164"/>
        <v>0</v>
      </c>
      <c r="DI206" s="1">
        <f t="shared" si="1164"/>
        <v>0</v>
      </c>
      <c r="DJ206" s="1">
        <f t="shared" si="1164"/>
        <v>0</v>
      </c>
      <c r="DK206" s="1">
        <f t="shared" si="1164"/>
        <v>0</v>
      </c>
      <c r="DL206" s="1">
        <f t="shared" si="1164"/>
        <v>0</v>
      </c>
      <c r="DM206" s="1">
        <f t="shared" si="1164"/>
        <v>0</v>
      </c>
      <c r="DN206" s="1">
        <f t="shared" si="1164"/>
        <v>0</v>
      </c>
      <c r="DO206" s="1">
        <f t="shared" si="1164"/>
        <v>0</v>
      </c>
      <c r="DP206" s="1">
        <f t="shared" si="1164"/>
        <v>0</v>
      </c>
      <c r="DQ206" s="1">
        <f t="shared" si="1164"/>
        <v>0</v>
      </c>
      <c r="DR206" s="1">
        <f t="shared" si="1164"/>
        <v>0</v>
      </c>
      <c r="DS206" s="1">
        <f t="shared" si="1164"/>
        <v>0</v>
      </c>
      <c r="DT206" s="1">
        <f t="shared" si="1164"/>
        <v>0</v>
      </c>
      <c r="DU206" s="1">
        <f t="shared" si="1164"/>
        <v>0</v>
      </c>
      <c r="DV206" s="1">
        <f t="shared" si="1164"/>
        <v>0</v>
      </c>
      <c r="DW206" s="1">
        <f t="shared" si="1164"/>
        <v>0</v>
      </c>
      <c r="DX206" s="1">
        <f t="shared" si="1164"/>
        <v>0</v>
      </c>
      <c r="DY206" s="1">
        <f t="shared" si="1164"/>
        <v>0</v>
      </c>
      <c r="DZ206" s="1">
        <f t="shared" si="1164"/>
        <v>0</v>
      </c>
      <c r="EA206" s="1">
        <f t="shared" si="1164"/>
        <v>0</v>
      </c>
      <c r="EB206" s="1">
        <f t="shared" si="1164"/>
        <v>0</v>
      </c>
      <c r="EC206" s="1">
        <f t="shared" si="1164"/>
        <v>0</v>
      </c>
      <c r="ED206" s="1">
        <f t="shared" si="1164"/>
        <v>0</v>
      </c>
      <c r="EE206" s="1">
        <f t="shared" si="1164"/>
        <v>0</v>
      </c>
      <c r="EF206" s="1">
        <f t="shared" si="1164"/>
        <v>0</v>
      </c>
      <c r="EG206" s="1">
        <f t="shared" si="1164"/>
        <v>0</v>
      </c>
      <c r="EH206" s="1">
        <f t="shared" si="1164"/>
        <v>0</v>
      </c>
      <c r="EI206" s="1">
        <f t="shared" ref="EI206:GG206" si="1165">$E206*EI$189</f>
        <v>0</v>
      </c>
      <c r="EJ206" s="1">
        <f t="shared" si="1165"/>
        <v>0</v>
      </c>
      <c r="EK206" s="1">
        <f t="shared" si="1165"/>
        <v>0</v>
      </c>
      <c r="EL206" s="1">
        <f t="shared" si="1165"/>
        <v>0</v>
      </c>
      <c r="EM206" s="1">
        <f t="shared" si="1165"/>
        <v>0</v>
      </c>
      <c r="EN206" s="1">
        <f t="shared" si="1165"/>
        <v>0</v>
      </c>
      <c r="EO206" s="1">
        <f t="shared" si="1165"/>
        <v>0</v>
      </c>
      <c r="EP206" s="1">
        <f t="shared" si="1165"/>
        <v>0</v>
      </c>
      <c r="EQ206" s="1">
        <f t="shared" si="1165"/>
        <v>0</v>
      </c>
      <c r="ER206" s="1">
        <f t="shared" si="1165"/>
        <v>0</v>
      </c>
      <c r="ES206" s="1">
        <f t="shared" si="1165"/>
        <v>0</v>
      </c>
      <c r="ET206" s="1">
        <f t="shared" si="1165"/>
        <v>0</v>
      </c>
      <c r="EU206" s="1">
        <f t="shared" si="1165"/>
        <v>0</v>
      </c>
      <c r="EV206" s="1">
        <f t="shared" si="1165"/>
        <v>0</v>
      </c>
      <c r="EW206" s="1">
        <f t="shared" si="1165"/>
        <v>0</v>
      </c>
      <c r="EX206" s="1">
        <f t="shared" si="1165"/>
        <v>0</v>
      </c>
      <c r="EY206" s="1">
        <f t="shared" si="1165"/>
        <v>0</v>
      </c>
      <c r="EZ206" s="1">
        <f t="shared" si="1165"/>
        <v>0</v>
      </c>
      <c r="FA206" s="1">
        <f t="shared" si="1165"/>
        <v>0</v>
      </c>
      <c r="FB206" s="1">
        <f t="shared" si="1165"/>
        <v>0</v>
      </c>
      <c r="FC206" s="1">
        <f t="shared" si="1165"/>
        <v>0</v>
      </c>
      <c r="FD206" s="1">
        <f t="shared" si="1165"/>
        <v>0</v>
      </c>
      <c r="FE206" s="1">
        <f t="shared" si="1165"/>
        <v>0</v>
      </c>
      <c r="FF206" s="1">
        <f t="shared" si="1165"/>
        <v>0</v>
      </c>
      <c r="FG206" s="1">
        <f t="shared" si="1165"/>
        <v>0</v>
      </c>
      <c r="FH206" s="1">
        <f t="shared" si="1165"/>
        <v>0</v>
      </c>
      <c r="FI206" s="1">
        <f t="shared" si="1165"/>
        <v>0</v>
      </c>
      <c r="FJ206" s="1">
        <f t="shared" si="1165"/>
        <v>0</v>
      </c>
      <c r="FK206" s="1">
        <f t="shared" si="1165"/>
        <v>0</v>
      </c>
      <c r="FL206" s="1">
        <f t="shared" si="1165"/>
        <v>0</v>
      </c>
      <c r="FM206" s="1">
        <f t="shared" si="1165"/>
        <v>0</v>
      </c>
      <c r="FN206" s="1">
        <f t="shared" si="1165"/>
        <v>0</v>
      </c>
      <c r="FO206" s="1">
        <f t="shared" si="1165"/>
        <v>0</v>
      </c>
      <c r="FP206" s="1">
        <f t="shared" si="1165"/>
        <v>0</v>
      </c>
      <c r="FQ206" s="1">
        <f t="shared" si="1165"/>
        <v>0</v>
      </c>
      <c r="FR206" s="1">
        <f t="shared" si="1165"/>
        <v>0</v>
      </c>
      <c r="FS206" s="1">
        <f t="shared" si="1165"/>
        <v>0</v>
      </c>
      <c r="FT206" s="1">
        <f t="shared" si="1165"/>
        <v>0</v>
      </c>
      <c r="FU206" s="1">
        <f t="shared" si="1165"/>
        <v>0</v>
      </c>
      <c r="FV206" s="1">
        <f t="shared" si="1165"/>
        <v>0</v>
      </c>
      <c r="FW206" s="1">
        <f t="shared" si="1165"/>
        <v>0</v>
      </c>
      <c r="FX206" s="1">
        <f t="shared" si="1165"/>
        <v>0</v>
      </c>
      <c r="FY206" s="1">
        <f t="shared" si="1165"/>
        <v>0</v>
      </c>
      <c r="FZ206" s="1">
        <f t="shared" si="1165"/>
        <v>0</v>
      </c>
      <c r="GA206" s="1">
        <f t="shared" si="1165"/>
        <v>0</v>
      </c>
      <c r="GB206" s="1">
        <f t="shared" si="1165"/>
        <v>0</v>
      </c>
      <c r="GC206" s="1">
        <f t="shared" si="1165"/>
        <v>0</v>
      </c>
      <c r="GD206" s="1">
        <f t="shared" si="1165"/>
        <v>0</v>
      </c>
      <c r="GE206" s="1">
        <f t="shared" si="1165"/>
        <v>0</v>
      </c>
      <c r="GF206" s="1">
        <f t="shared" si="1165"/>
        <v>0</v>
      </c>
      <c r="GG206" s="1">
        <f t="shared" si="1165"/>
        <v>0</v>
      </c>
    </row>
    <row r="207" spans="3:189" x14ac:dyDescent="0.25">
      <c r="D207" s="31" t="s">
        <v>300</v>
      </c>
      <c r="E207" s="31"/>
      <c r="F207" s="31"/>
      <c r="G207" s="31"/>
      <c r="H207" s="31"/>
      <c r="I207" s="31"/>
      <c r="J207" s="33">
        <f>SUM(J205:J206)</f>
        <v>0</v>
      </c>
      <c r="K207" s="33">
        <f t="shared" ref="K207:BV207" si="1166">SUM(K205:K206)</f>
        <v>0</v>
      </c>
      <c r="L207" s="33">
        <f t="shared" si="1166"/>
        <v>0</v>
      </c>
      <c r="M207" s="33">
        <f t="shared" si="1166"/>
        <v>0</v>
      </c>
      <c r="N207" s="33">
        <f t="shared" si="1166"/>
        <v>0</v>
      </c>
      <c r="O207" s="33">
        <f t="shared" si="1166"/>
        <v>0</v>
      </c>
      <c r="P207" s="33">
        <f t="shared" si="1166"/>
        <v>0</v>
      </c>
      <c r="Q207" s="33">
        <f t="shared" si="1166"/>
        <v>0</v>
      </c>
      <c r="R207" s="33">
        <f t="shared" si="1166"/>
        <v>0</v>
      </c>
      <c r="S207" s="33">
        <f t="shared" si="1166"/>
        <v>0</v>
      </c>
      <c r="T207" s="33">
        <f t="shared" si="1166"/>
        <v>0</v>
      </c>
      <c r="U207" s="33">
        <f t="shared" si="1166"/>
        <v>0</v>
      </c>
      <c r="V207" s="33">
        <f t="shared" si="1166"/>
        <v>0</v>
      </c>
      <c r="W207" s="33">
        <f t="shared" si="1166"/>
        <v>0</v>
      </c>
      <c r="X207" s="33">
        <f t="shared" si="1166"/>
        <v>0</v>
      </c>
      <c r="Y207" s="33">
        <f t="shared" si="1166"/>
        <v>0</v>
      </c>
      <c r="Z207" s="33">
        <f t="shared" si="1166"/>
        <v>0</v>
      </c>
      <c r="AA207" s="33">
        <f t="shared" si="1166"/>
        <v>0</v>
      </c>
      <c r="AB207" s="33">
        <f t="shared" si="1166"/>
        <v>0</v>
      </c>
      <c r="AC207" s="33">
        <f t="shared" si="1166"/>
        <v>0</v>
      </c>
      <c r="AD207" s="33">
        <f t="shared" si="1166"/>
        <v>0</v>
      </c>
      <c r="AE207" s="33">
        <f t="shared" si="1166"/>
        <v>0</v>
      </c>
      <c r="AF207" s="33">
        <f t="shared" si="1166"/>
        <v>0</v>
      </c>
      <c r="AG207" s="33">
        <f t="shared" si="1166"/>
        <v>0</v>
      </c>
      <c r="AH207" s="33">
        <f t="shared" si="1166"/>
        <v>0</v>
      </c>
      <c r="AI207" s="33">
        <f t="shared" si="1166"/>
        <v>0</v>
      </c>
      <c r="AJ207" s="33">
        <f t="shared" si="1166"/>
        <v>0</v>
      </c>
      <c r="AK207" s="33">
        <f t="shared" si="1166"/>
        <v>0</v>
      </c>
      <c r="AL207" s="33">
        <f t="shared" si="1166"/>
        <v>0</v>
      </c>
      <c r="AM207" s="33">
        <f t="shared" si="1166"/>
        <v>0</v>
      </c>
      <c r="AN207" s="33">
        <f t="shared" si="1166"/>
        <v>0</v>
      </c>
      <c r="AO207" s="33">
        <f t="shared" si="1166"/>
        <v>0</v>
      </c>
      <c r="AP207" s="33">
        <f t="shared" si="1166"/>
        <v>0</v>
      </c>
      <c r="AQ207" s="33">
        <f t="shared" si="1166"/>
        <v>0</v>
      </c>
      <c r="AR207" s="33">
        <f t="shared" si="1166"/>
        <v>0</v>
      </c>
      <c r="AS207" s="33">
        <f t="shared" si="1166"/>
        <v>0</v>
      </c>
      <c r="AT207" s="33">
        <f t="shared" si="1166"/>
        <v>0</v>
      </c>
      <c r="AU207" s="33">
        <f t="shared" si="1166"/>
        <v>0</v>
      </c>
      <c r="AV207" s="33">
        <f t="shared" si="1166"/>
        <v>0</v>
      </c>
      <c r="AW207" s="33">
        <f t="shared" si="1166"/>
        <v>0</v>
      </c>
      <c r="AX207" s="33">
        <f t="shared" si="1166"/>
        <v>0</v>
      </c>
      <c r="AY207" s="33">
        <f t="shared" si="1166"/>
        <v>0</v>
      </c>
      <c r="AZ207" s="33">
        <f t="shared" si="1166"/>
        <v>0</v>
      </c>
      <c r="BA207" s="33">
        <f t="shared" si="1166"/>
        <v>0</v>
      </c>
      <c r="BB207" s="33">
        <f t="shared" si="1166"/>
        <v>0</v>
      </c>
      <c r="BC207" s="33">
        <f t="shared" si="1166"/>
        <v>0</v>
      </c>
      <c r="BD207" s="33">
        <f t="shared" si="1166"/>
        <v>0</v>
      </c>
      <c r="BE207" s="33">
        <f t="shared" si="1166"/>
        <v>0</v>
      </c>
      <c r="BF207" s="33">
        <f t="shared" si="1166"/>
        <v>0</v>
      </c>
      <c r="BG207" s="33">
        <f t="shared" si="1166"/>
        <v>0</v>
      </c>
      <c r="BH207" s="33">
        <f t="shared" si="1166"/>
        <v>0</v>
      </c>
      <c r="BI207" s="33">
        <f t="shared" si="1166"/>
        <v>0</v>
      </c>
      <c r="BJ207" s="33">
        <f t="shared" si="1166"/>
        <v>0</v>
      </c>
      <c r="BK207" s="33">
        <f t="shared" si="1166"/>
        <v>0</v>
      </c>
      <c r="BL207" s="33">
        <f t="shared" si="1166"/>
        <v>0</v>
      </c>
      <c r="BM207" s="33">
        <f t="shared" si="1166"/>
        <v>0</v>
      </c>
      <c r="BN207" s="33">
        <f t="shared" si="1166"/>
        <v>0</v>
      </c>
      <c r="BO207" s="33">
        <f t="shared" si="1166"/>
        <v>0</v>
      </c>
      <c r="BP207" s="33">
        <f t="shared" si="1166"/>
        <v>0</v>
      </c>
      <c r="BQ207" s="33">
        <f t="shared" si="1166"/>
        <v>0</v>
      </c>
      <c r="BR207" s="33">
        <f t="shared" si="1166"/>
        <v>0</v>
      </c>
      <c r="BS207" s="33">
        <f t="shared" si="1166"/>
        <v>0</v>
      </c>
      <c r="BT207" s="33">
        <f t="shared" si="1166"/>
        <v>0</v>
      </c>
      <c r="BU207" s="33">
        <f t="shared" si="1166"/>
        <v>0</v>
      </c>
      <c r="BV207" s="33">
        <f t="shared" si="1166"/>
        <v>0</v>
      </c>
      <c r="BW207" s="33">
        <f t="shared" ref="BW207:EH207" si="1167">SUM(BW205:BW206)</f>
        <v>0</v>
      </c>
      <c r="BX207" s="33">
        <f t="shared" si="1167"/>
        <v>0</v>
      </c>
      <c r="BY207" s="33">
        <f t="shared" si="1167"/>
        <v>0</v>
      </c>
      <c r="BZ207" s="33">
        <f t="shared" si="1167"/>
        <v>0</v>
      </c>
      <c r="CA207" s="33">
        <f t="shared" si="1167"/>
        <v>0</v>
      </c>
      <c r="CB207" s="33">
        <f t="shared" si="1167"/>
        <v>0</v>
      </c>
      <c r="CC207" s="33">
        <f t="shared" si="1167"/>
        <v>0</v>
      </c>
      <c r="CD207" s="33">
        <f t="shared" si="1167"/>
        <v>0</v>
      </c>
      <c r="CE207" s="33">
        <f t="shared" si="1167"/>
        <v>0</v>
      </c>
      <c r="CF207" s="33">
        <f t="shared" si="1167"/>
        <v>0</v>
      </c>
      <c r="CG207" s="33">
        <f t="shared" si="1167"/>
        <v>0</v>
      </c>
      <c r="CH207" s="33">
        <f t="shared" si="1167"/>
        <v>0</v>
      </c>
      <c r="CI207" s="33">
        <f t="shared" si="1167"/>
        <v>0</v>
      </c>
      <c r="CJ207" s="33">
        <f t="shared" si="1167"/>
        <v>0</v>
      </c>
      <c r="CK207" s="33">
        <f t="shared" si="1167"/>
        <v>0</v>
      </c>
      <c r="CL207" s="33">
        <f t="shared" si="1167"/>
        <v>0</v>
      </c>
      <c r="CM207" s="33">
        <f t="shared" si="1167"/>
        <v>0</v>
      </c>
      <c r="CN207" s="33">
        <f t="shared" si="1167"/>
        <v>0</v>
      </c>
      <c r="CO207" s="33">
        <f t="shared" si="1167"/>
        <v>0</v>
      </c>
      <c r="CP207" s="33">
        <f t="shared" si="1167"/>
        <v>0</v>
      </c>
      <c r="CQ207" s="33">
        <f t="shared" si="1167"/>
        <v>0</v>
      </c>
      <c r="CR207" s="33">
        <f t="shared" si="1167"/>
        <v>0</v>
      </c>
      <c r="CS207" s="33">
        <f t="shared" si="1167"/>
        <v>0</v>
      </c>
      <c r="CT207" s="33">
        <f t="shared" si="1167"/>
        <v>0</v>
      </c>
      <c r="CU207" s="33">
        <f t="shared" si="1167"/>
        <v>0</v>
      </c>
      <c r="CV207" s="33">
        <f t="shared" si="1167"/>
        <v>0</v>
      </c>
      <c r="CW207" s="33">
        <f t="shared" si="1167"/>
        <v>0</v>
      </c>
      <c r="CX207" s="33">
        <f t="shared" si="1167"/>
        <v>0</v>
      </c>
      <c r="CY207" s="33">
        <f t="shared" si="1167"/>
        <v>0</v>
      </c>
      <c r="CZ207" s="33">
        <f t="shared" si="1167"/>
        <v>0</v>
      </c>
      <c r="DA207" s="33">
        <f t="shared" si="1167"/>
        <v>0</v>
      </c>
      <c r="DB207" s="33">
        <f t="shared" si="1167"/>
        <v>0</v>
      </c>
      <c r="DC207" s="33">
        <f t="shared" si="1167"/>
        <v>0</v>
      </c>
      <c r="DD207" s="33">
        <f t="shared" si="1167"/>
        <v>0</v>
      </c>
      <c r="DE207" s="33">
        <f t="shared" si="1167"/>
        <v>0</v>
      </c>
      <c r="DF207" s="33">
        <f t="shared" si="1167"/>
        <v>0</v>
      </c>
      <c r="DG207" s="33">
        <f t="shared" si="1167"/>
        <v>0</v>
      </c>
      <c r="DH207" s="33">
        <f t="shared" si="1167"/>
        <v>0</v>
      </c>
      <c r="DI207" s="33">
        <f t="shared" si="1167"/>
        <v>0</v>
      </c>
      <c r="DJ207" s="33">
        <f t="shared" si="1167"/>
        <v>0</v>
      </c>
      <c r="DK207" s="33">
        <f t="shared" si="1167"/>
        <v>0</v>
      </c>
      <c r="DL207" s="33">
        <f t="shared" si="1167"/>
        <v>0</v>
      </c>
      <c r="DM207" s="33">
        <f t="shared" si="1167"/>
        <v>0</v>
      </c>
      <c r="DN207" s="33">
        <f t="shared" si="1167"/>
        <v>0</v>
      </c>
      <c r="DO207" s="33">
        <f t="shared" si="1167"/>
        <v>0</v>
      </c>
      <c r="DP207" s="33">
        <f t="shared" si="1167"/>
        <v>0</v>
      </c>
      <c r="DQ207" s="33">
        <f t="shared" si="1167"/>
        <v>0</v>
      </c>
      <c r="DR207" s="33">
        <f t="shared" si="1167"/>
        <v>0</v>
      </c>
      <c r="DS207" s="33">
        <f t="shared" si="1167"/>
        <v>0</v>
      </c>
      <c r="DT207" s="33">
        <f t="shared" si="1167"/>
        <v>0</v>
      </c>
      <c r="DU207" s="33">
        <f t="shared" si="1167"/>
        <v>0</v>
      </c>
      <c r="DV207" s="33">
        <f t="shared" si="1167"/>
        <v>0</v>
      </c>
      <c r="DW207" s="33">
        <f t="shared" si="1167"/>
        <v>0</v>
      </c>
      <c r="DX207" s="33">
        <f t="shared" si="1167"/>
        <v>0</v>
      </c>
      <c r="DY207" s="33">
        <f t="shared" si="1167"/>
        <v>0</v>
      </c>
      <c r="DZ207" s="33">
        <f t="shared" si="1167"/>
        <v>0</v>
      </c>
      <c r="EA207" s="33">
        <f t="shared" si="1167"/>
        <v>0</v>
      </c>
      <c r="EB207" s="33">
        <f t="shared" si="1167"/>
        <v>0</v>
      </c>
      <c r="EC207" s="33">
        <f t="shared" si="1167"/>
        <v>0</v>
      </c>
      <c r="ED207" s="33">
        <f t="shared" si="1167"/>
        <v>0</v>
      </c>
      <c r="EE207" s="33">
        <f t="shared" si="1167"/>
        <v>0</v>
      </c>
      <c r="EF207" s="33">
        <f t="shared" si="1167"/>
        <v>0</v>
      </c>
      <c r="EG207" s="33">
        <f t="shared" si="1167"/>
        <v>0</v>
      </c>
      <c r="EH207" s="33">
        <f t="shared" si="1167"/>
        <v>0</v>
      </c>
      <c r="EI207" s="33">
        <f t="shared" ref="EI207:GG207" si="1168">SUM(EI205:EI206)</f>
        <v>0</v>
      </c>
      <c r="EJ207" s="33">
        <f t="shared" si="1168"/>
        <v>0</v>
      </c>
      <c r="EK207" s="33">
        <f t="shared" si="1168"/>
        <v>0</v>
      </c>
      <c r="EL207" s="33">
        <f t="shared" si="1168"/>
        <v>0</v>
      </c>
      <c r="EM207" s="33">
        <f t="shared" si="1168"/>
        <v>0</v>
      </c>
      <c r="EN207" s="33">
        <f t="shared" si="1168"/>
        <v>0</v>
      </c>
      <c r="EO207" s="33">
        <f t="shared" si="1168"/>
        <v>0</v>
      </c>
      <c r="EP207" s="33">
        <f t="shared" si="1168"/>
        <v>0</v>
      </c>
      <c r="EQ207" s="33">
        <f t="shared" si="1168"/>
        <v>0</v>
      </c>
      <c r="ER207" s="33">
        <f t="shared" si="1168"/>
        <v>0</v>
      </c>
      <c r="ES207" s="33">
        <f t="shared" si="1168"/>
        <v>0</v>
      </c>
      <c r="ET207" s="33">
        <f t="shared" si="1168"/>
        <v>0</v>
      </c>
      <c r="EU207" s="33">
        <f t="shared" si="1168"/>
        <v>0</v>
      </c>
      <c r="EV207" s="33">
        <f t="shared" si="1168"/>
        <v>0</v>
      </c>
      <c r="EW207" s="33">
        <f t="shared" si="1168"/>
        <v>0</v>
      </c>
      <c r="EX207" s="33">
        <f t="shared" si="1168"/>
        <v>0</v>
      </c>
      <c r="EY207" s="33">
        <f t="shared" si="1168"/>
        <v>0</v>
      </c>
      <c r="EZ207" s="33">
        <f t="shared" si="1168"/>
        <v>0</v>
      </c>
      <c r="FA207" s="33">
        <f t="shared" si="1168"/>
        <v>0</v>
      </c>
      <c r="FB207" s="33">
        <f t="shared" si="1168"/>
        <v>0</v>
      </c>
      <c r="FC207" s="33">
        <f t="shared" si="1168"/>
        <v>0</v>
      </c>
      <c r="FD207" s="33">
        <f t="shared" si="1168"/>
        <v>0</v>
      </c>
      <c r="FE207" s="33">
        <f t="shared" si="1168"/>
        <v>0</v>
      </c>
      <c r="FF207" s="33">
        <f t="shared" si="1168"/>
        <v>0</v>
      </c>
      <c r="FG207" s="33">
        <f t="shared" si="1168"/>
        <v>0</v>
      </c>
      <c r="FH207" s="33">
        <f t="shared" si="1168"/>
        <v>0</v>
      </c>
      <c r="FI207" s="33">
        <f t="shared" si="1168"/>
        <v>0</v>
      </c>
      <c r="FJ207" s="33">
        <f t="shared" si="1168"/>
        <v>0</v>
      </c>
      <c r="FK207" s="33">
        <f t="shared" si="1168"/>
        <v>0</v>
      </c>
      <c r="FL207" s="33">
        <f t="shared" si="1168"/>
        <v>0</v>
      </c>
      <c r="FM207" s="33">
        <f t="shared" si="1168"/>
        <v>0</v>
      </c>
      <c r="FN207" s="33">
        <f t="shared" si="1168"/>
        <v>0</v>
      </c>
      <c r="FO207" s="33">
        <f t="shared" si="1168"/>
        <v>0</v>
      </c>
      <c r="FP207" s="33">
        <f t="shared" si="1168"/>
        <v>0</v>
      </c>
      <c r="FQ207" s="33">
        <f t="shared" si="1168"/>
        <v>0</v>
      </c>
      <c r="FR207" s="33">
        <f t="shared" si="1168"/>
        <v>0</v>
      </c>
      <c r="FS207" s="33">
        <f t="shared" si="1168"/>
        <v>0</v>
      </c>
      <c r="FT207" s="33">
        <f t="shared" si="1168"/>
        <v>0</v>
      </c>
      <c r="FU207" s="33">
        <f t="shared" si="1168"/>
        <v>0</v>
      </c>
      <c r="FV207" s="33">
        <f t="shared" si="1168"/>
        <v>0</v>
      </c>
      <c r="FW207" s="33">
        <f t="shared" si="1168"/>
        <v>0</v>
      </c>
      <c r="FX207" s="33">
        <f t="shared" si="1168"/>
        <v>0</v>
      </c>
      <c r="FY207" s="33">
        <f t="shared" si="1168"/>
        <v>0</v>
      </c>
      <c r="FZ207" s="33">
        <f t="shared" si="1168"/>
        <v>0</v>
      </c>
      <c r="GA207" s="33">
        <f t="shared" si="1168"/>
        <v>0</v>
      </c>
      <c r="GB207" s="33">
        <f t="shared" si="1168"/>
        <v>0</v>
      </c>
      <c r="GC207" s="33">
        <f t="shared" si="1168"/>
        <v>0</v>
      </c>
      <c r="GD207" s="33">
        <f t="shared" si="1168"/>
        <v>0</v>
      </c>
      <c r="GE207" s="33">
        <f t="shared" si="1168"/>
        <v>0</v>
      </c>
      <c r="GF207" s="33">
        <f t="shared" si="1168"/>
        <v>0</v>
      </c>
      <c r="GG207" s="33">
        <f t="shared" si="1168"/>
        <v>0</v>
      </c>
    </row>
    <row r="209" spans="2:189" x14ac:dyDescent="0.25">
      <c r="C209" s="12" t="s">
        <v>304</v>
      </c>
    </row>
    <row r="210" spans="2:189" x14ac:dyDescent="0.25">
      <c r="D210" t="s">
        <v>219</v>
      </c>
      <c r="J210" s="44">
        <f t="shared" ref="J210:AO210" si="1169">J197</f>
        <v>-983520.126209729</v>
      </c>
      <c r="K210" s="44">
        <f t="shared" si="1169"/>
        <v>-1138838.3608695653</v>
      </c>
      <c r="L210" s="44">
        <f t="shared" si="1169"/>
        <v>-1138838.3608695655</v>
      </c>
      <c r="M210" s="44">
        <f t="shared" si="1169"/>
        <v>-1138838.360869565</v>
      </c>
      <c r="N210" s="44">
        <f t="shared" si="1169"/>
        <v>-1138838.3608695657</v>
      </c>
      <c r="O210" s="44">
        <f t="shared" si="1169"/>
        <v>-790505.02254456526</v>
      </c>
      <c r="P210" s="44">
        <f t="shared" si="1169"/>
        <v>-790505.0225445648</v>
      </c>
      <c r="Q210" s="44">
        <f t="shared" si="1169"/>
        <v>-790505.02254456491</v>
      </c>
      <c r="R210" s="44">
        <f t="shared" si="1169"/>
        <v>-790505.02254456573</v>
      </c>
      <c r="S210" s="44">
        <f t="shared" si="1169"/>
        <v>-790505.02254456491</v>
      </c>
      <c r="T210" s="44">
        <f t="shared" si="1169"/>
        <v>-790505.02254456526</v>
      </c>
      <c r="U210" s="44">
        <f t="shared" si="1169"/>
        <v>-790505.02254456445</v>
      </c>
      <c r="V210" s="44">
        <f t="shared" si="1169"/>
        <v>-805185.61599545751</v>
      </c>
      <c r="W210" s="44">
        <f t="shared" si="1169"/>
        <v>-119362.05858695693</v>
      </c>
      <c r="X210" s="44">
        <f t="shared" si="1169"/>
        <v>-119362.05858695577</v>
      </c>
      <c r="Y210" s="44">
        <f t="shared" si="1169"/>
        <v>-1036155.3408984308</v>
      </c>
      <c r="Z210" s="44">
        <f t="shared" si="1169"/>
        <v>-1036155.3408984313</v>
      </c>
      <c r="AA210" s="44">
        <f t="shared" si="1169"/>
        <v>-1721978.8983069309</v>
      </c>
      <c r="AB210" s="44">
        <f t="shared" si="1169"/>
        <v>-1721978.8983069297</v>
      </c>
      <c r="AC210" s="44">
        <f t="shared" si="1169"/>
        <v>-1721978.8983069309</v>
      </c>
      <c r="AD210" s="44">
        <f t="shared" si="1169"/>
        <v>4170878.24455021</v>
      </c>
      <c r="AE210" s="44">
        <f t="shared" si="1169"/>
        <v>-1721978.8983069332</v>
      </c>
      <c r="AF210" s="44">
        <f t="shared" si="1169"/>
        <v>-1721978.898306933</v>
      </c>
      <c r="AG210" s="44">
        <f t="shared" si="1169"/>
        <v>3975293.6627445449</v>
      </c>
      <c r="AH210" s="44">
        <f t="shared" si="1169"/>
        <v>-1954785.2427148514</v>
      </c>
      <c r="AI210" s="44">
        <f t="shared" si="1169"/>
        <v>-1954785.2427148491</v>
      </c>
      <c r="AJ210" s="44">
        <f t="shared" si="1169"/>
        <v>3938071.900142292</v>
      </c>
      <c r="AK210" s="44">
        <f t="shared" si="1169"/>
        <v>-1954785.24271485</v>
      </c>
      <c r="AL210" s="44">
        <f t="shared" si="1169"/>
        <v>-1954785.2427148486</v>
      </c>
      <c r="AM210" s="44">
        <f t="shared" si="1169"/>
        <v>3238531.871585622</v>
      </c>
      <c r="AN210" s="44">
        <f t="shared" si="1169"/>
        <v>-2654325.2712715208</v>
      </c>
      <c r="AO210" s="44">
        <f t="shared" si="1169"/>
        <v>-2654325.2712715203</v>
      </c>
      <c r="AP210" s="44">
        <f t="shared" ref="AP210:BU210" si="1170">AP197</f>
        <v>4137568.1735840715</v>
      </c>
      <c r="AQ210" s="44">
        <f t="shared" si="1170"/>
        <v>-1755288.9692730713</v>
      </c>
      <c r="AR210" s="44">
        <f t="shared" si="1170"/>
        <v>-1755288.969273071</v>
      </c>
      <c r="AS210" s="44">
        <f t="shared" si="1170"/>
        <v>4837108.2021407401</v>
      </c>
      <c r="AT210" s="44">
        <f t="shared" si="1170"/>
        <v>-1075734.4125307277</v>
      </c>
      <c r="AU210" s="44">
        <f t="shared" si="1170"/>
        <v>-1075734.4125307286</v>
      </c>
      <c r="AV210" s="44">
        <f t="shared" si="1170"/>
        <v>4817122.7303264141</v>
      </c>
      <c r="AW210" s="44">
        <f t="shared" si="1170"/>
        <v>-1075734.4125307284</v>
      </c>
      <c r="AX210" s="44">
        <f t="shared" si="1170"/>
        <v>-1075734.4125307268</v>
      </c>
      <c r="AY210" s="44">
        <f t="shared" si="1170"/>
        <v>4817122.7303264141</v>
      </c>
      <c r="AZ210" s="44">
        <f t="shared" si="1170"/>
        <v>-1075734.4125307282</v>
      </c>
      <c r="BA210" s="44">
        <f t="shared" si="1170"/>
        <v>-1075734.4125307291</v>
      </c>
      <c r="BB210" s="44">
        <f t="shared" si="1170"/>
        <v>4817122.7303264141</v>
      </c>
      <c r="BC210" s="44">
        <f t="shared" si="1170"/>
        <v>-1075734.4125307282</v>
      </c>
      <c r="BD210" s="44">
        <f t="shared" si="1170"/>
        <v>-1075734.4125307279</v>
      </c>
      <c r="BE210" s="44">
        <f t="shared" si="1170"/>
        <v>4817122.7303264141</v>
      </c>
      <c r="BF210" s="44">
        <f t="shared" si="1170"/>
        <v>-1096119.5937813432</v>
      </c>
      <c r="BG210" s="44">
        <f t="shared" si="1170"/>
        <v>-1096119.5937813437</v>
      </c>
      <c r="BH210" s="44">
        <f t="shared" si="1170"/>
        <v>4796737.5490757991</v>
      </c>
      <c r="BI210" s="44">
        <f t="shared" si="1170"/>
        <v>-1096119.593781343</v>
      </c>
      <c r="BJ210" s="44">
        <f t="shared" si="1170"/>
        <v>-1096119.593781343</v>
      </c>
      <c r="BK210" s="44">
        <f t="shared" si="1170"/>
        <v>4796737.5490758</v>
      </c>
      <c r="BL210" s="44">
        <f t="shared" si="1170"/>
        <v>-1096119.5937813427</v>
      </c>
      <c r="BM210" s="44">
        <f t="shared" si="1170"/>
        <v>-1096119.5937813432</v>
      </c>
      <c r="BN210" s="44">
        <f t="shared" si="1170"/>
        <v>4722744.6900190925</v>
      </c>
      <c r="BO210" s="44">
        <f t="shared" si="1170"/>
        <v>-1022126.7347246361</v>
      </c>
      <c r="BP210" s="44">
        <f t="shared" si="1170"/>
        <v>-1096119.593781343</v>
      </c>
      <c r="BQ210" s="44">
        <f t="shared" si="1170"/>
        <v>4337123.8281191671</v>
      </c>
      <c r="BR210" s="44">
        <f t="shared" si="1170"/>
        <v>-948116.88586217049</v>
      </c>
      <c r="BS210" s="44">
        <f t="shared" si="1170"/>
        <v>-948113.21459259803</v>
      </c>
      <c r="BT210" s="44">
        <f t="shared" si="1170"/>
        <v>4060819.038813415</v>
      </c>
      <c r="BU210" s="44">
        <f t="shared" si="1170"/>
        <v>-948105.83989861375</v>
      </c>
      <c r="BV210" s="44">
        <f t="shared" ref="BV210:DA210" si="1171">BV197</f>
        <v>-948102.13641164731</v>
      </c>
      <c r="BW210" s="44">
        <f t="shared" si="1171"/>
        <v>4060830.1493057269</v>
      </c>
      <c r="BX210" s="44">
        <f t="shared" si="1171"/>
        <v>-948094.69700069888</v>
      </c>
      <c r="BY210" s="44">
        <f t="shared" si="1171"/>
        <v>-948090.96101361339</v>
      </c>
      <c r="BZ210" s="44">
        <f t="shared" si="1171"/>
        <v>4405414.8348052828</v>
      </c>
      <c r="CA210" s="44">
        <f t="shared" si="1171"/>
        <v>-53000.347320650937</v>
      </c>
      <c r="CB210" s="44">
        <f t="shared" si="1171"/>
        <v>-53000.347320650937</v>
      </c>
      <c r="CC210" s="44">
        <f t="shared" si="1171"/>
        <v>2451463.9383936343</v>
      </c>
      <c r="CD210" s="44">
        <f t="shared" si="1171"/>
        <v>-54060.354267063951</v>
      </c>
      <c r="CE210" s="44">
        <f t="shared" si="1171"/>
        <v>182444.7514582517</v>
      </c>
      <c r="CF210" s="44">
        <f t="shared" si="1171"/>
        <v>-54060.354267063951</v>
      </c>
      <c r="CG210" s="44">
        <f t="shared" si="1171"/>
        <v>-54060.354267063951</v>
      </c>
      <c r="CH210" s="44">
        <f t="shared" si="1171"/>
        <v>-54060.354267063951</v>
      </c>
      <c r="CI210" s="44">
        <f t="shared" si="1171"/>
        <v>-54060.354267063951</v>
      </c>
      <c r="CJ210" s="44">
        <f t="shared" si="1171"/>
        <v>-54060.354267063951</v>
      </c>
      <c r="CK210" s="44">
        <f t="shared" si="1171"/>
        <v>-54060.354267063951</v>
      </c>
      <c r="CL210" s="44">
        <f t="shared" si="1171"/>
        <v>-54060.354267063951</v>
      </c>
      <c r="CM210" s="44">
        <f t="shared" si="1171"/>
        <v>-54060.354267063951</v>
      </c>
      <c r="CN210" s="44">
        <f t="shared" si="1171"/>
        <v>-54060.354267063951</v>
      </c>
      <c r="CO210" s="44">
        <f t="shared" si="1171"/>
        <v>-54060.354267063951</v>
      </c>
      <c r="CP210" s="44">
        <f t="shared" si="1171"/>
        <v>-55141.561352405224</v>
      </c>
      <c r="CQ210" s="44">
        <f t="shared" si="1171"/>
        <v>-55141.561352405224</v>
      </c>
      <c r="CR210" s="44">
        <f t="shared" si="1171"/>
        <v>-55141.561352405224</v>
      </c>
      <c r="CS210" s="44">
        <f t="shared" si="1171"/>
        <v>-55141.561352405224</v>
      </c>
      <c r="CT210" s="44">
        <f t="shared" si="1171"/>
        <v>-55141.561352405224</v>
      </c>
      <c r="CU210" s="44">
        <f t="shared" si="1171"/>
        <v>-55141.561352405224</v>
      </c>
      <c r="CV210" s="44">
        <f t="shared" si="1171"/>
        <v>-55141.561352405224</v>
      </c>
      <c r="CW210" s="44">
        <f t="shared" si="1171"/>
        <v>-55141.561352405224</v>
      </c>
      <c r="CX210" s="44">
        <f t="shared" si="1171"/>
        <v>-55141.561352405224</v>
      </c>
      <c r="CY210" s="44">
        <f t="shared" si="1171"/>
        <v>-55141.561352405224</v>
      </c>
      <c r="CZ210" s="44">
        <f t="shared" si="1171"/>
        <v>-55141.561352405224</v>
      </c>
      <c r="DA210" s="44">
        <f t="shared" si="1171"/>
        <v>-55141.561352405224</v>
      </c>
      <c r="DB210" s="44">
        <f t="shared" ref="DB210:EG210" si="1172">DB197</f>
        <v>-56244.392579453335</v>
      </c>
      <c r="DC210" s="44">
        <f t="shared" si="1172"/>
        <v>-56244.392579453335</v>
      </c>
      <c r="DD210" s="44">
        <f t="shared" si="1172"/>
        <v>-56244.392579453335</v>
      </c>
      <c r="DE210" s="44">
        <f t="shared" si="1172"/>
        <v>-56244.392579453335</v>
      </c>
      <c r="DF210" s="44">
        <f t="shared" si="1172"/>
        <v>-56244.392579453335</v>
      </c>
      <c r="DG210" s="44">
        <f t="shared" si="1172"/>
        <v>-56244.392579453335</v>
      </c>
      <c r="DH210" s="44">
        <f t="shared" si="1172"/>
        <v>-56244.392579453335</v>
      </c>
      <c r="DI210" s="44">
        <f t="shared" si="1172"/>
        <v>-56244.392579453335</v>
      </c>
      <c r="DJ210" s="44">
        <f t="shared" si="1172"/>
        <v>-56244.392579453335</v>
      </c>
      <c r="DK210" s="44">
        <f t="shared" si="1172"/>
        <v>-56244.392579453335</v>
      </c>
      <c r="DL210" s="44">
        <f t="shared" si="1172"/>
        <v>-56244.392579453335</v>
      </c>
      <c r="DM210" s="44">
        <f t="shared" si="1172"/>
        <v>-56244.392579453335</v>
      </c>
      <c r="DN210" s="44">
        <f t="shared" si="1172"/>
        <v>-57369.280431042396</v>
      </c>
      <c r="DO210" s="44">
        <f t="shared" si="1172"/>
        <v>-57369.280431042396</v>
      </c>
      <c r="DP210" s="44">
        <f t="shared" si="1172"/>
        <v>-57369.280431042396</v>
      </c>
      <c r="DQ210" s="44">
        <f t="shared" si="1172"/>
        <v>-57369.280431042396</v>
      </c>
      <c r="DR210" s="44">
        <f t="shared" si="1172"/>
        <v>-57369.280431042396</v>
      </c>
      <c r="DS210" s="44">
        <f t="shared" si="1172"/>
        <v>-57369.280431042396</v>
      </c>
      <c r="DT210" s="44">
        <f t="shared" si="1172"/>
        <v>-57369.280431042396</v>
      </c>
      <c r="DU210" s="44">
        <f t="shared" si="1172"/>
        <v>-57369.280431042396</v>
      </c>
      <c r="DV210" s="44">
        <f t="shared" si="1172"/>
        <v>-57369.280431042396</v>
      </c>
      <c r="DW210" s="44">
        <f t="shared" si="1172"/>
        <v>-7173.0583837322501</v>
      </c>
      <c r="DX210" s="44">
        <f t="shared" si="1172"/>
        <v>-7173.0583837322501</v>
      </c>
      <c r="DY210" s="44">
        <f t="shared" si="1172"/>
        <v>-7173.0583837322501</v>
      </c>
      <c r="DZ210" s="44">
        <f t="shared" si="1172"/>
        <v>-7316.5195514068982</v>
      </c>
      <c r="EA210" s="44">
        <f t="shared" si="1172"/>
        <v>-7316.5195514068982</v>
      </c>
      <c r="EB210" s="44">
        <f t="shared" si="1172"/>
        <v>-7316.5195514068982</v>
      </c>
      <c r="EC210" s="44">
        <f t="shared" si="1172"/>
        <v>-7316.5195514068982</v>
      </c>
      <c r="ED210" s="44">
        <f t="shared" si="1172"/>
        <v>-7316.5195514068982</v>
      </c>
      <c r="EE210" s="44">
        <f t="shared" si="1172"/>
        <v>-7316.5195514068982</v>
      </c>
      <c r="EF210" s="44">
        <f t="shared" si="1172"/>
        <v>-7316.5195514068982</v>
      </c>
      <c r="EG210" s="44">
        <f t="shared" si="1172"/>
        <v>-7316.5195514068982</v>
      </c>
      <c r="EH210" s="44">
        <f t="shared" ref="EH210:FM210" si="1173">EH197</f>
        <v>-7316.5195514068982</v>
      </c>
      <c r="EI210" s="44">
        <f t="shared" si="1173"/>
        <v>43883.626936849447</v>
      </c>
      <c r="EJ210" s="44">
        <f t="shared" si="1173"/>
        <v>43883.626936849447</v>
      </c>
      <c r="EK210" s="44">
        <f t="shared" si="1173"/>
        <v>43883.626936849447</v>
      </c>
      <c r="EL210" s="44">
        <f t="shared" si="1173"/>
        <v>44761.299475586427</v>
      </c>
      <c r="EM210" s="44">
        <f t="shared" si="1173"/>
        <v>44761.299475586427</v>
      </c>
      <c r="EN210" s="44">
        <f t="shared" si="1173"/>
        <v>44761.299475586427</v>
      </c>
      <c r="EO210" s="44">
        <f t="shared" si="1173"/>
        <v>44761.299475586427</v>
      </c>
      <c r="EP210" s="44">
        <f t="shared" si="1173"/>
        <v>44761.299475586427</v>
      </c>
      <c r="EQ210" s="44">
        <f t="shared" si="1173"/>
        <v>44761.299475586427</v>
      </c>
      <c r="ER210" s="44">
        <f t="shared" si="1173"/>
        <v>44761.299475586427</v>
      </c>
      <c r="ES210" s="44">
        <f t="shared" si="1173"/>
        <v>44761.299475586427</v>
      </c>
      <c r="ET210" s="44">
        <f t="shared" si="1173"/>
        <v>44761.299475586427</v>
      </c>
      <c r="EU210" s="44">
        <f t="shared" si="1173"/>
        <v>96985.448893607856</v>
      </c>
      <c r="EV210" s="44">
        <f t="shared" si="1173"/>
        <v>96985.448893607856</v>
      </c>
      <c r="EW210" s="44">
        <f t="shared" si="1173"/>
        <v>96985.448893607856</v>
      </c>
      <c r="EX210" s="44">
        <f t="shared" si="1173"/>
        <v>98925.157871480013</v>
      </c>
      <c r="EY210" s="44">
        <f t="shared" si="1173"/>
        <v>98925.157871480013</v>
      </c>
      <c r="EZ210" s="44">
        <f t="shared" si="1173"/>
        <v>98925.157871480013</v>
      </c>
      <c r="FA210" s="44">
        <f t="shared" si="1173"/>
        <v>98925.157871480013</v>
      </c>
      <c r="FB210" s="44">
        <f t="shared" si="1173"/>
        <v>98925.157871480013</v>
      </c>
      <c r="FC210" s="44">
        <f t="shared" si="1173"/>
        <v>98925.157871480013</v>
      </c>
      <c r="FD210" s="44">
        <f t="shared" si="1173"/>
        <v>98925.157871480013</v>
      </c>
      <c r="FE210" s="44">
        <f t="shared" si="1173"/>
        <v>98925.157871480013</v>
      </c>
      <c r="FF210" s="44">
        <f t="shared" si="1173"/>
        <v>98925.157871480013</v>
      </c>
      <c r="FG210" s="44">
        <f t="shared" si="1173"/>
        <v>152193.79027786199</v>
      </c>
      <c r="FH210" s="44">
        <f t="shared" si="1173"/>
        <v>152193.79027786199</v>
      </c>
      <c r="FI210" s="44">
        <f t="shared" si="1173"/>
        <v>152193.79027786199</v>
      </c>
      <c r="FJ210" s="44">
        <f t="shared" si="1173"/>
        <v>155237.66608341917</v>
      </c>
      <c r="FK210" s="44">
        <f t="shared" si="1173"/>
        <v>155237.66608341917</v>
      </c>
      <c r="FL210" s="44">
        <f t="shared" si="1173"/>
        <v>155237.66608341917</v>
      </c>
      <c r="FM210" s="44">
        <f t="shared" si="1173"/>
        <v>155237.66608341917</v>
      </c>
      <c r="FN210" s="44">
        <f t="shared" ref="FN210:GG210" si="1174">FN197</f>
        <v>155237.66608341917</v>
      </c>
      <c r="FO210" s="44">
        <f t="shared" si="1174"/>
        <v>155237.66608341917</v>
      </c>
      <c r="FP210" s="44">
        <f t="shared" si="1174"/>
        <v>155237.66608341917</v>
      </c>
      <c r="FQ210" s="44">
        <f t="shared" si="1174"/>
        <v>155237.66608341917</v>
      </c>
      <c r="FR210" s="44">
        <f t="shared" si="1174"/>
        <v>155237.66608341917</v>
      </c>
      <c r="FS210" s="44">
        <f t="shared" si="1174"/>
        <v>209571.6711379287</v>
      </c>
      <c r="FT210" s="44">
        <f t="shared" si="1174"/>
        <v>209571.6711379287</v>
      </c>
      <c r="FU210" s="44">
        <f t="shared" si="1174"/>
        <v>209571.6711379287</v>
      </c>
      <c r="FV210" s="44">
        <f t="shared" si="1174"/>
        <v>213763.10456068732</v>
      </c>
      <c r="FW210" s="44">
        <f t="shared" si="1174"/>
        <v>213763.10456068732</v>
      </c>
      <c r="FX210" s="44">
        <f t="shared" si="1174"/>
        <v>213763.10456068732</v>
      </c>
      <c r="FY210" s="44">
        <f t="shared" si="1174"/>
        <v>213763.10456068732</v>
      </c>
      <c r="FZ210" s="44">
        <f t="shared" si="1174"/>
        <v>213763.10456068732</v>
      </c>
      <c r="GA210" s="44">
        <f t="shared" si="1174"/>
        <v>213763.10456068732</v>
      </c>
      <c r="GB210" s="44">
        <f t="shared" si="1174"/>
        <v>213763.10456068732</v>
      </c>
      <c r="GC210" s="44">
        <f t="shared" si="1174"/>
        <v>213763.10456068732</v>
      </c>
      <c r="GD210" s="44">
        <f t="shared" si="1174"/>
        <v>213763.10456068732</v>
      </c>
      <c r="GE210" s="44">
        <f t="shared" si="1174"/>
        <v>213763.10456068732</v>
      </c>
      <c r="GF210" s="44">
        <f t="shared" si="1174"/>
        <v>213763.10456068732</v>
      </c>
      <c r="GG210" s="44">
        <f t="shared" si="1174"/>
        <v>14871804.560150679</v>
      </c>
    </row>
    <row r="211" spans="2:189" x14ac:dyDescent="0.25">
      <c r="D211" t="s">
        <v>222</v>
      </c>
      <c r="J211" s="44">
        <f>J202</f>
        <v>0</v>
      </c>
      <c r="K211" s="44">
        <f t="shared" ref="K211:BV211" si="1175">K202</f>
        <v>0</v>
      </c>
      <c r="L211" s="44">
        <f t="shared" si="1175"/>
        <v>0</v>
      </c>
      <c r="M211" s="44">
        <f t="shared" si="1175"/>
        <v>0</v>
      </c>
      <c r="N211" s="44">
        <f t="shared" si="1175"/>
        <v>0</v>
      </c>
      <c r="O211" s="44">
        <f t="shared" si="1175"/>
        <v>0</v>
      </c>
      <c r="P211" s="44">
        <f t="shared" si="1175"/>
        <v>0</v>
      </c>
      <c r="Q211" s="44">
        <f t="shared" si="1175"/>
        <v>0</v>
      </c>
      <c r="R211" s="44">
        <f t="shared" si="1175"/>
        <v>0</v>
      </c>
      <c r="S211" s="44">
        <f t="shared" si="1175"/>
        <v>0</v>
      </c>
      <c r="T211" s="44">
        <f t="shared" si="1175"/>
        <v>0</v>
      </c>
      <c r="U211" s="44">
        <f t="shared" si="1175"/>
        <v>0</v>
      </c>
      <c r="V211" s="44">
        <f t="shared" si="1175"/>
        <v>0</v>
      </c>
      <c r="W211" s="44">
        <f t="shared" si="1175"/>
        <v>0</v>
      </c>
      <c r="X211" s="44">
        <f t="shared" si="1175"/>
        <v>0</v>
      </c>
      <c r="Y211" s="44">
        <f t="shared" si="1175"/>
        <v>0</v>
      </c>
      <c r="Z211" s="44">
        <f t="shared" si="1175"/>
        <v>0</v>
      </c>
      <c r="AA211" s="44">
        <f t="shared" si="1175"/>
        <v>0</v>
      </c>
      <c r="AB211" s="44">
        <f t="shared" si="1175"/>
        <v>0</v>
      </c>
      <c r="AC211" s="44">
        <f t="shared" si="1175"/>
        <v>0</v>
      </c>
      <c r="AD211" s="44">
        <f t="shared" si="1175"/>
        <v>0</v>
      </c>
      <c r="AE211" s="44">
        <f t="shared" si="1175"/>
        <v>0</v>
      </c>
      <c r="AF211" s="44">
        <f t="shared" si="1175"/>
        <v>0</v>
      </c>
      <c r="AG211" s="44">
        <f t="shared" si="1175"/>
        <v>0</v>
      </c>
      <c r="AH211" s="44">
        <f t="shared" si="1175"/>
        <v>0</v>
      </c>
      <c r="AI211" s="44">
        <f t="shared" si="1175"/>
        <v>0</v>
      </c>
      <c r="AJ211" s="44">
        <f t="shared" si="1175"/>
        <v>0</v>
      </c>
      <c r="AK211" s="44">
        <f t="shared" si="1175"/>
        <v>0</v>
      </c>
      <c r="AL211" s="44">
        <f t="shared" si="1175"/>
        <v>0</v>
      </c>
      <c r="AM211" s="44">
        <f t="shared" si="1175"/>
        <v>0</v>
      </c>
      <c r="AN211" s="44">
        <f t="shared" si="1175"/>
        <v>0</v>
      </c>
      <c r="AO211" s="44">
        <f t="shared" si="1175"/>
        <v>0</v>
      </c>
      <c r="AP211" s="44">
        <f t="shared" si="1175"/>
        <v>0</v>
      </c>
      <c r="AQ211" s="44">
        <f t="shared" si="1175"/>
        <v>0</v>
      </c>
      <c r="AR211" s="44">
        <f t="shared" si="1175"/>
        <v>0</v>
      </c>
      <c r="AS211" s="44">
        <f t="shared" si="1175"/>
        <v>0</v>
      </c>
      <c r="AT211" s="44">
        <f t="shared" si="1175"/>
        <v>0</v>
      </c>
      <c r="AU211" s="44">
        <f t="shared" si="1175"/>
        <v>0</v>
      </c>
      <c r="AV211" s="44">
        <f t="shared" si="1175"/>
        <v>0</v>
      </c>
      <c r="AW211" s="44">
        <f t="shared" si="1175"/>
        <v>0</v>
      </c>
      <c r="AX211" s="44">
        <f t="shared" si="1175"/>
        <v>0</v>
      </c>
      <c r="AY211" s="44">
        <f t="shared" si="1175"/>
        <v>0</v>
      </c>
      <c r="AZ211" s="44">
        <f t="shared" si="1175"/>
        <v>0</v>
      </c>
      <c r="BA211" s="44">
        <f t="shared" si="1175"/>
        <v>0</v>
      </c>
      <c r="BB211" s="44">
        <f t="shared" si="1175"/>
        <v>0</v>
      </c>
      <c r="BC211" s="44">
        <f t="shared" si="1175"/>
        <v>0</v>
      </c>
      <c r="BD211" s="44">
        <f t="shared" si="1175"/>
        <v>0</v>
      </c>
      <c r="BE211" s="44">
        <f t="shared" si="1175"/>
        <v>0</v>
      </c>
      <c r="BF211" s="44">
        <f t="shared" si="1175"/>
        <v>0</v>
      </c>
      <c r="BG211" s="44">
        <f t="shared" si="1175"/>
        <v>0</v>
      </c>
      <c r="BH211" s="44">
        <f t="shared" si="1175"/>
        <v>0</v>
      </c>
      <c r="BI211" s="44">
        <f t="shared" si="1175"/>
        <v>0</v>
      </c>
      <c r="BJ211" s="44">
        <f t="shared" si="1175"/>
        <v>0</v>
      </c>
      <c r="BK211" s="44">
        <f t="shared" si="1175"/>
        <v>0</v>
      </c>
      <c r="BL211" s="44">
        <f t="shared" si="1175"/>
        <v>0</v>
      </c>
      <c r="BM211" s="44">
        <f t="shared" si="1175"/>
        <v>0</v>
      </c>
      <c r="BN211" s="44">
        <f t="shared" si="1175"/>
        <v>73992.859056706904</v>
      </c>
      <c r="BO211" s="44">
        <f t="shared" si="1175"/>
        <v>-73992.859056706904</v>
      </c>
      <c r="BP211" s="44">
        <f t="shared" si="1175"/>
        <v>0</v>
      </c>
      <c r="BQ211" s="44">
        <f t="shared" si="1175"/>
        <v>459613.72095663234</v>
      </c>
      <c r="BR211" s="44">
        <f t="shared" si="1175"/>
        <v>-168795.59279479942</v>
      </c>
      <c r="BS211" s="44">
        <f t="shared" si="1175"/>
        <v>-168799.26406437185</v>
      </c>
      <c r="BT211" s="44">
        <f t="shared" si="1175"/>
        <v>715125.62538675754</v>
      </c>
      <c r="BU211" s="44">
        <f t="shared" si="1175"/>
        <v>-168806.63875835677</v>
      </c>
      <c r="BV211" s="44">
        <f t="shared" si="1175"/>
        <v>-168810.34224532283</v>
      </c>
      <c r="BW211" s="44">
        <f t="shared" ref="BW211:EH211" si="1176">BW202</f>
        <v>715114.51489444554</v>
      </c>
      <c r="BX211" s="44">
        <f t="shared" si="1176"/>
        <v>-168817.7816562714</v>
      </c>
      <c r="BY211" s="44">
        <f t="shared" si="1176"/>
        <v>-168821.51764335638</v>
      </c>
      <c r="BZ211" s="44">
        <f t="shared" si="1176"/>
        <v>370529.82939489023</v>
      </c>
      <c r="CA211" s="44">
        <f t="shared" si="1176"/>
        <v>-9353.0024683501651</v>
      </c>
      <c r="CB211" s="44">
        <f t="shared" si="1176"/>
        <v>-9353.0024683501651</v>
      </c>
      <c r="CC211" s="44">
        <f t="shared" si="1176"/>
        <v>432611.28324593545</v>
      </c>
      <c r="CD211" s="44">
        <f t="shared" si="1176"/>
        <v>-9540.0625177171678</v>
      </c>
      <c r="CE211" s="44">
        <f t="shared" si="1176"/>
        <v>32196.13261027971</v>
      </c>
      <c r="CF211" s="44">
        <f t="shared" si="1176"/>
        <v>-9540.0625177171678</v>
      </c>
      <c r="CG211" s="44">
        <f t="shared" si="1176"/>
        <v>-9540.0625177171678</v>
      </c>
      <c r="CH211" s="44">
        <f t="shared" si="1176"/>
        <v>-9540.0625177171678</v>
      </c>
      <c r="CI211" s="44">
        <f t="shared" si="1176"/>
        <v>-9540.0625177171678</v>
      </c>
      <c r="CJ211" s="44">
        <f t="shared" si="1176"/>
        <v>-9540.0625177171678</v>
      </c>
      <c r="CK211" s="44">
        <f t="shared" si="1176"/>
        <v>-9540.0625177171678</v>
      </c>
      <c r="CL211" s="44">
        <f t="shared" si="1176"/>
        <v>-9540.0625177171678</v>
      </c>
      <c r="CM211" s="44">
        <f t="shared" si="1176"/>
        <v>-9540.0625177171678</v>
      </c>
      <c r="CN211" s="44">
        <f t="shared" si="1176"/>
        <v>-9540.0625177171678</v>
      </c>
      <c r="CO211" s="44">
        <f t="shared" si="1176"/>
        <v>-9540.0625177171678</v>
      </c>
      <c r="CP211" s="44">
        <f t="shared" si="1176"/>
        <v>-9730.8637680715092</v>
      </c>
      <c r="CQ211" s="44">
        <f t="shared" si="1176"/>
        <v>-9730.8637680715092</v>
      </c>
      <c r="CR211" s="44">
        <f t="shared" si="1176"/>
        <v>-9730.8637680715092</v>
      </c>
      <c r="CS211" s="44">
        <f t="shared" si="1176"/>
        <v>-9730.8637680715092</v>
      </c>
      <c r="CT211" s="44">
        <f t="shared" si="1176"/>
        <v>-9730.8637680715092</v>
      </c>
      <c r="CU211" s="44">
        <f t="shared" si="1176"/>
        <v>-9730.8637680715092</v>
      </c>
      <c r="CV211" s="44">
        <f t="shared" si="1176"/>
        <v>-9730.8637680715092</v>
      </c>
      <c r="CW211" s="44">
        <f t="shared" si="1176"/>
        <v>-9730.8637680715092</v>
      </c>
      <c r="CX211" s="44">
        <f t="shared" si="1176"/>
        <v>-9730.8637680715092</v>
      </c>
      <c r="CY211" s="44">
        <f t="shared" si="1176"/>
        <v>-9730.8637680715092</v>
      </c>
      <c r="CZ211" s="44">
        <f t="shared" si="1176"/>
        <v>-9730.8637680715092</v>
      </c>
      <c r="DA211" s="44">
        <f t="shared" si="1176"/>
        <v>-9730.8637680715092</v>
      </c>
      <c r="DB211" s="44">
        <f t="shared" si="1176"/>
        <v>-9925.4810434329429</v>
      </c>
      <c r="DC211" s="44">
        <f t="shared" si="1176"/>
        <v>-9925.4810434329429</v>
      </c>
      <c r="DD211" s="44">
        <f t="shared" si="1176"/>
        <v>-9925.4810434329429</v>
      </c>
      <c r="DE211" s="44">
        <f t="shared" si="1176"/>
        <v>-9925.4810434329429</v>
      </c>
      <c r="DF211" s="44">
        <f t="shared" si="1176"/>
        <v>-9925.4810434329429</v>
      </c>
      <c r="DG211" s="44">
        <f t="shared" si="1176"/>
        <v>-9925.4810434329429</v>
      </c>
      <c r="DH211" s="44">
        <f t="shared" si="1176"/>
        <v>-9925.4810434329429</v>
      </c>
      <c r="DI211" s="44">
        <f t="shared" si="1176"/>
        <v>-9925.4810434329429</v>
      </c>
      <c r="DJ211" s="44">
        <f t="shared" si="1176"/>
        <v>-9925.4810434329429</v>
      </c>
      <c r="DK211" s="44">
        <f t="shared" si="1176"/>
        <v>-9925.4810434329429</v>
      </c>
      <c r="DL211" s="44">
        <f t="shared" si="1176"/>
        <v>-9925.4810434329429</v>
      </c>
      <c r="DM211" s="44">
        <f t="shared" si="1176"/>
        <v>-9925.4810434329429</v>
      </c>
      <c r="DN211" s="44">
        <f t="shared" si="1176"/>
        <v>-10123.990664301598</v>
      </c>
      <c r="DO211" s="44">
        <f t="shared" si="1176"/>
        <v>-10123.990664301598</v>
      </c>
      <c r="DP211" s="44">
        <f t="shared" si="1176"/>
        <v>-10123.990664301598</v>
      </c>
      <c r="DQ211" s="44">
        <f t="shared" si="1176"/>
        <v>-10123.990664301598</v>
      </c>
      <c r="DR211" s="44">
        <f t="shared" si="1176"/>
        <v>-10123.990664301598</v>
      </c>
      <c r="DS211" s="44">
        <f t="shared" si="1176"/>
        <v>-10123.990664301598</v>
      </c>
      <c r="DT211" s="44">
        <f t="shared" si="1176"/>
        <v>-10123.990664301598</v>
      </c>
      <c r="DU211" s="44">
        <f t="shared" si="1176"/>
        <v>-10123.990664301598</v>
      </c>
      <c r="DV211" s="44">
        <f t="shared" si="1176"/>
        <v>-10123.990664301598</v>
      </c>
      <c r="DW211" s="44">
        <f t="shared" si="1176"/>
        <v>-1265.8338324233384</v>
      </c>
      <c r="DX211" s="44">
        <f t="shared" si="1176"/>
        <v>-1265.8338324233384</v>
      </c>
      <c r="DY211" s="44">
        <f t="shared" si="1176"/>
        <v>-1265.8338324233384</v>
      </c>
      <c r="DZ211" s="44">
        <f t="shared" si="1176"/>
        <v>-1291.1505090718056</v>
      </c>
      <c r="EA211" s="44">
        <f t="shared" si="1176"/>
        <v>-1291.1505090718056</v>
      </c>
      <c r="EB211" s="44">
        <f t="shared" si="1176"/>
        <v>-1291.1505090718056</v>
      </c>
      <c r="EC211" s="44">
        <f t="shared" si="1176"/>
        <v>-1291.1505090718056</v>
      </c>
      <c r="ED211" s="44">
        <f t="shared" si="1176"/>
        <v>-1291.1505090718056</v>
      </c>
      <c r="EE211" s="44">
        <f t="shared" si="1176"/>
        <v>-1291.1505090718056</v>
      </c>
      <c r="EF211" s="44">
        <f t="shared" si="1176"/>
        <v>-1291.1505090718056</v>
      </c>
      <c r="EG211" s="44">
        <f t="shared" si="1176"/>
        <v>-1291.1505090718056</v>
      </c>
      <c r="EH211" s="44">
        <f t="shared" si="1176"/>
        <v>-1291.1505090718056</v>
      </c>
      <c r="EI211" s="44">
        <f t="shared" ref="EI211:GG211" si="1177">EI202</f>
        <v>7744.1694594440205</v>
      </c>
      <c r="EJ211" s="44">
        <f t="shared" si="1177"/>
        <v>7744.1694594440205</v>
      </c>
      <c r="EK211" s="44">
        <f t="shared" si="1177"/>
        <v>7744.1694594440205</v>
      </c>
      <c r="EL211" s="44">
        <f t="shared" si="1177"/>
        <v>7899.0528486328994</v>
      </c>
      <c r="EM211" s="44">
        <f t="shared" si="1177"/>
        <v>7899.0528486328994</v>
      </c>
      <c r="EN211" s="44">
        <f t="shared" si="1177"/>
        <v>7899.0528486328994</v>
      </c>
      <c r="EO211" s="44">
        <f t="shared" si="1177"/>
        <v>7899.0528486328994</v>
      </c>
      <c r="EP211" s="44">
        <f t="shared" si="1177"/>
        <v>7899.0528486328994</v>
      </c>
      <c r="EQ211" s="44">
        <f t="shared" si="1177"/>
        <v>7899.0528486328994</v>
      </c>
      <c r="ER211" s="44">
        <f t="shared" si="1177"/>
        <v>7899.0528486328994</v>
      </c>
      <c r="ES211" s="44">
        <f t="shared" si="1177"/>
        <v>7899.0528486328994</v>
      </c>
      <c r="ET211" s="44">
        <f t="shared" si="1177"/>
        <v>7899.0528486328994</v>
      </c>
      <c r="EU211" s="44">
        <f t="shared" si="1177"/>
        <v>17115.079216519032</v>
      </c>
      <c r="EV211" s="44">
        <f t="shared" si="1177"/>
        <v>17115.079216519032</v>
      </c>
      <c r="EW211" s="44">
        <f t="shared" si="1177"/>
        <v>17115.079216519032</v>
      </c>
      <c r="EX211" s="44">
        <f t="shared" si="1177"/>
        <v>17457.380800849416</v>
      </c>
      <c r="EY211" s="44">
        <f t="shared" si="1177"/>
        <v>17457.380800849416</v>
      </c>
      <c r="EZ211" s="44">
        <f t="shared" si="1177"/>
        <v>17457.380800849416</v>
      </c>
      <c r="FA211" s="44">
        <f t="shared" si="1177"/>
        <v>17457.380800849416</v>
      </c>
      <c r="FB211" s="44">
        <f t="shared" si="1177"/>
        <v>17457.380800849416</v>
      </c>
      <c r="FC211" s="44">
        <f t="shared" si="1177"/>
        <v>17457.380800849416</v>
      </c>
      <c r="FD211" s="44">
        <f t="shared" si="1177"/>
        <v>17457.380800849416</v>
      </c>
      <c r="FE211" s="44">
        <f t="shared" si="1177"/>
        <v>17457.380800849416</v>
      </c>
      <c r="FF211" s="44">
        <f t="shared" si="1177"/>
        <v>17457.380800849416</v>
      </c>
      <c r="FG211" s="44">
        <f t="shared" si="1177"/>
        <v>26857.72769609329</v>
      </c>
      <c r="FH211" s="44">
        <f t="shared" si="1177"/>
        <v>26857.72769609329</v>
      </c>
      <c r="FI211" s="44">
        <f t="shared" si="1177"/>
        <v>26857.72769609329</v>
      </c>
      <c r="FJ211" s="44">
        <f t="shared" si="1177"/>
        <v>27394.882250015147</v>
      </c>
      <c r="FK211" s="44">
        <f t="shared" si="1177"/>
        <v>27394.882250015147</v>
      </c>
      <c r="FL211" s="44">
        <f t="shared" si="1177"/>
        <v>27394.882250015147</v>
      </c>
      <c r="FM211" s="44">
        <f t="shared" si="1177"/>
        <v>27394.882250015147</v>
      </c>
      <c r="FN211" s="44">
        <f t="shared" si="1177"/>
        <v>27394.882250015147</v>
      </c>
      <c r="FO211" s="44">
        <f t="shared" si="1177"/>
        <v>27394.882250015147</v>
      </c>
      <c r="FP211" s="44">
        <f t="shared" si="1177"/>
        <v>27394.882250015147</v>
      </c>
      <c r="FQ211" s="44">
        <f t="shared" si="1177"/>
        <v>27394.882250015147</v>
      </c>
      <c r="FR211" s="44">
        <f t="shared" si="1177"/>
        <v>27394.882250015147</v>
      </c>
      <c r="FS211" s="44">
        <f t="shared" si="1177"/>
        <v>36983.236083163887</v>
      </c>
      <c r="FT211" s="44">
        <f t="shared" si="1177"/>
        <v>36983.236083163887</v>
      </c>
      <c r="FU211" s="44">
        <f t="shared" si="1177"/>
        <v>36983.236083163887</v>
      </c>
      <c r="FV211" s="44">
        <f t="shared" si="1177"/>
        <v>37722.900804827179</v>
      </c>
      <c r="FW211" s="44">
        <f t="shared" si="1177"/>
        <v>37722.900804827179</v>
      </c>
      <c r="FX211" s="44">
        <f t="shared" si="1177"/>
        <v>37722.900804827179</v>
      </c>
      <c r="FY211" s="44">
        <f t="shared" si="1177"/>
        <v>37722.900804827179</v>
      </c>
      <c r="FZ211" s="44">
        <f t="shared" si="1177"/>
        <v>37722.900804827179</v>
      </c>
      <c r="GA211" s="44">
        <f t="shared" si="1177"/>
        <v>37722.900804827179</v>
      </c>
      <c r="GB211" s="44">
        <f t="shared" si="1177"/>
        <v>37722.900804827179</v>
      </c>
      <c r="GC211" s="44">
        <f t="shared" si="1177"/>
        <v>37722.900804827179</v>
      </c>
      <c r="GD211" s="44">
        <f t="shared" si="1177"/>
        <v>37722.900804827179</v>
      </c>
      <c r="GE211" s="44">
        <f t="shared" si="1177"/>
        <v>37722.900804827179</v>
      </c>
      <c r="GF211" s="44">
        <f t="shared" si="1177"/>
        <v>37722.900804827179</v>
      </c>
      <c r="GG211" s="44">
        <f t="shared" si="1177"/>
        <v>2624436.0988501199</v>
      </c>
    </row>
    <row r="212" spans="2:189" x14ac:dyDescent="0.25">
      <c r="D212" t="str">
        <f>'Model Inputs'!D18</f>
        <v>Vendor</v>
      </c>
      <c r="J212" s="44">
        <f>J207</f>
        <v>0</v>
      </c>
      <c r="K212" s="44">
        <f t="shared" ref="K212:BV212" si="1178">K207</f>
        <v>0</v>
      </c>
      <c r="L212" s="44">
        <f t="shared" si="1178"/>
        <v>0</v>
      </c>
      <c r="M212" s="44">
        <f t="shared" si="1178"/>
        <v>0</v>
      </c>
      <c r="N212" s="44">
        <f t="shared" si="1178"/>
        <v>0</v>
      </c>
      <c r="O212" s="44">
        <f t="shared" si="1178"/>
        <v>0</v>
      </c>
      <c r="P212" s="44">
        <f t="shared" si="1178"/>
        <v>0</v>
      </c>
      <c r="Q212" s="44">
        <f t="shared" si="1178"/>
        <v>0</v>
      </c>
      <c r="R212" s="44">
        <f t="shared" si="1178"/>
        <v>0</v>
      </c>
      <c r="S212" s="44">
        <f t="shared" si="1178"/>
        <v>0</v>
      </c>
      <c r="T212" s="44">
        <f t="shared" si="1178"/>
        <v>0</v>
      </c>
      <c r="U212" s="44">
        <f t="shared" si="1178"/>
        <v>0</v>
      </c>
      <c r="V212" s="44">
        <f t="shared" si="1178"/>
        <v>0</v>
      </c>
      <c r="W212" s="44">
        <f t="shared" si="1178"/>
        <v>0</v>
      </c>
      <c r="X212" s="44">
        <f t="shared" si="1178"/>
        <v>0</v>
      </c>
      <c r="Y212" s="44">
        <f t="shared" si="1178"/>
        <v>0</v>
      </c>
      <c r="Z212" s="44">
        <f t="shared" si="1178"/>
        <v>0</v>
      </c>
      <c r="AA212" s="44">
        <f t="shared" si="1178"/>
        <v>0</v>
      </c>
      <c r="AB212" s="44">
        <f t="shared" si="1178"/>
        <v>0</v>
      </c>
      <c r="AC212" s="44">
        <f t="shared" si="1178"/>
        <v>0</v>
      </c>
      <c r="AD212" s="44">
        <f t="shared" si="1178"/>
        <v>0</v>
      </c>
      <c r="AE212" s="44">
        <f t="shared" si="1178"/>
        <v>0</v>
      </c>
      <c r="AF212" s="44">
        <f t="shared" si="1178"/>
        <v>0</v>
      </c>
      <c r="AG212" s="44">
        <f t="shared" si="1178"/>
        <v>0</v>
      </c>
      <c r="AH212" s="44">
        <f t="shared" si="1178"/>
        <v>0</v>
      </c>
      <c r="AI212" s="44">
        <f t="shared" si="1178"/>
        <v>0</v>
      </c>
      <c r="AJ212" s="44">
        <f t="shared" si="1178"/>
        <v>0</v>
      </c>
      <c r="AK212" s="44">
        <f t="shared" si="1178"/>
        <v>0</v>
      </c>
      <c r="AL212" s="44">
        <f t="shared" si="1178"/>
        <v>0</v>
      </c>
      <c r="AM212" s="44">
        <f t="shared" si="1178"/>
        <v>0</v>
      </c>
      <c r="AN212" s="44">
        <f t="shared" si="1178"/>
        <v>0</v>
      </c>
      <c r="AO212" s="44">
        <f t="shared" si="1178"/>
        <v>0</v>
      </c>
      <c r="AP212" s="44">
        <f t="shared" si="1178"/>
        <v>0</v>
      </c>
      <c r="AQ212" s="44">
        <f t="shared" si="1178"/>
        <v>0</v>
      </c>
      <c r="AR212" s="44">
        <f t="shared" si="1178"/>
        <v>0</v>
      </c>
      <c r="AS212" s="44">
        <f t="shared" si="1178"/>
        <v>0</v>
      </c>
      <c r="AT212" s="44">
        <f t="shared" si="1178"/>
        <v>0</v>
      </c>
      <c r="AU212" s="44">
        <f t="shared" si="1178"/>
        <v>0</v>
      </c>
      <c r="AV212" s="44">
        <f t="shared" si="1178"/>
        <v>0</v>
      </c>
      <c r="AW212" s="44">
        <f t="shared" si="1178"/>
        <v>0</v>
      </c>
      <c r="AX212" s="44">
        <f t="shared" si="1178"/>
        <v>0</v>
      </c>
      <c r="AY212" s="44">
        <f t="shared" si="1178"/>
        <v>0</v>
      </c>
      <c r="AZ212" s="44">
        <f t="shared" si="1178"/>
        <v>0</v>
      </c>
      <c r="BA212" s="44">
        <f t="shared" si="1178"/>
        <v>0</v>
      </c>
      <c r="BB212" s="44">
        <f t="shared" si="1178"/>
        <v>0</v>
      </c>
      <c r="BC212" s="44">
        <f t="shared" si="1178"/>
        <v>0</v>
      </c>
      <c r="BD212" s="44">
        <f t="shared" si="1178"/>
        <v>0</v>
      </c>
      <c r="BE212" s="44">
        <f t="shared" si="1178"/>
        <v>0</v>
      </c>
      <c r="BF212" s="44">
        <f t="shared" si="1178"/>
        <v>0</v>
      </c>
      <c r="BG212" s="44">
        <f t="shared" si="1178"/>
        <v>0</v>
      </c>
      <c r="BH212" s="44">
        <f t="shared" si="1178"/>
        <v>0</v>
      </c>
      <c r="BI212" s="44">
        <f t="shared" si="1178"/>
        <v>0</v>
      </c>
      <c r="BJ212" s="44">
        <f t="shared" si="1178"/>
        <v>0</v>
      </c>
      <c r="BK212" s="44">
        <f t="shared" si="1178"/>
        <v>0</v>
      </c>
      <c r="BL212" s="44">
        <f t="shared" si="1178"/>
        <v>0</v>
      </c>
      <c r="BM212" s="44">
        <f t="shared" si="1178"/>
        <v>0</v>
      </c>
      <c r="BN212" s="44">
        <f t="shared" si="1178"/>
        <v>0</v>
      </c>
      <c r="BO212" s="44">
        <f t="shared" si="1178"/>
        <v>0</v>
      </c>
      <c r="BP212" s="44">
        <f t="shared" si="1178"/>
        <v>0</v>
      </c>
      <c r="BQ212" s="44">
        <f t="shared" si="1178"/>
        <v>0</v>
      </c>
      <c r="BR212" s="44">
        <f t="shared" si="1178"/>
        <v>0</v>
      </c>
      <c r="BS212" s="44">
        <f t="shared" si="1178"/>
        <v>0</v>
      </c>
      <c r="BT212" s="44">
        <f t="shared" si="1178"/>
        <v>0</v>
      </c>
      <c r="BU212" s="44">
        <f t="shared" si="1178"/>
        <v>0</v>
      </c>
      <c r="BV212" s="44">
        <f t="shared" si="1178"/>
        <v>0</v>
      </c>
      <c r="BW212" s="44">
        <f t="shared" ref="BW212:EH212" si="1179">BW207</f>
        <v>0</v>
      </c>
      <c r="BX212" s="44">
        <f t="shared" si="1179"/>
        <v>0</v>
      </c>
      <c r="BY212" s="44">
        <f t="shared" si="1179"/>
        <v>0</v>
      </c>
      <c r="BZ212" s="44">
        <f t="shared" si="1179"/>
        <v>0</v>
      </c>
      <c r="CA212" s="44">
        <f t="shared" si="1179"/>
        <v>0</v>
      </c>
      <c r="CB212" s="44">
        <f t="shared" si="1179"/>
        <v>0</v>
      </c>
      <c r="CC212" s="44">
        <f t="shared" si="1179"/>
        <v>0</v>
      </c>
      <c r="CD212" s="44">
        <f t="shared" si="1179"/>
        <v>0</v>
      </c>
      <c r="CE212" s="44">
        <f t="shared" si="1179"/>
        <v>0</v>
      </c>
      <c r="CF212" s="44">
        <f t="shared" si="1179"/>
        <v>0</v>
      </c>
      <c r="CG212" s="44">
        <f t="shared" si="1179"/>
        <v>0</v>
      </c>
      <c r="CH212" s="44">
        <f t="shared" si="1179"/>
        <v>0</v>
      </c>
      <c r="CI212" s="44">
        <f t="shared" si="1179"/>
        <v>0</v>
      </c>
      <c r="CJ212" s="44">
        <f t="shared" si="1179"/>
        <v>0</v>
      </c>
      <c r="CK212" s="44">
        <f t="shared" si="1179"/>
        <v>0</v>
      </c>
      <c r="CL212" s="44">
        <f t="shared" si="1179"/>
        <v>0</v>
      </c>
      <c r="CM212" s="44">
        <f t="shared" si="1179"/>
        <v>0</v>
      </c>
      <c r="CN212" s="44">
        <f t="shared" si="1179"/>
        <v>0</v>
      </c>
      <c r="CO212" s="44">
        <f t="shared" si="1179"/>
        <v>0</v>
      </c>
      <c r="CP212" s="44">
        <f t="shared" si="1179"/>
        <v>0</v>
      </c>
      <c r="CQ212" s="44">
        <f t="shared" si="1179"/>
        <v>0</v>
      </c>
      <c r="CR212" s="44">
        <f t="shared" si="1179"/>
        <v>0</v>
      </c>
      <c r="CS212" s="44">
        <f t="shared" si="1179"/>
        <v>0</v>
      </c>
      <c r="CT212" s="44">
        <f t="shared" si="1179"/>
        <v>0</v>
      </c>
      <c r="CU212" s="44">
        <f t="shared" si="1179"/>
        <v>0</v>
      </c>
      <c r="CV212" s="44">
        <f t="shared" si="1179"/>
        <v>0</v>
      </c>
      <c r="CW212" s="44">
        <f t="shared" si="1179"/>
        <v>0</v>
      </c>
      <c r="CX212" s="44">
        <f t="shared" si="1179"/>
        <v>0</v>
      </c>
      <c r="CY212" s="44">
        <f t="shared" si="1179"/>
        <v>0</v>
      </c>
      <c r="CZ212" s="44">
        <f t="shared" si="1179"/>
        <v>0</v>
      </c>
      <c r="DA212" s="44">
        <f t="shared" si="1179"/>
        <v>0</v>
      </c>
      <c r="DB212" s="44">
        <f t="shared" si="1179"/>
        <v>0</v>
      </c>
      <c r="DC212" s="44">
        <f t="shared" si="1179"/>
        <v>0</v>
      </c>
      <c r="DD212" s="44">
        <f t="shared" si="1179"/>
        <v>0</v>
      </c>
      <c r="DE212" s="44">
        <f t="shared" si="1179"/>
        <v>0</v>
      </c>
      <c r="DF212" s="44">
        <f t="shared" si="1179"/>
        <v>0</v>
      </c>
      <c r="DG212" s="44">
        <f t="shared" si="1179"/>
        <v>0</v>
      </c>
      <c r="DH212" s="44">
        <f t="shared" si="1179"/>
        <v>0</v>
      </c>
      <c r="DI212" s="44">
        <f t="shared" si="1179"/>
        <v>0</v>
      </c>
      <c r="DJ212" s="44">
        <f t="shared" si="1179"/>
        <v>0</v>
      </c>
      <c r="DK212" s="44">
        <f t="shared" si="1179"/>
        <v>0</v>
      </c>
      <c r="DL212" s="44">
        <f t="shared" si="1179"/>
        <v>0</v>
      </c>
      <c r="DM212" s="44">
        <f t="shared" si="1179"/>
        <v>0</v>
      </c>
      <c r="DN212" s="44">
        <f t="shared" si="1179"/>
        <v>0</v>
      </c>
      <c r="DO212" s="44">
        <f t="shared" si="1179"/>
        <v>0</v>
      </c>
      <c r="DP212" s="44">
        <f t="shared" si="1179"/>
        <v>0</v>
      </c>
      <c r="DQ212" s="44">
        <f t="shared" si="1179"/>
        <v>0</v>
      </c>
      <c r="DR212" s="44">
        <f t="shared" si="1179"/>
        <v>0</v>
      </c>
      <c r="DS212" s="44">
        <f t="shared" si="1179"/>
        <v>0</v>
      </c>
      <c r="DT212" s="44">
        <f t="shared" si="1179"/>
        <v>0</v>
      </c>
      <c r="DU212" s="44">
        <f t="shared" si="1179"/>
        <v>0</v>
      </c>
      <c r="DV212" s="44">
        <f t="shared" si="1179"/>
        <v>0</v>
      </c>
      <c r="DW212" s="44">
        <f t="shared" si="1179"/>
        <v>0</v>
      </c>
      <c r="DX212" s="44">
        <f t="shared" si="1179"/>
        <v>0</v>
      </c>
      <c r="DY212" s="44">
        <f t="shared" si="1179"/>
        <v>0</v>
      </c>
      <c r="DZ212" s="44">
        <f t="shared" si="1179"/>
        <v>0</v>
      </c>
      <c r="EA212" s="44">
        <f t="shared" si="1179"/>
        <v>0</v>
      </c>
      <c r="EB212" s="44">
        <f t="shared" si="1179"/>
        <v>0</v>
      </c>
      <c r="EC212" s="44">
        <f t="shared" si="1179"/>
        <v>0</v>
      </c>
      <c r="ED212" s="44">
        <f t="shared" si="1179"/>
        <v>0</v>
      </c>
      <c r="EE212" s="44">
        <f t="shared" si="1179"/>
        <v>0</v>
      </c>
      <c r="EF212" s="44">
        <f t="shared" si="1179"/>
        <v>0</v>
      </c>
      <c r="EG212" s="44">
        <f t="shared" si="1179"/>
        <v>0</v>
      </c>
      <c r="EH212" s="44">
        <f t="shared" si="1179"/>
        <v>0</v>
      </c>
      <c r="EI212" s="44">
        <f t="shared" ref="EI212:GG212" si="1180">EI207</f>
        <v>0</v>
      </c>
      <c r="EJ212" s="44">
        <f t="shared" si="1180"/>
        <v>0</v>
      </c>
      <c r="EK212" s="44">
        <f t="shared" si="1180"/>
        <v>0</v>
      </c>
      <c r="EL212" s="44">
        <f t="shared" si="1180"/>
        <v>0</v>
      </c>
      <c r="EM212" s="44">
        <f t="shared" si="1180"/>
        <v>0</v>
      </c>
      <c r="EN212" s="44">
        <f t="shared" si="1180"/>
        <v>0</v>
      </c>
      <c r="EO212" s="44">
        <f t="shared" si="1180"/>
        <v>0</v>
      </c>
      <c r="EP212" s="44">
        <f t="shared" si="1180"/>
        <v>0</v>
      </c>
      <c r="EQ212" s="44">
        <f t="shared" si="1180"/>
        <v>0</v>
      </c>
      <c r="ER212" s="44">
        <f t="shared" si="1180"/>
        <v>0</v>
      </c>
      <c r="ES212" s="44">
        <f t="shared" si="1180"/>
        <v>0</v>
      </c>
      <c r="ET212" s="44">
        <f t="shared" si="1180"/>
        <v>0</v>
      </c>
      <c r="EU212" s="44">
        <f t="shared" si="1180"/>
        <v>0</v>
      </c>
      <c r="EV212" s="44">
        <f t="shared" si="1180"/>
        <v>0</v>
      </c>
      <c r="EW212" s="44">
        <f t="shared" si="1180"/>
        <v>0</v>
      </c>
      <c r="EX212" s="44">
        <f t="shared" si="1180"/>
        <v>0</v>
      </c>
      <c r="EY212" s="44">
        <f t="shared" si="1180"/>
        <v>0</v>
      </c>
      <c r="EZ212" s="44">
        <f t="shared" si="1180"/>
        <v>0</v>
      </c>
      <c r="FA212" s="44">
        <f t="shared" si="1180"/>
        <v>0</v>
      </c>
      <c r="FB212" s="44">
        <f t="shared" si="1180"/>
        <v>0</v>
      </c>
      <c r="FC212" s="44">
        <f t="shared" si="1180"/>
        <v>0</v>
      </c>
      <c r="FD212" s="44">
        <f t="shared" si="1180"/>
        <v>0</v>
      </c>
      <c r="FE212" s="44">
        <f t="shared" si="1180"/>
        <v>0</v>
      </c>
      <c r="FF212" s="44">
        <f t="shared" si="1180"/>
        <v>0</v>
      </c>
      <c r="FG212" s="44">
        <f t="shared" si="1180"/>
        <v>0</v>
      </c>
      <c r="FH212" s="44">
        <f t="shared" si="1180"/>
        <v>0</v>
      </c>
      <c r="FI212" s="44">
        <f t="shared" si="1180"/>
        <v>0</v>
      </c>
      <c r="FJ212" s="44">
        <f t="shared" si="1180"/>
        <v>0</v>
      </c>
      <c r="FK212" s="44">
        <f t="shared" si="1180"/>
        <v>0</v>
      </c>
      <c r="FL212" s="44">
        <f t="shared" si="1180"/>
        <v>0</v>
      </c>
      <c r="FM212" s="44">
        <f t="shared" si="1180"/>
        <v>0</v>
      </c>
      <c r="FN212" s="44">
        <f t="shared" si="1180"/>
        <v>0</v>
      </c>
      <c r="FO212" s="44">
        <f t="shared" si="1180"/>
        <v>0</v>
      </c>
      <c r="FP212" s="44">
        <f t="shared" si="1180"/>
        <v>0</v>
      </c>
      <c r="FQ212" s="44">
        <f t="shared" si="1180"/>
        <v>0</v>
      </c>
      <c r="FR212" s="44">
        <f t="shared" si="1180"/>
        <v>0</v>
      </c>
      <c r="FS212" s="44">
        <f t="shared" si="1180"/>
        <v>0</v>
      </c>
      <c r="FT212" s="44">
        <f t="shared" si="1180"/>
        <v>0</v>
      </c>
      <c r="FU212" s="44">
        <f t="shared" si="1180"/>
        <v>0</v>
      </c>
      <c r="FV212" s="44">
        <f t="shared" si="1180"/>
        <v>0</v>
      </c>
      <c r="FW212" s="44">
        <f t="shared" si="1180"/>
        <v>0</v>
      </c>
      <c r="FX212" s="44">
        <f t="shared" si="1180"/>
        <v>0</v>
      </c>
      <c r="FY212" s="44">
        <f t="shared" si="1180"/>
        <v>0</v>
      </c>
      <c r="FZ212" s="44">
        <f t="shared" si="1180"/>
        <v>0</v>
      </c>
      <c r="GA212" s="44">
        <f t="shared" si="1180"/>
        <v>0</v>
      </c>
      <c r="GB212" s="44">
        <f t="shared" si="1180"/>
        <v>0</v>
      </c>
      <c r="GC212" s="44">
        <f t="shared" si="1180"/>
        <v>0</v>
      </c>
      <c r="GD212" s="44">
        <f t="shared" si="1180"/>
        <v>0</v>
      </c>
      <c r="GE212" s="44">
        <f t="shared" si="1180"/>
        <v>0</v>
      </c>
      <c r="GF212" s="44">
        <f t="shared" si="1180"/>
        <v>0</v>
      </c>
      <c r="GG212" s="44">
        <f t="shared" si="1180"/>
        <v>0</v>
      </c>
    </row>
    <row r="213" spans="2:189" x14ac:dyDescent="0.25">
      <c r="D213" s="31" t="s">
        <v>300</v>
      </c>
      <c r="E213" s="31"/>
      <c r="F213" s="31"/>
      <c r="G213" s="31"/>
      <c r="H213" s="31"/>
      <c r="I213" s="31"/>
      <c r="J213" s="33">
        <f>SUM(J210:J212)</f>
        <v>-983520.126209729</v>
      </c>
      <c r="K213" s="33">
        <f t="shared" ref="K213:BV213" si="1181">SUM(K210:K212)</f>
        <v>-1138838.3608695653</v>
      </c>
      <c r="L213" s="33">
        <f t="shared" si="1181"/>
        <v>-1138838.3608695655</v>
      </c>
      <c r="M213" s="33">
        <f t="shared" si="1181"/>
        <v>-1138838.360869565</v>
      </c>
      <c r="N213" s="33">
        <f t="shared" si="1181"/>
        <v>-1138838.3608695657</v>
      </c>
      <c r="O213" s="33">
        <f t="shared" si="1181"/>
        <v>-790505.02254456526</v>
      </c>
      <c r="P213" s="33">
        <f t="shared" si="1181"/>
        <v>-790505.0225445648</v>
      </c>
      <c r="Q213" s="33">
        <f t="shared" si="1181"/>
        <v>-790505.02254456491</v>
      </c>
      <c r="R213" s="33">
        <f t="shared" si="1181"/>
        <v>-790505.02254456573</v>
      </c>
      <c r="S213" s="33">
        <f t="shared" si="1181"/>
        <v>-790505.02254456491</v>
      </c>
      <c r="T213" s="33">
        <f t="shared" si="1181"/>
        <v>-790505.02254456526</v>
      </c>
      <c r="U213" s="33">
        <f t="shared" si="1181"/>
        <v>-790505.02254456445</v>
      </c>
      <c r="V213" s="33">
        <f t="shared" si="1181"/>
        <v>-805185.61599545751</v>
      </c>
      <c r="W213" s="33">
        <f t="shared" si="1181"/>
        <v>-119362.05858695693</v>
      </c>
      <c r="X213" s="33">
        <f t="shared" si="1181"/>
        <v>-119362.05858695577</v>
      </c>
      <c r="Y213" s="33">
        <f t="shared" si="1181"/>
        <v>-1036155.3408984308</v>
      </c>
      <c r="Z213" s="33">
        <f t="shared" si="1181"/>
        <v>-1036155.3408984313</v>
      </c>
      <c r="AA213" s="33">
        <f t="shared" si="1181"/>
        <v>-1721978.8983069309</v>
      </c>
      <c r="AB213" s="33">
        <f t="shared" si="1181"/>
        <v>-1721978.8983069297</v>
      </c>
      <c r="AC213" s="33">
        <f t="shared" si="1181"/>
        <v>-1721978.8983069309</v>
      </c>
      <c r="AD213" s="33">
        <f t="shared" si="1181"/>
        <v>4170878.24455021</v>
      </c>
      <c r="AE213" s="33">
        <f t="shared" si="1181"/>
        <v>-1721978.8983069332</v>
      </c>
      <c r="AF213" s="33">
        <f t="shared" si="1181"/>
        <v>-1721978.898306933</v>
      </c>
      <c r="AG213" s="33">
        <f t="shared" si="1181"/>
        <v>3975293.6627445449</v>
      </c>
      <c r="AH213" s="33">
        <f t="shared" si="1181"/>
        <v>-1954785.2427148514</v>
      </c>
      <c r="AI213" s="33">
        <f t="shared" si="1181"/>
        <v>-1954785.2427148491</v>
      </c>
      <c r="AJ213" s="33">
        <f t="shared" si="1181"/>
        <v>3938071.900142292</v>
      </c>
      <c r="AK213" s="33">
        <f t="shared" si="1181"/>
        <v>-1954785.24271485</v>
      </c>
      <c r="AL213" s="33">
        <f t="shared" si="1181"/>
        <v>-1954785.2427148486</v>
      </c>
      <c r="AM213" s="33">
        <f t="shared" si="1181"/>
        <v>3238531.871585622</v>
      </c>
      <c r="AN213" s="33">
        <f t="shared" si="1181"/>
        <v>-2654325.2712715208</v>
      </c>
      <c r="AO213" s="33">
        <f t="shared" si="1181"/>
        <v>-2654325.2712715203</v>
      </c>
      <c r="AP213" s="33">
        <f t="shared" si="1181"/>
        <v>4137568.1735840715</v>
      </c>
      <c r="AQ213" s="33">
        <f t="shared" si="1181"/>
        <v>-1755288.9692730713</v>
      </c>
      <c r="AR213" s="33">
        <f t="shared" si="1181"/>
        <v>-1755288.969273071</v>
      </c>
      <c r="AS213" s="33">
        <f t="shared" si="1181"/>
        <v>4837108.2021407401</v>
      </c>
      <c r="AT213" s="33">
        <f t="shared" si="1181"/>
        <v>-1075734.4125307277</v>
      </c>
      <c r="AU213" s="33">
        <f t="shared" si="1181"/>
        <v>-1075734.4125307286</v>
      </c>
      <c r="AV213" s="33">
        <f t="shared" si="1181"/>
        <v>4817122.7303264141</v>
      </c>
      <c r="AW213" s="33">
        <f t="shared" si="1181"/>
        <v>-1075734.4125307284</v>
      </c>
      <c r="AX213" s="33">
        <f t="shared" si="1181"/>
        <v>-1075734.4125307268</v>
      </c>
      <c r="AY213" s="33">
        <f t="shared" si="1181"/>
        <v>4817122.7303264141</v>
      </c>
      <c r="AZ213" s="33">
        <f t="shared" si="1181"/>
        <v>-1075734.4125307282</v>
      </c>
      <c r="BA213" s="33">
        <f t="shared" si="1181"/>
        <v>-1075734.4125307291</v>
      </c>
      <c r="BB213" s="33">
        <f t="shared" si="1181"/>
        <v>4817122.7303264141</v>
      </c>
      <c r="BC213" s="33">
        <f t="shared" si="1181"/>
        <v>-1075734.4125307282</v>
      </c>
      <c r="BD213" s="33">
        <f t="shared" si="1181"/>
        <v>-1075734.4125307279</v>
      </c>
      <c r="BE213" s="33">
        <f t="shared" si="1181"/>
        <v>4817122.7303264141</v>
      </c>
      <c r="BF213" s="33">
        <f t="shared" si="1181"/>
        <v>-1096119.5937813432</v>
      </c>
      <c r="BG213" s="33">
        <f t="shared" si="1181"/>
        <v>-1096119.5937813437</v>
      </c>
      <c r="BH213" s="33">
        <f t="shared" si="1181"/>
        <v>4796737.5490757991</v>
      </c>
      <c r="BI213" s="33">
        <f t="shared" si="1181"/>
        <v>-1096119.593781343</v>
      </c>
      <c r="BJ213" s="33">
        <f t="shared" si="1181"/>
        <v>-1096119.593781343</v>
      </c>
      <c r="BK213" s="33">
        <f t="shared" si="1181"/>
        <v>4796737.5490758</v>
      </c>
      <c r="BL213" s="33">
        <f t="shared" si="1181"/>
        <v>-1096119.5937813427</v>
      </c>
      <c r="BM213" s="33">
        <f t="shared" si="1181"/>
        <v>-1096119.5937813432</v>
      </c>
      <c r="BN213" s="33">
        <f t="shared" si="1181"/>
        <v>4796737.5490757991</v>
      </c>
      <c r="BO213" s="33">
        <f t="shared" si="1181"/>
        <v>-1096119.593781343</v>
      </c>
      <c r="BP213" s="33">
        <f t="shared" si="1181"/>
        <v>-1096119.593781343</v>
      </c>
      <c r="BQ213" s="33">
        <f t="shared" si="1181"/>
        <v>4796737.5490757991</v>
      </c>
      <c r="BR213" s="33">
        <f t="shared" si="1181"/>
        <v>-1116912.47865697</v>
      </c>
      <c r="BS213" s="33">
        <f t="shared" si="1181"/>
        <v>-1116912.47865697</v>
      </c>
      <c r="BT213" s="33">
        <f t="shared" si="1181"/>
        <v>4775944.6642001728</v>
      </c>
      <c r="BU213" s="33">
        <f t="shared" si="1181"/>
        <v>-1116912.4786569704</v>
      </c>
      <c r="BV213" s="33">
        <f t="shared" si="1181"/>
        <v>-1116912.4786569702</v>
      </c>
      <c r="BW213" s="33">
        <f t="shared" ref="BW213:EH213" si="1182">SUM(BW210:BW212)</f>
        <v>4775944.6642001728</v>
      </c>
      <c r="BX213" s="33">
        <f t="shared" si="1182"/>
        <v>-1116912.4786569702</v>
      </c>
      <c r="BY213" s="33">
        <f t="shared" si="1182"/>
        <v>-1116912.4786569697</v>
      </c>
      <c r="BZ213" s="33">
        <f t="shared" si="1182"/>
        <v>4775944.6642001728</v>
      </c>
      <c r="CA213" s="33">
        <f t="shared" si="1182"/>
        <v>-62353.349789001106</v>
      </c>
      <c r="CB213" s="33">
        <f t="shared" si="1182"/>
        <v>-62353.349789001106</v>
      </c>
      <c r="CC213" s="33">
        <f t="shared" si="1182"/>
        <v>2884075.2216395698</v>
      </c>
      <c r="CD213" s="33">
        <f t="shared" si="1182"/>
        <v>-63600.416784781119</v>
      </c>
      <c r="CE213" s="33">
        <f t="shared" si="1182"/>
        <v>214640.88406853142</v>
      </c>
      <c r="CF213" s="33">
        <f t="shared" si="1182"/>
        <v>-63600.416784781119</v>
      </c>
      <c r="CG213" s="33">
        <f t="shared" si="1182"/>
        <v>-63600.416784781119</v>
      </c>
      <c r="CH213" s="33">
        <f t="shared" si="1182"/>
        <v>-63600.416784781119</v>
      </c>
      <c r="CI213" s="33">
        <f t="shared" si="1182"/>
        <v>-63600.416784781119</v>
      </c>
      <c r="CJ213" s="33">
        <f t="shared" si="1182"/>
        <v>-63600.416784781119</v>
      </c>
      <c r="CK213" s="33">
        <f t="shared" si="1182"/>
        <v>-63600.416784781119</v>
      </c>
      <c r="CL213" s="33">
        <f t="shared" si="1182"/>
        <v>-63600.416784781119</v>
      </c>
      <c r="CM213" s="33">
        <f t="shared" si="1182"/>
        <v>-63600.416784781119</v>
      </c>
      <c r="CN213" s="33">
        <f t="shared" si="1182"/>
        <v>-63600.416784781119</v>
      </c>
      <c r="CO213" s="33">
        <f t="shared" si="1182"/>
        <v>-63600.416784781119</v>
      </c>
      <c r="CP213" s="33">
        <f t="shared" si="1182"/>
        <v>-64872.425120476735</v>
      </c>
      <c r="CQ213" s="33">
        <f t="shared" si="1182"/>
        <v>-64872.425120476735</v>
      </c>
      <c r="CR213" s="33">
        <f t="shared" si="1182"/>
        <v>-64872.425120476735</v>
      </c>
      <c r="CS213" s="33">
        <f t="shared" si="1182"/>
        <v>-64872.425120476735</v>
      </c>
      <c r="CT213" s="33">
        <f t="shared" si="1182"/>
        <v>-64872.425120476735</v>
      </c>
      <c r="CU213" s="33">
        <f t="shared" si="1182"/>
        <v>-64872.425120476735</v>
      </c>
      <c r="CV213" s="33">
        <f t="shared" si="1182"/>
        <v>-64872.425120476735</v>
      </c>
      <c r="CW213" s="33">
        <f t="shared" si="1182"/>
        <v>-64872.425120476735</v>
      </c>
      <c r="CX213" s="33">
        <f t="shared" si="1182"/>
        <v>-64872.425120476735</v>
      </c>
      <c r="CY213" s="33">
        <f t="shared" si="1182"/>
        <v>-64872.425120476735</v>
      </c>
      <c r="CZ213" s="33">
        <f t="shared" si="1182"/>
        <v>-64872.425120476735</v>
      </c>
      <c r="DA213" s="33">
        <f t="shared" si="1182"/>
        <v>-64872.425120476735</v>
      </c>
      <c r="DB213" s="33">
        <f t="shared" si="1182"/>
        <v>-66169.873622886284</v>
      </c>
      <c r="DC213" s="33">
        <f t="shared" si="1182"/>
        <v>-66169.873622886284</v>
      </c>
      <c r="DD213" s="33">
        <f t="shared" si="1182"/>
        <v>-66169.873622886284</v>
      </c>
      <c r="DE213" s="33">
        <f t="shared" si="1182"/>
        <v>-66169.873622886284</v>
      </c>
      <c r="DF213" s="33">
        <f t="shared" si="1182"/>
        <v>-66169.873622886284</v>
      </c>
      <c r="DG213" s="33">
        <f t="shared" si="1182"/>
        <v>-66169.873622886284</v>
      </c>
      <c r="DH213" s="33">
        <f t="shared" si="1182"/>
        <v>-66169.873622886284</v>
      </c>
      <c r="DI213" s="33">
        <f t="shared" si="1182"/>
        <v>-66169.873622886284</v>
      </c>
      <c r="DJ213" s="33">
        <f t="shared" si="1182"/>
        <v>-66169.873622886284</v>
      </c>
      <c r="DK213" s="33">
        <f t="shared" si="1182"/>
        <v>-66169.873622886284</v>
      </c>
      <c r="DL213" s="33">
        <f t="shared" si="1182"/>
        <v>-66169.873622886284</v>
      </c>
      <c r="DM213" s="33">
        <f t="shared" si="1182"/>
        <v>-66169.873622886284</v>
      </c>
      <c r="DN213" s="33">
        <f t="shared" si="1182"/>
        <v>-67493.271095343996</v>
      </c>
      <c r="DO213" s="33">
        <f t="shared" si="1182"/>
        <v>-67493.271095343996</v>
      </c>
      <c r="DP213" s="33">
        <f t="shared" si="1182"/>
        <v>-67493.271095343996</v>
      </c>
      <c r="DQ213" s="33">
        <f t="shared" si="1182"/>
        <v>-67493.271095343996</v>
      </c>
      <c r="DR213" s="33">
        <f t="shared" si="1182"/>
        <v>-67493.271095343996</v>
      </c>
      <c r="DS213" s="33">
        <f t="shared" si="1182"/>
        <v>-67493.271095343996</v>
      </c>
      <c r="DT213" s="33">
        <f t="shared" si="1182"/>
        <v>-67493.271095343996</v>
      </c>
      <c r="DU213" s="33">
        <f t="shared" si="1182"/>
        <v>-67493.271095343996</v>
      </c>
      <c r="DV213" s="33">
        <f t="shared" si="1182"/>
        <v>-67493.271095343996</v>
      </c>
      <c r="DW213" s="33">
        <f t="shared" si="1182"/>
        <v>-8438.8922161555893</v>
      </c>
      <c r="DX213" s="33">
        <f t="shared" si="1182"/>
        <v>-8438.8922161555893</v>
      </c>
      <c r="DY213" s="33">
        <f t="shared" si="1182"/>
        <v>-8438.8922161555893</v>
      </c>
      <c r="DZ213" s="33">
        <f t="shared" si="1182"/>
        <v>-8607.6700604787038</v>
      </c>
      <c r="EA213" s="33">
        <f t="shared" si="1182"/>
        <v>-8607.6700604787038</v>
      </c>
      <c r="EB213" s="33">
        <f t="shared" si="1182"/>
        <v>-8607.6700604787038</v>
      </c>
      <c r="EC213" s="33">
        <f t="shared" si="1182"/>
        <v>-8607.6700604787038</v>
      </c>
      <c r="ED213" s="33">
        <f t="shared" si="1182"/>
        <v>-8607.6700604787038</v>
      </c>
      <c r="EE213" s="33">
        <f t="shared" si="1182"/>
        <v>-8607.6700604787038</v>
      </c>
      <c r="EF213" s="33">
        <f t="shared" si="1182"/>
        <v>-8607.6700604787038</v>
      </c>
      <c r="EG213" s="33">
        <f t="shared" si="1182"/>
        <v>-8607.6700604787038</v>
      </c>
      <c r="EH213" s="33">
        <f t="shared" si="1182"/>
        <v>-8607.6700604787038</v>
      </c>
      <c r="EI213" s="33">
        <f t="shared" ref="EI213:GG213" si="1183">SUM(EI210:EI212)</f>
        <v>51627.796396293466</v>
      </c>
      <c r="EJ213" s="33">
        <f t="shared" si="1183"/>
        <v>51627.796396293466</v>
      </c>
      <c r="EK213" s="33">
        <f t="shared" si="1183"/>
        <v>51627.796396293466</v>
      </c>
      <c r="EL213" s="33">
        <f t="shared" si="1183"/>
        <v>52660.352324219326</v>
      </c>
      <c r="EM213" s="33">
        <f t="shared" si="1183"/>
        <v>52660.352324219326</v>
      </c>
      <c r="EN213" s="33">
        <f t="shared" si="1183"/>
        <v>52660.352324219326</v>
      </c>
      <c r="EO213" s="33">
        <f t="shared" si="1183"/>
        <v>52660.352324219326</v>
      </c>
      <c r="EP213" s="33">
        <f t="shared" si="1183"/>
        <v>52660.352324219326</v>
      </c>
      <c r="EQ213" s="33">
        <f t="shared" si="1183"/>
        <v>52660.352324219326</v>
      </c>
      <c r="ER213" s="33">
        <f t="shared" si="1183"/>
        <v>52660.352324219326</v>
      </c>
      <c r="ES213" s="33">
        <f t="shared" si="1183"/>
        <v>52660.352324219326</v>
      </c>
      <c r="ET213" s="33">
        <f t="shared" si="1183"/>
        <v>52660.352324219326</v>
      </c>
      <c r="EU213" s="33">
        <f t="shared" si="1183"/>
        <v>114100.52811012689</v>
      </c>
      <c r="EV213" s="33">
        <f t="shared" si="1183"/>
        <v>114100.52811012689</v>
      </c>
      <c r="EW213" s="33">
        <f t="shared" si="1183"/>
        <v>114100.52811012689</v>
      </c>
      <c r="EX213" s="33">
        <f t="shared" si="1183"/>
        <v>116382.53867232942</v>
      </c>
      <c r="EY213" s="33">
        <f t="shared" si="1183"/>
        <v>116382.53867232942</v>
      </c>
      <c r="EZ213" s="33">
        <f t="shared" si="1183"/>
        <v>116382.53867232942</v>
      </c>
      <c r="FA213" s="33">
        <f t="shared" si="1183"/>
        <v>116382.53867232942</v>
      </c>
      <c r="FB213" s="33">
        <f t="shared" si="1183"/>
        <v>116382.53867232942</v>
      </c>
      <c r="FC213" s="33">
        <f t="shared" si="1183"/>
        <v>116382.53867232942</v>
      </c>
      <c r="FD213" s="33">
        <f t="shared" si="1183"/>
        <v>116382.53867232942</v>
      </c>
      <c r="FE213" s="33">
        <f t="shared" si="1183"/>
        <v>116382.53867232942</v>
      </c>
      <c r="FF213" s="33">
        <f t="shared" si="1183"/>
        <v>116382.53867232942</v>
      </c>
      <c r="FG213" s="33">
        <f t="shared" si="1183"/>
        <v>179051.51797395528</v>
      </c>
      <c r="FH213" s="33">
        <f t="shared" si="1183"/>
        <v>179051.51797395528</v>
      </c>
      <c r="FI213" s="33">
        <f t="shared" si="1183"/>
        <v>179051.51797395528</v>
      </c>
      <c r="FJ213" s="33">
        <f t="shared" si="1183"/>
        <v>182632.54833343433</v>
      </c>
      <c r="FK213" s="33">
        <f t="shared" si="1183"/>
        <v>182632.54833343433</v>
      </c>
      <c r="FL213" s="33">
        <f t="shared" si="1183"/>
        <v>182632.54833343433</v>
      </c>
      <c r="FM213" s="33">
        <f t="shared" si="1183"/>
        <v>182632.54833343433</v>
      </c>
      <c r="FN213" s="33">
        <f t="shared" si="1183"/>
        <v>182632.54833343433</v>
      </c>
      <c r="FO213" s="33">
        <f t="shared" si="1183"/>
        <v>182632.54833343433</v>
      </c>
      <c r="FP213" s="33">
        <f t="shared" si="1183"/>
        <v>182632.54833343433</v>
      </c>
      <c r="FQ213" s="33">
        <f t="shared" si="1183"/>
        <v>182632.54833343433</v>
      </c>
      <c r="FR213" s="33">
        <f t="shared" si="1183"/>
        <v>182632.54833343433</v>
      </c>
      <c r="FS213" s="33">
        <f t="shared" si="1183"/>
        <v>246554.90722109258</v>
      </c>
      <c r="FT213" s="33">
        <f t="shared" si="1183"/>
        <v>246554.90722109258</v>
      </c>
      <c r="FU213" s="33">
        <f t="shared" si="1183"/>
        <v>246554.90722109258</v>
      </c>
      <c r="FV213" s="33">
        <f t="shared" si="1183"/>
        <v>251486.00536551449</v>
      </c>
      <c r="FW213" s="33">
        <f t="shared" si="1183"/>
        <v>251486.00536551449</v>
      </c>
      <c r="FX213" s="33">
        <f t="shared" si="1183"/>
        <v>251486.00536551449</v>
      </c>
      <c r="FY213" s="33">
        <f t="shared" si="1183"/>
        <v>251486.00536551449</v>
      </c>
      <c r="FZ213" s="33">
        <f t="shared" si="1183"/>
        <v>251486.00536551449</v>
      </c>
      <c r="GA213" s="33">
        <f t="shared" si="1183"/>
        <v>251486.00536551449</v>
      </c>
      <c r="GB213" s="33">
        <f t="shared" si="1183"/>
        <v>251486.00536551449</v>
      </c>
      <c r="GC213" s="33">
        <f t="shared" si="1183"/>
        <v>251486.00536551449</v>
      </c>
      <c r="GD213" s="33">
        <f t="shared" si="1183"/>
        <v>251486.00536551449</v>
      </c>
      <c r="GE213" s="33">
        <f t="shared" si="1183"/>
        <v>251486.00536551449</v>
      </c>
      <c r="GF213" s="33">
        <f t="shared" si="1183"/>
        <v>251486.00536551449</v>
      </c>
      <c r="GG213" s="33">
        <f t="shared" si="1183"/>
        <v>17496240.659000799</v>
      </c>
    </row>
    <row r="216" spans="2:189" ht="15.75" x14ac:dyDescent="0.25">
      <c r="B216" s="20" t="s">
        <v>305</v>
      </c>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c r="AE216" s="20"/>
      <c r="AF216" s="20"/>
      <c r="AG216" s="20"/>
      <c r="AH216" s="20"/>
      <c r="AI216" s="20"/>
      <c r="AJ216" s="20"/>
      <c r="AK216" s="20"/>
      <c r="AL216" s="20"/>
      <c r="AM216" s="20"/>
      <c r="AN216" s="20"/>
      <c r="AO216" s="20"/>
      <c r="AP216" s="20"/>
      <c r="AQ216" s="20"/>
      <c r="AR216" s="20"/>
      <c r="AS216" s="20"/>
      <c r="AT216" s="20"/>
      <c r="AU216" s="20"/>
      <c r="AV216" s="20"/>
      <c r="AW216" s="20"/>
      <c r="AX216" s="20"/>
      <c r="AY216" s="20"/>
      <c r="AZ216" s="20"/>
      <c r="BA216" s="20"/>
      <c r="BB216" s="20"/>
      <c r="BC216" s="20"/>
      <c r="BD216" s="20"/>
      <c r="BE216" s="20"/>
      <c r="BF216" s="20"/>
      <c r="BG216" s="20"/>
      <c r="BH216" s="20"/>
      <c r="BI216" s="20"/>
      <c r="BJ216" s="20"/>
      <c r="BK216" s="20"/>
      <c r="BL216" s="20"/>
      <c r="BM216" s="20"/>
      <c r="BN216" s="20"/>
      <c r="BO216" s="20"/>
      <c r="BP216" s="20"/>
      <c r="BQ216" s="20"/>
      <c r="BR216" s="20"/>
      <c r="BS216" s="20"/>
      <c r="BT216" s="20"/>
      <c r="BU216" s="20"/>
      <c r="BV216" s="20"/>
      <c r="BW216" s="20"/>
      <c r="BX216" s="20"/>
      <c r="BY216" s="20"/>
      <c r="BZ216" s="20"/>
      <c r="CA216" s="20"/>
      <c r="CB216" s="20"/>
      <c r="CC216" s="20"/>
      <c r="CD216" s="20"/>
      <c r="CE216" s="20"/>
      <c r="CF216" s="20"/>
      <c r="CG216" s="20"/>
      <c r="CH216" s="20"/>
      <c r="CI216" s="20"/>
      <c r="CJ216" s="20"/>
      <c r="CK216" s="20"/>
      <c r="CL216" s="20"/>
      <c r="CM216" s="20"/>
      <c r="CN216" s="20"/>
      <c r="CO216" s="20"/>
      <c r="CP216" s="20"/>
      <c r="CQ216" s="20"/>
      <c r="CR216" s="20"/>
      <c r="CS216" s="20"/>
      <c r="CT216" s="20"/>
      <c r="CU216" s="20"/>
      <c r="CV216" s="20"/>
      <c r="CW216" s="20"/>
      <c r="CX216" s="20"/>
      <c r="CY216" s="20"/>
      <c r="CZ216" s="20"/>
      <c r="DA216" s="20"/>
      <c r="DB216" s="20"/>
      <c r="DC216" s="20"/>
      <c r="DD216" s="20"/>
      <c r="DE216" s="20"/>
      <c r="DF216" s="20"/>
      <c r="DG216" s="20"/>
      <c r="DH216" s="20"/>
      <c r="DI216" s="20"/>
      <c r="DJ216" s="20"/>
      <c r="DK216" s="20"/>
      <c r="DL216" s="20"/>
      <c r="DM216" s="20"/>
      <c r="DN216" s="20"/>
      <c r="DO216" s="20"/>
      <c r="DP216" s="20"/>
      <c r="DQ216" s="20"/>
      <c r="DR216" s="20"/>
      <c r="DS216" s="20"/>
      <c r="DT216" s="20"/>
      <c r="DU216" s="20"/>
      <c r="DV216" s="20"/>
      <c r="DW216" s="20"/>
      <c r="DX216" s="20"/>
      <c r="DY216" s="20"/>
      <c r="DZ216" s="20"/>
      <c r="EA216" s="20"/>
      <c r="EB216" s="20"/>
      <c r="EC216" s="20"/>
      <c r="ED216" s="20"/>
      <c r="EE216" s="20"/>
      <c r="EF216" s="20"/>
      <c r="EG216" s="20"/>
      <c r="EH216" s="20"/>
      <c r="EI216" s="20"/>
      <c r="EJ216" s="20"/>
      <c r="EK216" s="20"/>
      <c r="EL216" s="20"/>
      <c r="EM216" s="20"/>
      <c r="EN216" s="20"/>
      <c r="EO216" s="20"/>
      <c r="EP216" s="20"/>
      <c r="EQ216" s="20"/>
      <c r="ER216" s="20"/>
      <c r="ES216" s="20"/>
      <c r="ET216" s="20"/>
      <c r="EU216" s="20"/>
      <c r="EV216" s="20"/>
      <c r="EW216" s="20"/>
      <c r="EX216" s="20"/>
      <c r="EY216" s="20"/>
      <c r="EZ216" s="20"/>
      <c r="FA216" s="20"/>
      <c r="FB216" s="20"/>
      <c r="FC216" s="20"/>
      <c r="FD216" s="20"/>
      <c r="FE216" s="20"/>
      <c r="FF216" s="20"/>
      <c r="FG216" s="20"/>
      <c r="FH216" s="20"/>
      <c r="FI216" s="20"/>
      <c r="FJ216" s="20"/>
      <c r="FK216" s="20"/>
      <c r="FL216" s="20"/>
      <c r="FM216" s="20"/>
      <c r="FN216" s="20"/>
      <c r="FO216" s="20"/>
      <c r="FP216" s="20"/>
      <c r="FQ216" s="20"/>
      <c r="FR216" s="20"/>
      <c r="FS216" s="20"/>
      <c r="FT216" s="20"/>
      <c r="FU216" s="20"/>
      <c r="FV216" s="20"/>
      <c r="FW216" s="20"/>
      <c r="FX216" s="20"/>
      <c r="FY216" s="20"/>
      <c r="FZ216" s="20"/>
      <c r="GA216" s="20"/>
      <c r="GB216" s="20"/>
      <c r="GC216" s="20"/>
      <c r="GD216" s="20"/>
      <c r="GE216" s="20"/>
      <c r="GF216" s="20"/>
      <c r="GG216" s="20"/>
    </row>
    <row r="218" spans="2:189" x14ac:dyDescent="0.25">
      <c r="C218" s="12" t="s">
        <v>306</v>
      </c>
    </row>
    <row r="219" spans="2:189" x14ac:dyDescent="0.25">
      <c r="D219" t="s">
        <v>219</v>
      </c>
      <c r="J219" s="44">
        <f>SUM($J210:J210)</f>
        <v>-983520.126209729</v>
      </c>
      <c r="K219" s="44">
        <f>SUM($J210:K210)</f>
        <v>-2122358.4870792944</v>
      </c>
      <c r="L219" s="44">
        <f>SUM($J210:L210)</f>
        <v>-3261196.8479488599</v>
      </c>
      <c r="M219" s="44">
        <f>SUM($J210:M210)</f>
        <v>-4400035.2088184245</v>
      </c>
      <c r="N219" s="44">
        <f>SUM($J210:N210)</f>
        <v>-5538873.5696879905</v>
      </c>
      <c r="O219" s="44">
        <f>SUM($J210:O210)</f>
        <v>-6329378.5922325561</v>
      </c>
      <c r="P219" s="44">
        <f>SUM($J210:P210)</f>
        <v>-7119883.6147771208</v>
      </c>
      <c r="Q219" s="44">
        <f>SUM($J210:Q210)</f>
        <v>-7910388.6373216854</v>
      </c>
      <c r="R219" s="44">
        <f>SUM($J210:R210)</f>
        <v>-8700893.6598662511</v>
      </c>
      <c r="S219" s="44">
        <f>SUM($J210:S210)</f>
        <v>-9491398.6824108157</v>
      </c>
      <c r="T219" s="44">
        <f>SUM($J210:T210)</f>
        <v>-10281903.70495538</v>
      </c>
      <c r="U219" s="44">
        <f>SUM($J210:U210)</f>
        <v>-11072408.727499945</v>
      </c>
      <c r="V219" s="44">
        <f>SUM($J210:V210)</f>
        <v>-11877594.343495402</v>
      </c>
      <c r="W219" s="44">
        <f>SUM($J210:W210)</f>
        <v>-11996956.402082359</v>
      </c>
      <c r="X219" s="44">
        <f>SUM($J210:X210)</f>
        <v>-12116318.460669314</v>
      </c>
      <c r="Y219" s="44">
        <f>SUM($J210:Y210)</f>
        <v>-13152473.801567744</v>
      </c>
      <c r="Z219" s="44">
        <f>SUM($J210:Z210)</f>
        <v>-14188629.142466176</v>
      </c>
      <c r="AA219" s="44">
        <f>SUM($J210:AA210)</f>
        <v>-15910608.040773107</v>
      </c>
      <c r="AB219" s="44">
        <f>SUM($J210:AB210)</f>
        <v>-17632586.939080037</v>
      </c>
      <c r="AC219" s="44">
        <f>SUM($J210:AC210)</f>
        <v>-19354565.837386969</v>
      </c>
      <c r="AD219" s="44">
        <f>SUM($J210:AD210)</f>
        <v>-15183687.59283676</v>
      </c>
      <c r="AE219" s="44">
        <f>SUM($J210:AE210)</f>
        <v>-16905666.491143692</v>
      </c>
      <c r="AF219" s="44">
        <f>SUM($J210:AF210)</f>
        <v>-18627645.389450625</v>
      </c>
      <c r="AG219" s="44">
        <f>SUM($J210:AG210)</f>
        <v>-14652351.72670608</v>
      </c>
      <c r="AH219" s="44">
        <f>SUM($J210:AH210)</f>
        <v>-16607136.969420932</v>
      </c>
      <c r="AI219" s="44">
        <f>SUM($J210:AI210)</f>
        <v>-18561922.212135781</v>
      </c>
      <c r="AJ219" s="44">
        <f>SUM($J210:AJ210)</f>
        <v>-14623850.311993489</v>
      </c>
      <c r="AK219" s="44">
        <f>SUM($J210:AK210)</f>
        <v>-16578635.554708339</v>
      </c>
      <c r="AL219" s="44">
        <f>SUM($J210:AL210)</f>
        <v>-18533420.797423188</v>
      </c>
      <c r="AM219" s="44">
        <f>SUM($J210:AM210)</f>
        <v>-15294888.925837565</v>
      </c>
      <c r="AN219" s="44">
        <f>SUM($J210:AN210)</f>
        <v>-17949214.197109085</v>
      </c>
      <c r="AO219" s="44">
        <f>SUM($J210:AO210)</f>
        <v>-20603539.468380604</v>
      </c>
      <c r="AP219" s="44">
        <f>SUM($J210:AP210)</f>
        <v>-16465971.294796532</v>
      </c>
      <c r="AQ219" s="44">
        <f>SUM($J210:AQ210)</f>
        <v>-18221260.264069602</v>
      </c>
      <c r="AR219" s="44">
        <f>SUM($J210:AR210)</f>
        <v>-19976549.233342674</v>
      </c>
      <c r="AS219" s="44">
        <f>SUM($J210:AS210)</f>
        <v>-15139441.031201933</v>
      </c>
      <c r="AT219" s="44">
        <f>SUM($J210:AT210)</f>
        <v>-16215175.44373266</v>
      </c>
      <c r="AU219" s="44">
        <f>SUM($J210:AU210)</f>
        <v>-17290909.856263388</v>
      </c>
      <c r="AV219" s="44">
        <f>SUM($J210:AV210)</f>
        <v>-12473787.125936974</v>
      </c>
      <c r="AW219" s="44">
        <f>SUM($J210:AW210)</f>
        <v>-13549521.538467702</v>
      </c>
      <c r="AX219" s="44">
        <f>SUM($J210:AX210)</f>
        <v>-14625255.950998429</v>
      </c>
      <c r="AY219" s="44">
        <f>SUM($J210:AY210)</f>
        <v>-9808133.2206720151</v>
      </c>
      <c r="AZ219" s="44">
        <f>SUM($J210:AZ210)</f>
        <v>-10883867.633202743</v>
      </c>
      <c r="BA219" s="44">
        <f>SUM($J210:BA210)</f>
        <v>-11959602.045733472</v>
      </c>
      <c r="BB219" s="44">
        <f>SUM($J210:BB210)</f>
        <v>-7142479.3154070582</v>
      </c>
      <c r="BC219" s="44">
        <f>SUM($J210:BC210)</f>
        <v>-8218213.7279377859</v>
      </c>
      <c r="BD219" s="44">
        <f>SUM($J210:BD210)</f>
        <v>-9293948.1404685136</v>
      </c>
      <c r="BE219" s="44">
        <f>SUM($J210:BE210)</f>
        <v>-4476825.4101420995</v>
      </c>
      <c r="BF219" s="44">
        <f>SUM($J210:BF210)</f>
        <v>-5572945.0039234422</v>
      </c>
      <c r="BG219" s="44">
        <f>SUM($J210:BG210)</f>
        <v>-6669064.5977047859</v>
      </c>
      <c r="BH219" s="44">
        <f>SUM($J210:BH210)</f>
        <v>-1872327.0486289868</v>
      </c>
      <c r="BI219" s="44">
        <f>SUM($J210:BI210)</f>
        <v>-2968446.6424103295</v>
      </c>
      <c r="BJ219" s="44">
        <f>SUM($J210:BJ210)</f>
        <v>-4064566.2361916723</v>
      </c>
      <c r="BK219" s="44">
        <f>SUM($J210:BK210)</f>
        <v>732171.31288412772</v>
      </c>
      <c r="BL219" s="44">
        <f>SUM($J210:BL210)</f>
        <v>-363948.28089721501</v>
      </c>
      <c r="BM219" s="44">
        <f>SUM($J210:BM210)</f>
        <v>-1460067.8746785582</v>
      </c>
      <c r="BN219" s="44">
        <f>SUM($J210:BN210)</f>
        <v>3262676.8153405343</v>
      </c>
      <c r="BO219" s="44">
        <f>SUM($J210:BO210)</f>
        <v>2240550.0806158981</v>
      </c>
      <c r="BP219" s="44">
        <f>SUM($J210:BP210)</f>
        <v>1144430.4868345552</v>
      </c>
      <c r="BQ219" s="44">
        <f>SUM($J210:BQ210)</f>
        <v>5481554.3149537221</v>
      </c>
      <c r="BR219" s="44">
        <f>SUM($J210:BR210)</f>
        <v>4533437.4290915513</v>
      </c>
      <c r="BS219" s="44">
        <f>SUM($J210:BS210)</f>
        <v>3585324.2144989534</v>
      </c>
      <c r="BT219" s="44">
        <f>SUM($J210:BT210)</f>
        <v>7646143.2533123679</v>
      </c>
      <c r="BU219" s="44">
        <f>SUM($J210:BU210)</f>
        <v>6698037.4134137537</v>
      </c>
      <c r="BV219" s="44">
        <f>SUM($J210:BV210)</f>
        <v>5749935.2770021064</v>
      </c>
      <c r="BW219" s="44">
        <f>SUM($J210:BW210)</f>
        <v>9810765.4263078328</v>
      </c>
      <c r="BX219" s="44">
        <f>SUM($J210:BX210)</f>
        <v>8862670.7293071337</v>
      </c>
      <c r="BY219" s="44">
        <f>SUM($J210:BY210)</f>
        <v>7914579.7682935204</v>
      </c>
      <c r="BZ219" s="44">
        <f>SUM($J210:BZ210)</f>
        <v>12319994.603098802</v>
      </c>
      <c r="CA219" s="44">
        <f>SUM($J210:CA210)</f>
        <v>12266994.255778151</v>
      </c>
      <c r="CB219" s="44">
        <f>SUM($J210:CB210)</f>
        <v>12213993.908457499</v>
      </c>
      <c r="CC219" s="44">
        <f>SUM($J210:CC210)</f>
        <v>14665457.846851133</v>
      </c>
      <c r="CD219" s="44">
        <f>SUM($J210:CD210)</f>
        <v>14611397.492584068</v>
      </c>
      <c r="CE219" s="44">
        <f>SUM($J210:CE210)</f>
        <v>14793842.24404232</v>
      </c>
      <c r="CF219" s="44">
        <f>SUM($J210:CF210)</f>
        <v>14739781.889775256</v>
      </c>
      <c r="CG219" s="44">
        <f>SUM($J210:CG210)</f>
        <v>14685721.535508191</v>
      </c>
      <c r="CH219" s="44">
        <f>SUM($J210:CH210)</f>
        <v>14631661.181241127</v>
      </c>
      <c r="CI219" s="44">
        <f>SUM($J210:CI210)</f>
        <v>14577600.826974062</v>
      </c>
      <c r="CJ219" s="44">
        <f>SUM($J210:CJ210)</f>
        <v>14523540.472706998</v>
      </c>
      <c r="CK219" s="44">
        <f>SUM($J210:CK210)</f>
        <v>14469480.118439933</v>
      </c>
      <c r="CL219" s="44">
        <f>SUM($J210:CL210)</f>
        <v>14415419.764172869</v>
      </c>
      <c r="CM219" s="44">
        <f>SUM($J210:CM210)</f>
        <v>14361359.409905804</v>
      </c>
      <c r="CN219" s="44">
        <f>SUM($J210:CN210)</f>
        <v>14307299.05563874</v>
      </c>
      <c r="CO219" s="44">
        <f>SUM($J210:CO210)</f>
        <v>14253238.701371675</v>
      </c>
      <c r="CP219" s="44">
        <f>SUM($J210:CP210)</f>
        <v>14198097.14001927</v>
      </c>
      <c r="CQ219" s="44">
        <f>SUM($J210:CQ210)</f>
        <v>14142955.578666864</v>
      </c>
      <c r="CR219" s="44">
        <f>SUM($J210:CR210)</f>
        <v>14087814.017314458</v>
      </c>
      <c r="CS219" s="44">
        <f>SUM($J210:CS210)</f>
        <v>14032672.455962053</v>
      </c>
      <c r="CT219" s="44">
        <f>SUM($J210:CT210)</f>
        <v>13977530.894609647</v>
      </c>
      <c r="CU219" s="44">
        <f>SUM($J210:CU210)</f>
        <v>13922389.333257241</v>
      </c>
      <c r="CV219" s="44">
        <f>SUM($J210:CV210)</f>
        <v>13867247.771904835</v>
      </c>
      <c r="CW219" s="44">
        <f>SUM($J210:CW210)</f>
        <v>13812106.21055243</v>
      </c>
      <c r="CX219" s="44">
        <f>SUM($J210:CX210)</f>
        <v>13756964.649200024</v>
      </c>
      <c r="CY219" s="44">
        <f>SUM($J210:CY210)</f>
        <v>13701823.087847618</v>
      </c>
      <c r="CZ219" s="44">
        <f>SUM($J210:CZ210)</f>
        <v>13646681.526495213</v>
      </c>
      <c r="DA219" s="44">
        <f>SUM($J210:DA210)</f>
        <v>13591539.965142807</v>
      </c>
      <c r="DB219" s="44">
        <f>SUM($J210:DB210)</f>
        <v>13535295.572563354</v>
      </c>
      <c r="DC219" s="44">
        <f>SUM($J210:DC210)</f>
        <v>13479051.179983901</v>
      </c>
      <c r="DD219" s="44">
        <f>SUM($J210:DD210)</f>
        <v>13422806.787404448</v>
      </c>
      <c r="DE219" s="44">
        <f>SUM($J210:DE210)</f>
        <v>13366562.394824995</v>
      </c>
      <c r="DF219" s="44">
        <f>SUM($J210:DF210)</f>
        <v>13310318.002245542</v>
      </c>
      <c r="DG219" s="44">
        <f>SUM($J210:DG210)</f>
        <v>13254073.609666089</v>
      </c>
      <c r="DH219" s="44">
        <f>SUM($J210:DH210)</f>
        <v>13197829.217086636</v>
      </c>
      <c r="DI219" s="44">
        <f>SUM($J210:DI210)</f>
        <v>13141584.824507182</v>
      </c>
      <c r="DJ219" s="44">
        <f>SUM($J210:DJ210)</f>
        <v>13085340.431927729</v>
      </c>
      <c r="DK219" s="44">
        <f>SUM($J210:DK210)</f>
        <v>13029096.039348276</v>
      </c>
      <c r="DL219" s="44">
        <f>SUM($J210:DL210)</f>
        <v>12972851.646768823</v>
      </c>
      <c r="DM219" s="44">
        <f>SUM($J210:DM210)</f>
        <v>12916607.25418937</v>
      </c>
      <c r="DN219" s="44">
        <f>SUM($J210:DN210)</f>
        <v>12859237.973758329</v>
      </c>
      <c r="DO219" s="44">
        <f>SUM($J210:DO210)</f>
        <v>12801868.693327287</v>
      </c>
      <c r="DP219" s="44">
        <f>SUM($J210:DP210)</f>
        <v>12744499.412896246</v>
      </c>
      <c r="DQ219" s="44">
        <f>SUM($J210:DQ210)</f>
        <v>12687130.132465204</v>
      </c>
      <c r="DR219" s="44">
        <f>SUM($J210:DR210)</f>
        <v>12629760.852034163</v>
      </c>
      <c r="DS219" s="44">
        <f>SUM($J210:DS210)</f>
        <v>12572391.571603121</v>
      </c>
      <c r="DT219" s="44">
        <f>SUM($J210:DT210)</f>
        <v>12515022.29117208</v>
      </c>
      <c r="DU219" s="44">
        <f>SUM($J210:DU210)</f>
        <v>12457653.010741038</v>
      </c>
      <c r="DV219" s="44">
        <f>SUM($J210:DV210)</f>
        <v>12400283.730309997</v>
      </c>
      <c r="DW219" s="44">
        <f>SUM($J210:DW210)</f>
        <v>12393110.671926264</v>
      </c>
      <c r="DX219" s="44">
        <f>SUM($J210:DX210)</f>
        <v>12385937.613542531</v>
      </c>
      <c r="DY219" s="44">
        <f>SUM($J210:DY210)</f>
        <v>12378764.555158798</v>
      </c>
      <c r="DZ219" s="44">
        <f>SUM($J210:DZ210)</f>
        <v>12371448.03560739</v>
      </c>
      <c r="EA219" s="44">
        <f>SUM($J210:EA210)</f>
        <v>12364131.516055983</v>
      </c>
      <c r="EB219" s="44">
        <f>SUM($J210:EB210)</f>
        <v>12356814.996504575</v>
      </c>
      <c r="EC219" s="44">
        <f>SUM($J210:EC210)</f>
        <v>12349498.476953167</v>
      </c>
      <c r="ED219" s="44">
        <f>SUM($J210:ED210)</f>
        <v>12342181.95740176</v>
      </c>
      <c r="EE219" s="44">
        <f>SUM($J210:EE210)</f>
        <v>12334865.437850352</v>
      </c>
      <c r="EF219" s="44">
        <f>SUM($J210:EF210)</f>
        <v>12327548.918298945</v>
      </c>
      <c r="EG219" s="44">
        <f>SUM($J210:EG210)</f>
        <v>12320232.398747537</v>
      </c>
      <c r="EH219" s="44">
        <f>SUM($J210:EH210)</f>
        <v>12312915.87919613</v>
      </c>
      <c r="EI219" s="44">
        <f>SUM($J210:EI210)</f>
        <v>12356799.506132979</v>
      </c>
      <c r="EJ219" s="44">
        <f>SUM($J210:EJ210)</f>
        <v>12400683.133069828</v>
      </c>
      <c r="EK219" s="44">
        <f>SUM($J210:EK210)</f>
        <v>12444566.760006677</v>
      </c>
      <c r="EL219" s="44">
        <f>SUM($J210:EL210)</f>
        <v>12489328.059482263</v>
      </c>
      <c r="EM219" s="44">
        <f>SUM($J210:EM210)</f>
        <v>12534089.358957849</v>
      </c>
      <c r="EN219" s="44">
        <f>SUM($J210:EN210)</f>
        <v>12578850.658433435</v>
      </c>
      <c r="EO219" s="44">
        <f>SUM($J210:EO210)</f>
        <v>12623611.957909022</v>
      </c>
      <c r="EP219" s="44">
        <f>SUM($J210:EP210)</f>
        <v>12668373.257384608</v>
      </c>
      <c r="EQ219" s="44">
        <f>SUM($J210:EQ210)</f>
        <v>12713134.556860194</v>
      </c>
      <c r="ER219" s="44">
        <f>SUM($J210:ER210)</f>
        <v>12757895.85633578</v>
      </c>
      <c r="ES219" s="44">
        <f>SUM($J210:ES210)</f>
        <v>12802657.155811366</v>
      </c>
      <c r="ET219" s="44">
        <f>SUM($J210:ET210)</f>
        <v>12847418.455286952</v>
      </c>
      <c r="EU219" s="44">
        <f>SUM($J210:EU210)</f>
        <v>12944403.90418056</v>
      </c>
      <c r="EV219" s="44">
        <f>SUM($J210:EV210)</f>
        <v>13041389.353074169</v>
      </c>
      <c r="EW219" s="44">
        <f>SUM($J210:EW210)</f>
        <v>13138374.801967777</v>
      </c>
      <c r="EX219" s="44">
        <f>SUM($J210:EX210)</f>
        <v>13237299.959839256</v>
      </c>
      <c r="EY219" s="44">
        <f>SUM($J210:EY210)</f>
        <v>13336225.117710736</v>
      </c>
      <c r="EZ219" s="44">
        <f>SUM($J210:EZ210)</f>
        <v>13435150.275582215</v>
      </c>
      <c r="FA219" s="44">
        <f>SUM($J210:FA210)</f>
        <v>13534075.433453694</v>
      </c>
      <c r="FB219" s="44">
        <f>SUM($J210:FB210)</f>
        <v>13633000.591325173</v>
      </c>
      <c r="FC219" s="44">
        <f>SUM($J210:FC210)</f>
        <v>13731925.749196652</v>
      </c>
      <c r="FD219" s="44">
        <f>SUM($J210:FD210)</f>
        <v>13830850.907068131</v>
      </c>
      <c r="FE219" s="44">
        <f>SUM($J210:FE210)</f>
        <v>13929776.064939611</v>
      </c>
      <c r="FF219" s="44">
        <f>SUM($J210:FF210)</f>
        <v>14028701.22281109</v>
      </c>
      <c r="FG219" s="44">
        <f>SUM($J210:FG210)</f>
        <v>14180895.013088953</v>
      </c>
      <c r="FH219" s="44">
        <f>SUM($J210:FH210)</f>
        <v>14333088.803366814</v>
      </c>
      <c r="FI219" s="44">
        <f>SUM($J210:FI210)</f>
        <v>14485282.593644675</v>
      </c>
      <c r="FJ219" s="44">
        <f>SUM($J210:FJ210)</f>
        <v>14640520.259728095</v>
      </c>
      <c r="FK219" s="44">
        <f>SUM($J210:FK210)</f>
        <v>14795757.925811514</v>
      </c>
      <c r="FL219" s="44">
        <f>SUM($J210:FL210)</f>
        <v>14950995.591894934</v>
      </c>
      <c r="FM219" s="44">
        <f>SUM($J210:FM210)</f>
        <v>15106233.257978354</v>
      </c>
      <c r="FN219" s="44">
        <f>SUM($J210:FN210)</f>
        <v>15261470.924061773</v>
      </c>
      <c r="FO219" s="44">
        <f>SUM($J210:FO210)</f>
        <v>15416708.590145193</v>
      </c>
      <c r="FP219" s="44">
        <f>SUM($J210:FP210)</f>
        <v>15571946.256228613</v>
      </c>
      <c r="FQ219" s="44">
        <f>SUM($J210:FQ210)</f>
        <v>15727183.922312032</v>
      </c>
      <c r="FR219" s="44">
        <f>SUM($J210:FR210)</f>
        <v>15882421.588395452</v>
      </c>
      <c r="FS219" s="44">
        <f>SUM($J210:FS210)</f>
        <v>16091993.259533381</v>
      </c>
      <c r="FT219" s="44">
        <f>SUM($J210:FT210)</f>
        <v>16301564.93067131</v>
      </c>
      <c r="FU219" s="44">
        <f>SUM($J210:FU210)</f>
        <v>16511136.601809239</v>
      </c>
      <c r="FV219" s="44">
        <f>SUM($J210:FV210)</f>
        <v>16724899.706369927</v>
      </c>
      <c r="FW219" s="44">
        <f>SUM($J210:FW210)</f>
        <v>16938662.810930613</v>
      </c>
      <c r="FX219" s="44">
        <f>SUM($J210:FX210)</f>
        <v>17152425.915491302</v>
      </c>
      <c r="FY219" s="44">
        <f>SUM($J210:FY210)</f>
        <v>17366189.02005199</v>
      </c>
      <c r="FZ219" s="44">
        <f>SUM($J210:FZ210)</f>
        <v>17579952.124612678</v>
      </c>
      <c r="GA219" s="44">
        <f>SUM($J210:GA210)</f>
        <v>17793715.229173366</v>
      </c>
      <c r="GB219" s="44">
        <f>SUM($J210:GB210)</f>
        <v>18007478.333734054</v>
      </c>
      <c r="GC219" s="44">
        <f>SUM($J210:GC210)</f>
        <v>18221241.438294742</v>
      </c>
      <c r="GD219" s="44">
        <f>SUM($J210:GD210)</f>
        <v>18435004.54285543</v>
      </c>
      <c r="GE219" s="44">
        <f>SUM($J210:GE210)</f>
        <v>18648767.647416119</v>
      </c>
      <c r="GF219" s="44">
        <f>SUM($J210:GF210)</f>
        <v>18862530.751976807</v>
      </c>
      <c r="GG219" s="44">
        <f>SUM($J210:GG210)</f>
        <v>33734335.312127486</v>
      </c>
    </row>
    <row r="220" spans="2:189" x14ac:dyDescent="0.25">
      <c r="D220" t="s">
        <v>222</v>
      </c>
      <c r="J220" s="44">
        <f>SUM($J211:J211)</f>
        <v>0</v>
      </c>
      <c r="K220" s="44">
        <f>SUM($J211:K211)</f>
        <v>0</v>
      </c>
      <c r="L220" s="44">
        <f>SUM($J211:L211)</f>
        <v>0</v>
      </c>
      <c r="M220" s="44">
        <f>SUM($J211:M211)</f>
        <v>0</v>
      </c>
      <c r="N220" s="44">
        <f>SUM($J211:N211)</f>
        <v>0</v>
      </c>
      <c r="O220" s="44">
        <f>SUM($J211:O211)</f>
        <v>0</v>
      </c>
      <c r="P220" s="44">
        <f>SUM($J211:P211)</f>
        <v>0</v>
      </c>
      <c r="Q220" s="44">
        <f>SUM($J211:Q211)</f>
        <v>0</v>
      </c>
      <c r="R220" s="44">
        <f>SUM($J211:R211)</f>
        <v>0</v>
      </c>
      <c r="S220" s="44">
        <f>SUM($J211:S211)</f>
        <v>0</v>
      </c>
      <c r="T220" s="44">
        <f>SUM($J211:T211)</f>
        <v>0</v>
      </c>
      <c r="U220" s="44">
        <f>SUM($J211:U211)</f>
        <v>0</v>
      </c>
      <c r="V220" s="44">
        <f>SUM($J211:V211)</f>
        <v>0</v>
      </c>
      <c r="W220" s="44">
        <f>SUM($J211:W211)</f>
        <v>0</v>
      </c>
      <c r="X220" s="44">
        <f>SUM($J211:X211)</f>
        <v>0</v>
      </c>
      <c r="Y220" s="44">
        <f>SUM($J211:Y211)</f>
        <v>0</v>
      </c>
      <c r="Z220" s="44">
        <f>SUM($J211:Z211)</f>
        <v>0</v>
      </c>
      <c r="AA220" s="44">
        <f>SUM($J211:AA211)</f>
        <v>0</v>
      </c>
      <c r="AB220" s="44">
        <f>SUM($J211:AB211)</f>
        <v>0</v>
      </c>
      <c r="AC220" s="44">
        <f>SUM($J211:AC211)</f>
        <v>0</v>
      </c>
      <c r="AD220" s="44">
        <f>SUM($J211:AD211)</f>
        <v>0</v>
      </c>
      <c r="AE220" s="44">
        <f>SUM($J211:AE211)</f>
        <v>0</v>
      </c>
      <c r="AF220" s="44">
        <f>SUM($J211:AF211)</f>
        <v>0</v>
      </c>
      <c r="AG220" s="44">
        <f>SUM($J211:AG211)</f>
        <v>0</v>
      </c>
      <c r="AH220" s="44">
        <f>SUM($J211:AH211)</f>
        <v>0</v>
      </c>
      <c r="AI220" s="44">
        <f>SUM($J211:AI211)</f>
        <v>0</v>
      </c>
      <c r="AJ220" s="44">
        <f>SUM($J211:AJ211)</f>
        <v>0</v>
      </c>
      <c r="AK220" s="44">
        <f>SUM($J211:AK211)</f>
        <v>0</v>
      </c>
      <c r="AL220" s="44">
        <f>SUM($J211:AL211)</f>
        <v>0</v>
      </c>
      <c r="AM220" s="44">
        <f>SUM($J211:AM211)</f>
        <v>0</v>
      </c>
      <c r="AN220" s="44">
        <f>SUM($J211:AN211)</f>
        <v>0</v>
      </c>
      <c r="AO220" s="44">
        <f>SUM($J211:AO211)</f>
        <v>0</v>
      </c>
      <c r="AP220" s="44">
        <f>SUM($J211:AP211)</f>
        <v>0</v>
      </c>
      <c r="AQ220" s="44">
        <f>SUM($J211:AQ211)</f>
        <v>0</v>
      </c>
      <c r="AR220" s="44">
        <f>SUM($J211:AR211)</f>
        <v>0</v>
      </c>
      <c r="AS220" s="44">
        <f>SUM($J211:AS211)</f>
        <v>0</v>
      </c>
      <c r="AT220" s="44">
        <f>SUM($J211:AT211)</f>
        <v>0</v>
      </c>
      <c r="AU220" s="44">
        <f>SUM($J211:AU211)</f>
        <v>0</v>
      </c>
      <c r="AV220" s="44">
        <f>SUM($J211:AV211)</f>
        <v>0</v>
      </c>
      <c r="AW220" s="44">
        <f>SUM($J211:AW211)</f>
        <v>0</v>
      </c>
      <c r="AX220" s="44">
        <f>SUM($J211:AX211)</f>
        <v>0</v>
      </c>
      <c r="AY220" s="44">
        <f>SUM($J211:AY211)</f>
        <v>0</v>
      </c>
      <c r="AZ220" s="44">
        <f>SUM($J211:AZ211)</f>
        <v>0</v>
      </c>
      <c r="BA220" s="44">
        <f>SUM($J211:BA211)</f>
        <v>0</v>
      </c>
      <c r="BB220" s="44">
        <f>SUM($J211:BB211)</f>
        <v>0</v>
      </c>
      <c r="BC220" s="44">
        <f>SUM($J211:BC211)</f>
        <v>0</v>
      </c>
      <c r="BD220" s="44">
        <f>SUM($J211:BD211)</f>
        <v>0</v>
      </c>
      <c r="BE220" s="44">
        <f>SUM($J211:BE211)</f>
        <v>0</v>
      </c>
      <c r="BF220" s="44">
        <f>SUM($J211:BF211)</f>
        <v>0</v>
      </c>
      <c r="BG220" s="44">
        <f>SUM($J211:BG211)</f>
        <v>0</v>
      </c>
      <c r="BH220" s="44">
        <f>SUM($J211:BH211)</f>
        <v>0</v>
      </c>
      <c r="BI220" s="44">
        <f>SUM($J211:BI211)</f>
        <v>0</v>
      </c>
      <c r="BJ220" s="44">
        <f>SUM($J211:BJ211)</f>
        <v>0</v>
      </c>
      <c r="BK220" s="44">
        <f>SUM($J211:BK211)</f>
        <v>0</v>
      </c>
      <c r="BL220" s="44">
        <f>SUM($J211:BL211)</f>
        <v>0</v>
      </c>
      <c r="BM220" s="44">
        <f>SUM($J211:BM211)</f>
        <v>0</v>
      </c>
      <c r="BN220" s="44">
        <f>SUM($J211:BN211)</f>
        <v>73992.859056706904</v>
      </c>
      <c r="BO220" s="44">
        <f>SUM($J211:BO211)</f>
        <v>0</v>
      </c>
      <c r="BP220" s="44">
        <f>SUM($J211:BP211)</f>
        <v>0</v>
      </c>
      <c r="BQ220" s="44">
        <f>SUM($J211:BQ211)</f>
        <v>459613.72095663234</v>
      </c>
      <c r="BR220" s="44">
        <f>SUM($J211:BR211)</f>
        <v>290818.12816183292</v>
      </c>
      <c r="BS220" s="44">
        <f>SUM($J211:BS211)</f>
        <v>122018.86409746108</v>
      </c>
      <c r="BT220" s="44">
        <f>SUM($J211:BT211)</f>
        <v>837144.48948421865</v>
      </c>
      <c r="BU220" s="44">
        <f>SUM($J211:BU211)</f>
        <v>668337.85072586185</v>
      </c>
      <c r="BV220" s="44">
        <f>SUM($J211:BV211)</f>
        <v>499527.50848053902</v>
      </c>
      <c r="BW220" s="44">
        <f>SUM($J211:BW211)</f>
        <v>1214642.0233749845</v>
      </c>
      <c r="BX220" s="44">
        <f>SUM($J211:BX211)</f>
        <v>1045824.2417187131</v>
      </c>
      <c r="BY220" s="44">
        <f>SUM($J211:BY211)</f>
        <v>877002.72407535673</v>
      </c>
      <c r="BZ220" s="44">
        <f>SUM($J211:BZ211)</f>
        <v>1247532.553470247</v>
      </c>
      <c r="CA220" s="44">
        <f>SUM($J211:CA211)</f>
        <v>1238179.5510018968</v>
      </c>
      <c r="CB220" s="44">
        <f>SUM($J211:CB211)</f>
        <v>1228826.5485335467</v>
      </c>
      <c r="CC220" s="44">
        <f>SUM($J211:CC211)</f>
        <v>1661437.8317794823</v>
      </c>
      <c r="CD220" s="44">
        <f>SUM($J211:CD211)</f>
        <v>1651897.7692617651</v>
      </c>
      <c r="CE220" s="44">
        <f>SUM($J211:CE211)</f>
        <v>1684093.9018720447</v>
      </c>
      <c r="CF220" s="44">
        <f>SUM($J211:CF211)</f>
        <v>1674553.8393543274</v>
      </c>
      <c r="CG220" s="44">
        <f>SUM($J211:CG211)</f>
        <v>1665013.7768366102</v>
      </c>
      <c r="CH220" s="44">
        <f>SUM($J211:CH211)</f>
        <v>1655473.7143188929</v>
      </c>
      <c r="CI220" s="44">
        <f>SUM($J211:CI211)</f>
        <v>1645933.6518011757</v>
      </c>
      <c r="CJ220" s="44">
        <f>SUM($J211:CJ211)</f>
        <v>1636393.5892834584</v>
      </c>
      <c r="CK220" s="44">
        <f>SUM($J211:CK211)</f>
        <v>1626853.5267657412</v>
      </c>
      <c r="CL220" s="44">
        <f>SUM($J211:CL211)</f>
        <v>1617313.4642480239</v>
      </c>
      <c r="CM220" s="44">
        <f>SUM($J211:CM211)</f>
        <v>1607773.4017303067</v>
      </c>
      <c r="CN220" s="44">
        <f>SUM($J211:CN211)</f>
        <v>1598233.3392125894</v>
      </c>
      <c r="CO220" s="44">
        <f>SUM($J211:CO211)</f>
        <v>1588693.2766948722</v>
      </c>
      <c r="CP220" s="44">
        <f>SUM($J211:CP211)</f>
        <v>1578962.4129268008</v>
      </c>
      <c r="CQ220" s="44">
        <f>SUM($J211:CQ211)</f>
        <v>1569231.5491587294</v>
      </c>
      <c r="CR220" s="44">
        <f>SUM($J211:CR211)</f>
        <v>1559500.685390658</v>
      </c>
      <c r="CS220" s="44">
        <f>SUM($J211:CS211)</f>
        <v>1549769.8216225866</v>
      </c>
      <c r="CT220" s="44">
        <f>SUM($J211:CT211)</f>
        <v>1540038.9578545152</v>
      </c>
      <c r="CU220" s="44">
        <f>SUM($J211:CU211)</f>
        <v>1530308.0940864438</v>
      </c>
      <c r="CV220" s="44">
        <f>SUM($J211:CV211)</f>
        <v>1520577.2303183724</v>
      </c>
      <c r="CW220" s="44">
        <f>SUM($J211:CW211)</f>
        <v>1510846.366550301</v>
      </c>
      <c r="CX220" s="44">
        <f>SUM($J211:CX211)</f>
        <v>1501115.5027822296</v>
      </c>
      <c r="CY220" s="44">
        <f>SUM($J211:CY211)</f>
        <v>1491384.6390141582</v>
      </c>
      <c r="CZ220" s="44">
        <f>SUM($J211:CZ211)</f>
        <v>1481653.7752460868</v>
      </c>
      <c r="DA220" s="44">
        <f>SUM($J211:DA211)</f>
        <v>1471922.9114780154</v>
      </c>
      <c r="DB220" s="44">
        <f>SUM($J211:DB211)</f>
        <v>1461997.4304345825</v>
      </c>
      <c r="DC220" s="44">
        <f>SUM($J211:DC211)</f>
        <v>1452071.9493911497</v>
      </c>
      <c r="DD220" s="44">
        <f>SUM($J211:DD211)</f>
        <v>1442146.4683477168</v>
      </c>
      <c r="DE220" s="44">
        <f>SUM($J211:DE211)</f>
        <v>1432220.987304284</v>
      </c>
      <c r="DF220" s="44">
        <f>SUM($J211:DF211)</f>
        <v>1422295.5062608512</v>
      </c>
      <c r="DG220" s="44">
        <f>SUM($J211:DG211)</f>
        <v>1412370.0252174183</v>
      </c>
      <c r="DH220" s="44">
        <f>SUM($J211:DH211)</f>
        <v>1402444.5441739855</v>
      </c>
      <c r="DI220" s="44">
        <f>SUM($J211:DI211)</f>
        <v>1392519.0631305526</v>
      </c>
      <c r="DJ220" s="44">
        <f>SUM($J211:DJ211)</f>
        <v>1382593.5820871198</v>
      </c>
      <c r="DK220" s="44">
        <f>SUM($J211:DK211)</f>
        <v>1372668.101043687</v>
      </c>
      <c r="DL220" s="44">
        <f>SUM($J211:DL211)</f>
        <v>1362742.6200002541</v>
      </c>
      <c r="DM220" s="44">
        <f>SUM($J211:DM211)</f>
        <v>1352817.1389568213</v>
      </c>
      <c r="DN220" s="44">
        <f>SUM($J211:DN211)</f>
        <v>1342693.1482925196</v>
      </c>
      <c r="DO220" s="44">
        <f>SUM($J211:DO211)</f>
        <v>1332569.1576282179</v>
      </c>
      <c r="DP220" s="44">
        <f>SUM($J211:DP211)</f>
        <v>1322445.1669639163</v>
      </c>
      <c r="DQ220" s="44">
        <f>SUM($J211:DQ211)</f>
        <v>1312321.1762996146</v>
      </c>
      <c r="DR220" s="44">
        <f>SUM($J211:DR211)</f>
        <v>1302197.1856353129</v>
      </c>
      <c r="DS220" s="44">
        <f>SUM($J211:DS211)</f>
        <v>1292073.1949710113</v>
      </c>
      <c r="DT220" s="44">
        <f>SUM($J211:DT211)</f>
        <v>1281949.2043067096</v>
      </c>
      <c r="DU220" s="44">
        <f>SUM($J211:DU211)</f>
        <v>1271825.2136424079</v>
      </c>
      <c r="DV220" s="44">
        <f>SUM($J211:DV211)</f>
        <v>1261701.2229781062</v>
      </c>
      <c r="DW220" s="44">
        <f>SUM($J211:DW211)</f>
        <v>1260435.3891456828</v>
      </c>
      <c r="DX220" s="44">
        <f>SUM($J211:DX211)</f>
        <v>1259169.5553132594</v>
      </c>
      <c r="DY220" s="44">
        <f>SUM($J211:DY211)</f>
        <v>1257903.7214808359</v>
      </c>
      <c r="DZ220" s="44">
        <f>SUM($J211:DZ211)</f>
        <v>1256612.5709717642</v>
      </c>
      <c r="EA220" s="44">
        <f>SUM($J211:EA211)</f>
        <v>1255321.4204626924</v>
      </c>
      <c r="EB220" s="44">
        <f>SUM($J211:EB211)</f>
        <v>1254030.2699536206</v>
      </c>
      <c r="EC220" s="44">
        <f>SUM($J211:EC211)</f>
        <v>1252739.1194445489</v>
      </c>
      <c r="ED220" s="44">
        <f>SUM($J211:ED211)</f>
        <v>1251447.9689354771</v>
      </c>
      <c r="EE220" s="44">
        <f>SUM($J211:EE211)</f>
        <v>1250156.8184264053</v>
      </c>
      <c r="EF220" s="44">
        <f>SUM($J211:EF211)</f>
        <v>1248865.6679173335</v>
      </c>
      <c r="EG220" s="44">
        <f>SUM($J211:EG211)</f>
        <v>1247574.5174082618</v>
      </c>
      <c r="EH220" s="44">
        <f>SUM($J211:EH211)</f>
        <v>1246283.36689919</v>
      </c>
      <c r="EI220" s="44">
        <f>SUM($J211:EI211)</f>
        <v>1254027.536358634</v>
      </c>
      <c r="EJ220" s="44">
        <f>SUM($J211:EJ211)</f>
        <v>1261771.705818078</v>
      </c>
      <c r="EK220" s="44">
        <f>SUM($J211:EK211)</f>
        <v>1269515.875277522</v>
      </c>
      <c r="EL220" s="44">
        <f>SUM($J211:EL211)</f>
        <v>1277414.9281261549</v>
      </c>
      <c r="EM220" s="44">
        <f>SUM($J211:EM211)</f>
        <v>1285313.9809747878</v>
      </c>
      <c r="EN220" s="44">
        <f>SUM($J211:EN211)</f>
        <v>1293213.0338234208</v>
      </c>
      <c r="EO220" s="44">
        <f>SUM($J211:EO211)</f>
        <v>1301112.0866720537</v>
      </c>
      <c r="EP220" s="44">
        <f>SUM($J211:EP211)</f>
        <v>1309011.1395206866</v>
      </c>
      <c r="EQ220" s="44">
        <f>SUM($J211:EQ211)</f>
        <v>1316910.1923693195</v>
      </c>
      <c r="ER220" s="44">
        <f>SUM($J211:ER211)</f>
        <v>1324809.2452179524</v>
      </c>
      <c r="ES220" s="44">
        <f>SUM($J211:ES211)</f>
        <v>1332708.2980665853</v>
      </c>
      <c r="ET220" s="44">
        <f>SUM($J211:ET211)</f>
        <v>1340607.3509152182</v>
      </c>
      <c r="EU220" s="44">
        <f>SUM($J211:EU211)</f>
        <v>1357722.4301317374</v>
      </c>
      <c r="EV220" s="44">
        <f>SUM($J211:EV211)</f>
        <v>1374837.5093482565</v>
      </c>
      <c r="EW220" s="44">
        <f>SUM($J211:EW211)</f>
        <v>1391952.5885647757</v>
      </c>
      <c r="EX220" s="44">
        <f>SUM($J211:EX211)</f>
        <v>1409409.9693656252</v>
      </c>
      <c r="EY220" s="44">
        <f>SUM($J211:EY211)</f>
        <v>1426867.3501664747</v>
      </c>
      <c r="EZ220" s="44">
        <f>SUM($J211:EZ211)</f>
        <v>1444324.7309673242</v>
      </c>
      <c r="FA220" s="44">
        <f>SUM($J211:FA211)</f>
        <v>1461782.1117681738</v>
      </c>
      <c r="FB220" s="44">
        <f>SUM($J211:FB211)</f>
        <v>1479239.4925690233</v>
      </c>
      <c r="FC220" s="44">
        <f>SUM($J211:FC211)</f>
        <v>1496696.8733698728</v>
      </c>
      <c r="FD220" s="44">
        <f>SUM($J211:FD211)</f>
        <v>1514154.2541707223</v>
      </c>
      <c r="FE220" s="44">
        <f>SUM($J211:FE211)</f>
        <v>1531611.6349715719</v>
      </c>
      <c r="FF220" s="44">
        <f>SUM($J211:FF211)</f>
        <v>1549069.0157724214</v>
      </c>
      <c r="FG220" s="44">
        <f>SUM($J211:FG211)</f>
        <v>1575926.7434685146</v>
      </c>
      <c r="FH220" s="44">
        <f>SUM($J211:FH211)</f>
        <v>1602784.4711646079</v>
      </c>
      <c r="FI220" s="44">
        <f>SUM($J211:FI211)</f>
        <v>1629642.1988607012</v>
      </c>
      <c r="FJ220" s="44">
        <f>SUM($J211:FJ211)</f>
        <v>1657037.0811107163</v>
      </c>
      <c r="FK220" s="44">
        <f>SUM($J211:FK211)</f>
        <v>1684431.9633607315</v>
      </c>
      <c r="FL220" s="44">
        <f>SUM($J211:FL211)</f>
        <v>1711826.8456107466</v>
      </c>
      <c r="FM220" s="44">
        <f>SUM($J211:FM211)</f>
        <v>1739221.7278607618</v>
      </c>
      <c r="FN220" s="44">
        <f>SUM($J211:FN211)</f>
        <v>1766616.610110777</v>
      </c>
      <c r="FO220" s="44">
        <f>SUM($J211:FO211)</f>
        <v>1794011.4923607921</v>
      </c>
      <c r="FP220" s="44">
        <f>SUM($J211:FP211)</f>
        <v>1821406.3746108073</v>
      </c>
      <c r="FQ220" s="44">
        <f>SUM($J211:FQ211)</f>
        <v>1848801.2568608224</v>
      </c>
      <c r="FR220" s="44">
        <f>SUM($J211:FR211)</f>
        <v>1876196.1391108376</v>
      </c>
      <c r="FS220" s="44">
        <f>SUM($J211:FS211)</f>
        <v>1913179.3751940015</v>
      </c>
      <c r="FT220" s="44">
        <f>SUM($J211:FT211)</f>
        <v>1950162.6112771654</v>
      </c>
      <c r="FU220" s="44">
        <f>SUM($J211:FU211)</f>
        <v>1987145.8473603292</v>
      </c>
      <c r="FV220" s="44">
        <f>SUM($J211:FV211)</f>
        <v>2024868.7481651565</v>
      </c>
      <c r="FW220" s="44">
        <f>SUM($J211:FW211)</f>
        <v>2062591.6489699837</v>
      </c>
      <c r="FX220" s="44">
        <f>SUM($J211:FX211)</f>
        <v>2100314.5497748107</v>
      </c>
      <c r="FY220" s="44">
        <f>SUM($J211:FY211)</f>
        <v>2138037.4505796377</v>
      </c>
      <c r="FZ220" s="44">
        <f>SUM($J211:FZ211)</f>
        <v>2175760.3513844647</v>
      </c>
      <c r="GA220" s="44">
        <f>SUM($J211:GA211)</f>
        <v>2213483.2521892916</v>
      </c>
      <c r="GB220" s="44">
        <f>SUM($J211:GB211)</f>
        <v>2251206.1529941186</v>
      </c>
      <c r="GC220" s="44">
        <f>SUM($J211:GC211)</f>
        <v>2288929.0537989456</v>
      </c>
      <c r="GD220" s="44">
        <f>SUM($J211:GD211)</f>
        <v>2326651.9546037726</v>
      </c>
      <c r="GE220" s="44">
        <f>SUM($J211:GE211)</f>
        <v>2364374.8554085996</v>
      </c>
      <c r="GF220" s="44">
        <f>SUM($J211:GF211)</f>
        <v>2402097.7562134266</v>
      </c>
      <c r="GG220" s="44">
        <f>SUM($J211:GG211)</f>
        <v>5026533.8550635464</v>
      </c>
    </row>
    <row r="221" spans="2:189" x14ac:dyDescent="0.25">
      <c r="D221" t="str">
        <f>'Model Inputs'!D18</f>
        <v>Vendor</v>
      </c>
      <c r="J221" s="44">
        <f>SUM($J212:J212)</f>
        <v>0</v>
      </c>
      <c r="K221" s="44">
        <f>SUM($J212:K212)</f>
        <v>0</v>
      </c>
      <c r="L221" s="44">
        <f>SUM($J212:L212)</f>
        <v>0</v>
      </c>
      <c r="M221" s="44">
        <f>SUM($J212:M212)</f>
        <v>0</v>
      </c>
      <c r="N221" s="44">
        <f>SUM($J212:N212)</f>
        <v>0</v>
      </c>
      <c r="O221" s="44">
        <f>SUM($J212:O212)</f>
        <v>0</v>
      </c>
      <c r="P221" s="44">
        <f>SUM($J212:P212)</f>
        <v>0</v>
      </c>
      <c r="Q221" s="44">
        <f>SUM($J212:Q212)</f>
        <v>0</v>
      </c>
      <c r="R221" s="44">
        <f>SUM($J212:R212)</f>
        <v>0</v>
      </c>
      <c r="S221" s="44">
        <f>SUM($J212:S212)</f>
        <v>0</v>
      </c>
      <c r="T221" s="44">
        <f>SUM($J212:T212)</f>
        <v>0</v>
      </c>
      <c r="U221" s="44">
        <f>SUM($J212:U212)</f>
        <v>0</v>
      </c>
      <c r="V221" s="44">
        <f>SUM($J212:V212)</f>
        <v>0</v>
      </c>
      <c r="W221" s="44">
        <f>SUM($J212:W212)</f>
        <v>0</v>
      </c>
      <c r="X221" s="44">
        <f>SUM($J212:X212)</f>
        <v>0</v>
      </c>
      <c r="Y221" s="44">
        <f>SUM($J212:Y212)</f>
        <v>0</v>
      </c>
      <c r="Z221" s="44">
        <f>SUM($J212:Z212)</f>
        <v>0</v>
      </c>
      <c r="AA221" s="44">
        <f>SUM($J212:AA212)</f>
        <v>0</v>
      </c>
      <c r="AB221" s="44">
        <f>SUM($J212:AB212)</f>
        <v>0</v>
      </c>
      <c r="AC221" s="44">
        <f>SUM($J212:AC212)</f>
        <v>0</v>
      </c>
      <c r="AD221" s="44">
        <f>SUM($J212:AD212)</f>
        <v>0</v>
      </c>
      <c r="AE221" s="44">
        <f>SUM($J212:AE212)</f>
        <v>0</v>
      </c>
      <c r="AF221" s="44">
        <f>SUM($J212:AF212)</f>
        <v>0</v>
      </c>
      <c r="AG221" s="44">
        <f>SUM($J212:AG212)</f>
        <v>0</v>
      </c>
      <c r="AH221" s="44">
        <f>SUM($J212:AH212)</f>
        <v>0</v>
      </c>
      <c r="AI221" s="44">
        <f>SUM($J212:AI212)</f>
        <v>0</v>
      </c>
      <c r="AJ221" s="44">
        <f>SUM($J212:AJ212)</f>
        <v>0</v>
      </c>
      <c r="AK221" s="44">
        <f>SUM($J212:AK212)</f>
        <v>0</v>
      </c>
      <c r="AL221" s="44">
        <f>SUM($J212:AL212)</f>
        <v>0</v>
      </c>
      <c r="AM221" s="44">
        <f>SUM($J212:AM212)</f>
        <v>0</v>
      </c>
      <c r="AN221" s="44">
        <f>SUM($J212:AN212)</f>
        <v>0</v>
      </c>
      <c r="AO221" s="44">
        <f>SUM($J212:AO212)</f>
        <v>0</v>
      </c>
      <c r="AP221" s="44">
        <f>SUM($J212:AP212)</f>
        <v>0</v>
      </c>
      <c r="AQ221" s="44">
        <f>SUM($J212:AQ212)</f>
        <v>0</v>
      </c>
      <c r="AR221" s="44">
        <f>SUM($J212:AR212)</f>
        <v>0</v>
      </c>
      <c r="AS221" s="44">
        <f>SUM($J212:AS212)</f>
        <v>0</v>
      </c>
      <c r="AT221" s="44">
        <f>SUM($J212:AT212)</f>
        <v>0</v>
      </c>
      <c r="AU221" s="44">
        <f>SUM($J212:AU212)</f>
        <v>0</v>
      </c>
      <c r="AV221" s="44">
        <f>SUM($J212:AV212)</f>
        <v>0</v>
      </c>
      <c r="AW221" s="44">
        <f>SUM($J212:AW212)</f>
        <v>0</v>
      </c>
      <c r="AX221" s="44">
        <f>SUM($J212:AX212)</f>
        <v>0</v>
      </c>
      <c r="AY221" s="44">
        <f>SUM($J212:AY212)</f>
        <v>0</v>
      </c>
      <c r="AZ221" s="44">
        <f>SUM($J212:AZ212)</f>
        <v>0</v>
      </c>
      <c r="BA221" s="44">
        <f>SUM($J212:BA212)</f>
        <v>0</v>
      </c>
      <c r="BB221" s="44">
        <f>SUM($J212:BB212)</f>
        <v>0</v>
      </c>
      <c r="BC221" s="44">
        <f>SUM($J212:BC212)</f>
        <v>0</v>
      </c>
      <c r="BD221" s="44">
        <f>SUM($J212:BD212)</f>
        <v>0</v>
      </c>
      <c r="BE221" s="44">
        <f>SUM($J212:BE212)</f>
        <v>0</v>
      </c>
      <c r="BF221" s="44">
        <f>SUM($J212:BF212)</f>
        <v>0</v>
      </c>
      <c r="BG221" s="44">
        <f>SUM($J212:BG212)</f>
        <v>0</v>
      </c>
      <c r="BH221" s="44">
        <f>SUM($J212:BH212)</f>
        <v>0</v>
      </c>
      <c r="BI221" s="44">
        <f>SUM($J212:BI212)</f>
        <v>0</v>
      </c>
      <c r="BJ221" s="44">
        <f>SUM($J212:BJ212)</f>
        <v>0</v>
      </c>
      <c r="BK221" s="44">
        <f>SUM($J212:BK212)</f>
        <v>0</v>
      </c>
      <c r="BL221" s="44">
        <f>SUM($J212:BL212)</f>
        <v>0</v>
      </c>
      <c r="BM221" s="44">
        <f>SUM($J212:BM212)</f>
        <v>0</v>
      </c>
      <c r="BN221" s="44">
        <f>SUM($J212:BN212)</f>
        <v>0</v>
      </c>
      <c r="BO221" s="44">
        <f>SUM($J212:BO212)</f>
        <v>0</v>
      </c>
      <c r="BP221" s="44">
        <f>SUM($J212:BP212)</f>
        <v>0</v>
      </c>
      <c r="BQ221" s="44">
        <f>SUM($J212:BQ212)</f>
        <v>0</v>
      </c>
      <c r="BR221" s="44">
        <f>SUM($J212:BR212)</f>
        <v>0</v>
      </c>
      <c r="BS221" s="44">
        <f>SUM($J212:BS212)</f>
        <v>0</v>
      </c>
      <c r="BT221" s="44">
        <f>SUM($J212:BT212)</f>
        <v>0</v>
      </c>
      <c r="BU221" s="44">
        <f>SUM($J212:BU212)</f>
        <v>0</v>
      </c>
      <c r="BV221" s="44">
        <f>SUM($J212:BV212)</f>
        <v>0</v>
      </c>
      <c r="BW221" s="44">
        <f>SUM($J212:BW212)</f>
        <v>0</v>
      </c>
      <c r="BX221" s="44">
        <f>SUM($J212:BX212)</f>
        <v>0</v>
      </c>
      <c r="BY221" s="44">
        <f>SUM($J212:BY212)</f>
        <v>0</v>
      </c>
      <c r="BZ221" s="44">
        <f>SUM($J212:BZ212)</f>
        <v>0</v>
      </c>
      <c r="CA221" s="44">
        <f>SUM($J212:CA212)</f>
        <v>0</v>
      </c>
      <c r="CB221" s="44">
        <f>SUM($J212:CB212)</f>
        <v>0</v>
      </c>
      <c r="CC221" s="44">
        <f>SUM($J212:CC212)</f>
        <v>0</v>
      </c>
      <c r="CD221" s="44">
        <f>SUM($J212:CD212)</f>
        <v>0</v>
      </c>
      <c r="CE221" s="44">
        <f>SUM($J212:CE212)</f>
        <v>0</v>
      </c>
      <c r="CF221" s="44">
        <f>SUM($J212:CF212)</f>
        <v>0</v>
      </c>
      <c r="CG221" s="44">
        <f>SUM($J212:CG212)</f>
        <v>0</v>
      </c>
      <c r="CH221" s="44">
        <f>SUM($J212:CH212)</f>
        <v>0</v>
      </c>
      <c r="CI221" s="44">
        <f>SUM($J212:CI212)</f>
        <v>0</v>
      </c>
      <c r="CJ221" s="44">
        <f>SUM($J212:CJ212)</f>
        <v>0</v>
      </c>
      <c r="CK221" s="44">
        <f>SUM($J212:CK212)</f>
        <v>0</v>
      </c>
      <c r="CL221" s="44">
        <f>SUM($J212:CL212)</f>
        <v>0</v>
      </c>
      <c r="CM221" s="44">
        <f>SUM($J212:CM212)</f>
        <v>0</v>
      </c>
      <c r="CN221" s="44">
        <f>SUM($J212:CN212)</f>
        <v>0</v>
      </c>
      <c r="CO221" s="44">
        <f>SUM($J212:CO212)</f>
        <v>0</v>
      </c>
      <c r="CP221" s="44">
        <f>SUM($J212:CP212)</f>
        <v>0</v>
      </c>
      <c r="CQ221" s="44">
        <f>SUM($J212:CQ212)</f>
        <v>0</v>
      </c>
      <c r="CR221" s="44">
        <f>SUM($J212:CR212)</f>
        <v>0</v>
      </c>
      <c r="CS221" s="44">
        <f>SUM($J212:CS212)</f>
        <v>0</v>
      </c>
      <c r="CT221" s="44">
        <f>SUM($J212:CT212)</f>
        <v>0</v>
      </c>
      <c r="CU221" s="44">
        <f>SUM($J212:CU212)</f>
        <v>0</v>
      </c>
      <c r="CV221" s="44">
        <f>SUM($J212:CV212)</f>
        <v>0</v>
      </c>
      <c r="CW221" s="44">
        <f>SUM($J212:CW212)</f>
        <v>0</v>
      </c>
      <c r="CX221" s="44">
        <f>SUM($J212:CX212)</f>
        <v>0</v>
      </c>
      <c r="CY221" s="44">
        <f>SUM($J212:CY212)</f>
        <v>0</v>
      </c>
      <c r="CZ221" s="44">
        <f>SUM($J212:CZ212)</f>
        <v>0</v>
      </c>
      <c r="DA221" s="44">
        <f>SUM($J212:DA212)</f>
        <v>0</v>
      </c>
      <c r="DB221" s="44">
        <f>SUM($J212:DB212)</f>
        <v>0</v>
      </c>
      <c r="DC221" s="44">
        <f>SUM($J212:DC212)</f>
        <v>0</v>
      </c>
      <c r="DD221" s="44">
        <f>SUM($J212:DD212)</f>
        <v>0</v>
      </c>
      <c r="DE221" s="44">
        <f>SUM($J212:DE212)</f>
        <v>0</v>
      </c>
      <c r="DF221" s="44">
        <f>SUM($J212:DF212)</f>
        <v>0</v>
      </c>
      <c r="DG221" s="44">
        <f>SUM($J212:DG212)</f>
        <v>0</v>
      </c>
      <c r="DH221" s="44">
        <f>SUM($J212:DH212)</f>
        <v>0</v>
      </c>
      <c r="DI221" s="44">
        <f>SUM($J212:DI212)</f>
        <v>0</v>
      </c>
      <c r="DJ221" s="44">
        <f>SUM($J212:DJ212)</f>
        <v>0</v>
      </c>
      <c r="DK221" s="44">
        <f>SUM($J212:DK212)</f>
        <v>0</v>
      </c>
      <c r="DL221" s="44">
        <f>SUM($J212:DL212)</f>
        <v>0</v>
      </c>
      <c r="DM221" s="44">
        <f>SUM($J212:DM212)</f>
        <v>0</v>
      </c>
      <c r="DN221" s="44">
        <f>SUM($J212:DN212)</f>
        <v>0</v>
      </c>
      <c r="DO221" s="44">
        <f>SUM($J212:DO212)</f>
        <v>0</v>
      </c>
      <c r="DP221" s="44">
        <f>SUM($J212:DP212)</f>
        <v>0</v>
      </c>
      <c r="DQ221" s="44">
        <f>SUM($J212:DQ212)</f>
        <v>0</v>
      </c>
      <c r="DR221" s="44">
        <f>SUM($J212:DR212)</f>
        <v>0</v>
      </c>
      <c r="DS221" s="44">
        <f>SUM($J212:DS212)</f>
        <v>0</v>
      </c>
      <c r="DT221" s="44">
        <f>SUM($J212:DT212)</f>
        <v>0</v>
      </c>
      <c r="DU221" s="44">
        <f>SUM($J212:DU212)</f>
        <v>0</v>
      </c>
      <c r="DV221" s="44">
        <f>SUM($J212:DV212)</f>
        <v>0</v>
      </c>
      <c r="DW221" s="44">
        <f>SUM($J212:DW212)</f>
        <v>0</v>
      </c>
      <c r="DX221" s="44">
        <f>SUM($J212:DX212)</f>
        <v>0</v>
      </c>
      <c r="DY221" s="44">
        <f>SUM($J212:DY212)</f>
        <v>0</v>
      </c>
      <c r="DZ221" s="44">
        <f>SUM($J212:DZ212)</f>
        <v>0</v>
      </c>
      <c r="EA221" s="44">
        <f>SUM($J212:EA212)</f>
        <v>0</v>
      </c>
      <c r="EB221" s="44">
        <f>SUM($J212:EB212)</f>
        <v>0</v>
      </c>
      <c r="EC221" s="44">
        <f>SUM($J212:EC212)</f>
        <v>0</v>
      </c>
      <c r="ED221" s="44">
        <f>SUM($J212:ED212)</f>
        <v>0</v>
      </c>
      <c r="EE221" s="44">
        <f>SUM($J212:EE212)</f>
        <v>0</v>
      </c>
      <c r="EF221" s="44">
        <f>SUM($J212:EF212)</f>
        <v>0</v>
      </c>
      <c r="EG221" s="44">
        <f>SUM($J212:EG212)</f>
        <v>0</v>
      </c>
      <c r="EH221" s="44">
        <f>SUM($J212:EH212)</f>
        <v>0</v>
      </c>
      <c r="EI221" s="44">
        <f>SUM($J212:EI212)</f>
        <v>0</v>
      </c>
      <c r="EJ221" s="44">
        <f>SUM($J212:EJ212)</f>
        <v>0</v>
      </c>
      <c r="EK221" s="44">
        <f>SUM($J212:EK212)</f>
        <v>0</v>
      </c>
      <c r="EL221" s="44">
        <f>SUM($J212:EL212)</f>
        <v>0</v>
      </c>
      <c r="EM221" s="44">
        <f>SUM($J212:EM212)</f>
        <v>0</v>
      </c>
      <c r="EN221" s="44">
        <f>SUM($J212:EN212)</f>
        <v>0</v>
      </c>
      <c r="EO221" s="44">
        <f>SUM($J212:EO212)</f>
        <v>0</v>
      </c>
      <c r="EP221" s="44">
        <f>SUM($J212:EP212)</f>
        <v>0</v>
      </c>
      <c r="EQ221" s="44">
        <f>SUM($J212:EQ212)</f>
        <v>0</v>
      </c>
      <c r="ER221" s="44">
        <f>SUM($J212:ER212)</f>
        <v>0</v>
      </c>
      <c r="ES221" s="44">
        <f>SUM($J212:ES212)</f>
        <v>0</v>
      </c>
      <c r="ET221" s="44">
        <f>SUM($J212:ET212)</f>
        <v>0</v>
      </c>
      <c r="EU221" s="44">
        <f>SUM($J212:EU212)</f>
        <v>0</v>
      </c>
      <c r="EV221" s="44">
        <f>SUM($J212:EV212)</f>
        <v>0</v>
      </c>
      <c r="EW221" s="44">
        <f>SUM($J212:EW212)</f>
        <v>0</v>
      </c>
      <c r="EX221" s="44">
        <f>SUM($J212:EX212)</f>
        <v>0</v>
      </c>
      <c r="EY221" s="44">
        <f>SUM($J212:EY212)</f>
        <v>0</v>
      </c>
      <c r="EZ221" s="44">
        <f>SUM($J212:EZ212)</f>
        <v>0</v>
      </c>
      <c r="FA221" s="44">
        <f>SUM($J212:FA212)</f>
        <v>0</v>
      </c>
      <c r="FB221" s="44">
        <f>SUM($J212:FB212)</f>
        <v>0</v>
      </c>
      <c r="FC221" s="44">
        <f>SUM($J212:FC212)</f>
        <v>0</v>
      </c>
      <c r="FD221" s="44">
        <f>SUM($J212:FD212)</f>
        <v>0</v>
      </c>
      <c r="FE221" s="44">
        <f>SUM($J212:FE212)</f>
        <v>0</v>
      </c>
      <c r="FF221" s="44">
        <f>SUM($J212:FF212)</f>
        <v>0</v>
      </c>
      <c r="FG221" s="44">
        <f>SUM($J212:FG212)</f>
        <v>0</v>
      </c>
      <c r="FH221" s="44">
        <f>SUM($J212:FH212)</f>
        <v>0</v>
      </c>
      <c r="FI221" s="44">
        <f>SUM($J212:FI212)</f>
        <v>0</v>
      </c>
      <c r="FJ221" s="44">
        <f>SUM($J212:FJ212)</f>
        <v>0</v>
      </c>
      <c r="FK221" s="44">
        <f>SUM($J212:FK212)</f>
        <v>0</v>
      </c>
      <c r="FL221" s="44">
        <f>SUM($J212:FL212)</f>
        <v>0</v>
      </c>
      <c r="FM221" s="44">
        <f>SUM($J212:FM212)</f>
        <v>0</v>
      </c>
      <c r="FN221" s="44">
        <f>SUM($J212:FN212)</f>
        <v>0</v>
      </c>
      <c r="FO221" s="44">
        <f>SUM($J212:FO212)</f>
        <v>0</v>
      </c>
      <c r="FP221" s="44">
        <f>SUM($J212:FP212)</f>
        <v>0</v>
      </c>
      <c r="FQ221" s="44">
        <f>SUM($J212:FQ212)</f>
        <v>0</v>
      </c>
      <c r="FR221" s="44">
        <f>SUM($J212:FR212)</f>
        <v>0</v>
      </c>
      <c r="FS221" s="44">
        <f>SUM($J212:FS212)</f>
        <v>0</v>
      </c>
      <c r="FT221" s="44">
        <f>SUM($J212:FT212)</f>
        <v>0</v>
      </c>
      <c r="FU221" s="44">
        <f>SUM($J212:FU212)</f>
        <v>0</v>
      </c>
      <c r="FV221" s="44">
        <f>SUM($J212:FV212)</f>
        <v>0</v>
      </c>
      <c r="FW221" s="44">
        <f>SUM($J212:FW212)</f>
        <v>0</v>
      </c>
      <c r="FX221" s="44">
        <f>SUM($J212:FX212)</f>
        <v>0</v>
      </c>
      <c r="FY221" s="44">
        <f>SUM($J212:FY212)</f>
        <v>0</v>
      </c>
      <c r="FZ221" s="44">
        <f>SUM($J212:FZ212)</f>
        <v>0</v>
      </c>
      <c r="GA221" s="44">
        <f>SUM($J212:GA212)</f>
        <v>0</v>
      </c>
      <c r="GB221" s="44">
        <f>SUM($J212:GB212)</f>
        <v>0</v>
      </c>
      <c r="GC221" s="44">
        <f>SUM($J212:GC212)</f>
        <v>0</v>
      </c>
      <c r="GD221" s="44">
        <f>SUM($J212:GD212)</f>
        <v>0</v>
      </c>
      <c r="GE221" s="44">
        <f>SUM($J212:GE212)</f>
        <v>0</v>
      </c>
      <c r="GF221" s="44">
        <f>SUM($J212:GF212)</f>
        <v>0</v>
      </c>
      <c r="GG221" s="44">
        <f>SUM($J212:GG212)</f>
        <v>0</v>
      </c>
    </row>
    <row r="222" spans="2:189" x14ac:dyDescent="0.25">
      <c r="D222" s="31" t="s">
        <v>26</v>
      </c>
      <c r="E222" s="31"/>
      <c r="F222" s="31"/>
      <c r="G222" s="31"/>
      <c r="H222" s="31"/>
      <c r="I222" s="31"/>
      <c r="J222" s="68">
        <f>SUM(J219:J221)</f>
        <v>-983520.126209729</v>
      </c>
      <c r="K222" s="68">
        <f t="shared" ref="K222:BV222" si="1184">SUM(K219:K221)</f>
        <v>-2122358.4870792944</v>
      </c>
      <c r="L222" s="68">
        <f t="shared" si="1184"/>
        <v>-3261196.8479488599</v>
      </c>
      <c r="M222" s="68">
        <f t="shared" si="1184"/>
        <v>-4400035.2088184245</v>
      </c>
      <c r="N222" s="68">
        <f t="shared" si="1184"/>
        <v>-5538873.5696879905</v>
      </c>
      <c r="O222" s="68">
        <f t="shared" si="1184"/>
        <v>-6329378.5922325561</v>
      </c>
      <c r="P222" s="68">
        <f t="shared" si="1184"/>
        <v>-7119883.6147771208</v>
      </c>
      <c r="Q222" s="68">
        <f t="shared" si="1184"/>
        <v>-7910388.6373216854</v>
      </c>
      <c r="R222" s="68">
        <f t="shared" si="1184"/>
        <v>-8700893.6598662511</v>
      </c>
      <c r="S222" s="68">
        <f t="shared" si="1184"/>
        <v>-9491398.6824108157</v>
      </c>
      <c r="T222" s="68">
        <f t="shared" si="1184"/>
        <v>-10281903.70495538</v>
      </c>
      <c r="U222" s="68">
        <f t="shared" si="1184"/>
        <v>-11072408.727499945</v>
      </c>
      <c r="V222" s="68">
        <f t="shared" si="1184"/>
        <v>-11877594.343495402</v>
      </c>
      <c r="W222" s="68">
        <f t="shared" si="1184"/>
        <v>-11996956.402082359</v>
      </c>
      <c r="X222" s="68">
        <f t="shared" si="1184"/>
        <v>-12116318.460669314</v>
      </c>
      <c r="Y222" s="68">
        <f t="shared" si="1184"/>
        <v>-13152473.801567744</v>
      </c>
      <c r="Z222" s="68">
        <f t="shared" si="1184"/>
        <v>-14188629.142466176</v>
      </c>
      <c r="AA222" s="68">
        <f t="shared" si="1184"/>
        <v>-15910608.040773107</v>
      </c>
      <c r="AB222" s="68">
        <f t="shared" si="1184"/>
        <v>-17632586.939080037</v>
      </c>
      <c r="AC222" s="68">
        <f t="shared" si="1184"/>
        <v>-19354565.837386969</v>
      </c>
      <c r="AD222" s="68">
        <f t="shared" si="1184"/>
        <v>-15183687.59283676</v>
      </c>
      <c r="AE222" s="68">
        <f t="shared" si="1184"/>
        <v>-16905666.491143692</v>
      </c>
      <c r="AF222" s="68">
        <f t="shared" si="1184"/>
        <v>-18627645.389450625</v>
      </c>
      <c r="AG222" s="68">
        <f t="shared" si="1184"/>
        <v>-14652351.72670608</v>
      </c>
      <c r="AH222" s="68">
        <f t="shared" si="1184"/>
        <v>-16607136.969420932</v>
      </c>
      <c r="AI222" s="68">
        <f t="shared" si="1184"/>
        <v>-18561922.212135781</v>
      </c>
      <c r="AJ222" s="68">
        <f t="shared" si="1184"/>
        <v>-14623850.311993489</v>
      </c>
      <c r="AK222" s="68">
        <f t="shared" si="1184"/>
        <v>-16578635.554708339</v>
      </c>
      <c r="AL222" s="68">
        <f t="shared" si="1184"/>
        <v>-18533420.797423188</v>
      </c>
      <c r="AM222" s="68">
        <f t="shared" si="1184"/>
        <v>-15294888.925837565</v>
      </c>
      <c r="AN222" s="68">
        <f t="shared" si="1184"/>
        <v>-17949214.197109085</v>
      </c>
      <c r="AO222" s="68">
        <f t="shared" si="1184"/>
        <v>-20603539.468380604</v>
      </c>
      <c r="AP222" s="68">
        <f t="shared" si="1184"/>
        <v>-16465971.294796532</v>
      </c>
      <c r="AQ222" s="68">
        <f t="shared" si="1184"/>
        <v>-18221260.264069602</v>
      </c>
      <c r="AR222" s="68">
        <f t="shared" si="1184"/>
        <v>-19976549.233342674</v>
      </c>
      <c r="AS222" s="68">
        <f t="shared" si="1184"/>
        <v>-15139441.031201933</v>
      </c>
      <c r="AT222" s="68">
        <f t="shared" si="1184"/>
        <v>-16215175.44373266</v>
      </c>
      <c r="AU222" s="68">
        <f t="shared" si="1184"/>
        <v>-17290909.856263388</v>
      </c>
      <c r="AV222" s="68">
        <f t="shared" si="1184"/>
        <v>-12473787.125936974</v>
      </c>
      <c r="AW222" s="68">
        <f t="shared" si="1184"/>
        <v>-13549521.538467702</v>
      </c>
      <c r="AX222" s="68">
        <f t="shared" si="1184"/>
        <v>-14625255.950998429</v>
      </c>
      <c r="AY222" s="68">
        <f t="shared" si="1184"/>
        <v>-9808133.2206720151</v>
      </c>
      <c r="AZ222" s="68">
        <f t="shared" si="1184"/>
        <v>-10883867.633202743</v>
      </c>
      <c r="BA222" s="68">
        <f t="shared" si="1184"/>
        <v>-11959602.045733472</v>
      </c>
      <c r="BB222" s="68">
        <f t="shared" si="1184"/>
        <v>-7142479.3154070582</v>
      </c>
      <c r="BC222" s="68">
        <f t="shared" si="1184"/>
        <v>-8218213.7279377859</v>
      </c>
      <c r="BD222" s="68">
        <f t="shared" si="1184"/>
        <v>-9293948.1404685136</v>
      </c>
      <c r="BE222" s="68">
        <f t="shared" si="1184"/>
        <v>-4476825.4101420995</v>
      </c>
      <c r="BF222" s="68">
        <f t="shared" si="1184"/>
        <v>-5572945.0039234422</v>
      </c>
      <c r="BG222" s="68">
        <f t="shared" si="1184"/>
        <v>-6669064.5977047859</v>
      </c>
      <c r="BH222" s="68">
        <f t="shared" si="1184"/>
        <v>-1872327.0486289868</v>
      </c>
      <c r="BI222" s="68">
        <f t="shared" si="1184"/>
        <v>-2968446.6424103295</v>
      </c>
      <c r="BJ222" s="68">
        <f t="shared" si="1184"/>
        <v>-4064566.2361916723</v>
      </c>
      <c r="BK222" s="68">
        <f t="shared" si="1184"/>
        <v>732171.31288412772</v>
      </c>
      <c r="BL222" s="68">
        <f t="shared" si="1184"/>
        <v>-363948.28089721501</v>
      </c>
      <c r="BM222" s="68">
        <f t="shared" si="1184"/>
        <v>-1460067.8746785582</v>
      </c>
      <c r="BN222" s="68">
        <f t="shared" si="1184"/>
        <v>3336669.6743972413</v>
      </c>
      <c r="BO222" s="68">
        <f t="shared" si="1184"/>
        <v>2240550.0806158981</v>
      </c>
      <c r="BP222" s="68">
        <f t="shared" si="1184"/>
        <v>1144430.4868345552</v>
      </c>
      <c r="BQ222" s="68">
        <f t="shared" si="1184"/>
        <v>5941168.035910354</v>
      </c>
      <c r="BR222" s="68">
        <f t="shared" si="1184"/>
        <v>4824255.557253384</v>
      </c>
      <c r="BS222" s="68">
        <f t="shared" si="1184"/>
        <v>3707343.0785964145</v>
      </c>
      <c r="BT222" s="68">
        <f t="shared" si="1184"/>
        <v>8483287.7427965868</v>
      </c>
      <c r="BU222" s="68">
        <f t="shared" si="1184"/>
        <v>7366375.2641396159</v>
      </c>
      <c r="BV222" s="68">
        <f t="shared" si="1184"/>
        <v>6249462.785482645</v>
      </c>
      <c r="BW222" s="68">
        <f t="shared" ref="BW222:EH222" si="1185">SUM(BW219:BW221)</f>
        <v>11025407.449682817</v>
      </c>
      <c r="BX222" s="68">
        <f t="shared" si="1185"/>
        <v>9908494.9710258469</v>
      </c>
      <c r="BY222" s="68">
        <f t="shared" si="1185"/>
        <v>8791582.4923688769</v>
      </c>
      <c r="BZ222" s="68">
        <f t="shared" si="1185"/>
        <v>13567527.156569049</v>
      </c>
      <c r="CA222" s="68">
        <f t="shared" si="1185"/>
        <v>13505173.806780048</v>
      </c>
      <c r="CB222" s="68">
        <f t="shared" si="1185"/>
        <v>13442820.456991047</v>
      </c>
      <c r="CC222" s="68">
        <f t="shared" si="1185"/>
        <v>16326895.678630615</v>
      </c>
      <c r="CD222" s="68">
        <f t="shared" si="1185"/>
        <v>16263295.261845833</v>
      </c>
      <c r="CE222" s="68">
        <f t="shared" si="1185"/>
        <v>16477936.145914365</v>
      </c>
      <c r="CF222" s="68">
        <f t="shared" si="1185"/>
        <v>16414335.729129583</v>
      </c>
      <c r="CG222" s="68">
        <f t="shared" si="1185"/>
        <v>16350735.312344801</v>
      </c>
      <c r="CH222" s="68">
        <f t="shared" si="1185"/>
        <v>16287134.895560019</v>
      </c>
      <c r="CI222" s="68">
        <f t="shared" si="1185"/>
        <v>16223534.478775239</v>
      </c>
      <c r="CJ222" s="68">
        <f t="shared" si="1185"/>
        <v>16159934.061990457</v>
      </c>
      <c r="CK222" s="68">
        <f t="shared" si="1185"/>
        <v>16096333.645205675</v>
      </c>
      <c r="CL222" s="68">
        <f t="shared" si="1185"/>
        <v>16032733.228420893</v>
      </c>
      <c r="CM222" s="68">
        <f t="shared" si="1185"/>
        <v>15969132.811636111</v>
      </c>
      <c r="CN222" s="68">
        <f t="shared" si="1185"/>
        <v>15905532.394851329</v>
      </c>
      <c r="CO222" s="68">
        <f t="shared" si="1185"/>
        <v>15841931.978066547</v>
      </c>
      <c r="CP222" s="68">
        <f t="shared" si="1185"/>
        <v>15777059.55294607</v>
      </c>
      <c r="CQ222" s="68">
        <f t="shared" si="1185"/>
        <v>15712187.127825594</v>
      </c>
      <c r="CR222" s="68">
        <f t="shared" si="1185"/>
        <v>15647314.702705117</v>
      </c>
      <c r="CS222" s="68">
        <f t="shared" si="1185"/>
        <v>15582442.277584638</v>
      </c>
      <c r="CT222" s="68">
        <f t="shared" si="1185"/>
        <v>15517569.852464162</v>
      </c>
      <c r="CU222" s="68">
        <f t="shared" si="1185"/>
        <v>15452697.427343685</v>
      </c>
      <c r="CV222" s="68">
        <f t="shared" si="1185"/>
        <v>15387825.002223209</v>
      </c>
      <c r="CW222" s="68">
        <f t="shared" si="1185"/>
        <v>15322952.57710273</v>
      </c>
      <c r="CX222" s="68">
        <f t="shared" si="1185"/>
        <v>15258080.151982253</v>
      </c>
      <c r="CY222" s="68">
        <f t="shared" si="1185"/>
        <v>15193207.726861777</v>
      </c>
      <c r="CZ222" s="68">
        <f t="shared" si="1185"/>
        <v>15128335.3017413</v>
      </c>
      <c r="DA222" s="68">
        <f t="shared" si="1185"/>
        <v>15063462.876620822</v>
      </c>
      <c r="DB222" s="68">
        <f t="shared" si="1185"/>
        <v>14997293.002997937</v>
      </c>
      <c r="DC222" s="68">
        <f t="shared" si="1185"/>
        <v>14931123.12937505</v>
      </c>
      <c r="DD222" s="68">
        <f t="shared" si="1185"/>
        <v>14864953.255752165</v>
      </c>
      <c r="DE222" s="68">
        <f t="shared" si="1185"/>
        <v>14798783.382129278</v>
      </c>
      <c r="DF222" s="68">
        <f t="shared" si="1185"/>
        <v>14732613.508506393</v>
      </c>
      <c r="DG222" s="68">
        <f t="shared" si="1185"/>
        <v>14666443.634883506</v>
      </c>
      <c r="DH222" s="68">
        <f t="shared" si="1185"/>
        <v>14600273.761260621</v>
      </c>
      <c r="DI222" s="68">
        <f t="shared" si="1185"/>
        <v>14534103.887637734</v>
      </c>
      <c r="DJ222" s="68">
        <f t="shared" si="1185"/>
        <v>14467934.014014849</v>
      </c>
      <c r="DK222" s="68">
        <f t="shared" si="1185"/>
        <v>14401764.140391963</v>
      </c>
      <c r="DL222" s="68">
        <f t="shared" si="1185"/>
        <v>14335594.266769078</v>
      </c>
      <c r="DM222" s="68">
        <f t="shared" si="1185"/>
        <v>14269424.393146191</v>
      </c>
      <c r="DN222" s="68">
        <f t="shared" si="1185"/>
        <v>14201931.122050848</v>
      </c>
      <c r="DO222" s="68">
        <f t="shared" si="1185"/>
        <v>14134437.850955505</v>
      </c>
      <c r="DP222" s="68">
        <f t="shared" si="1185"/>
        <v>14066944.579860162</v>
      </c>
      <c r="DQ222" s="68">
        <f t="shared" si="1185"/>
        <v>13999451.308764819</v>
      </c>
      <c r="DR222" s="68">
        <f t="shared" si="1185"/>
        <v>13931958.037669476</v>
      </c>
      <c r="DS222" s="68">
        <f t="shared" si="1185"/>
        <v>13864464.766574133</v>
      </c>
      <c r="DT222" s="68">
        <f t="shared" si="1185"/>
        <v>13796971.49547879</v>
      </c>
      <c r="DU222" s="68">
        <f t="shared" si="1185"/>
        <v>13729478.224383445</v>
      </c>
      <c r="DV222" s="68">
        <f t="shared" si="1185"/>
        <v>13661984.953288103</v>
      </c>
      <c r="DW222" s="68">
        <f t="shared" si="1185"/>
        <v>13653546.061071947</v>
      </c>
      <c r="DX222" s="68">
        <f t="shared" si="1185"/>
        <v>13645107.16885579</v>
      </c>
      <c r="DY222" s="68">
        <f t="shared" si="1185"/>
        <v>13636668.276639633</v>
      </c>
      <c r="DZ222" s="68">
        <f t="shared" si="1185"/>
        <v>13628060.606579155</v>
      </c>
      <c r="EA222" s="68">
        <f t="shared" si="1185"/>
        <v>13619452.936518675</v>
      </c>
      <c r="EB222" s="68">
        <f t="shared" si="1185"/>
        <v>13610845.266458195</v>
      </c>
      <c r="EC222" s="68">
        <f t="shared" si="1185"/>
        <v>13602237.596397717</v>
      </c>
      <c r="ED222" s="68">
        <f t="shared" si="1185"/>
        <v>13593629.926337237</v>
      </c>
      <c r="EE222" s="68">
        <f t="shared" si="1185"/>
        <v>13585022.256276758</v>
      </c>
      <c r="EF222" s="68">
        <f t="shared" si="1185"/>
        <v>13576414.586216278</v>
      </c>
      <c r="EG222" s="68">
        <f t="shared" si="1185"/>
        <v>13567806.916155798</v>
      </c>
      <c r="EH222" s="68">
        <f t="shared" si="1185"/>
        <v>13559199.24609532</v>
      </c>
      <c r="EI222" s="68">
        <f t="shared" ref="EI222:GG222" si="1186">SUM(EI219:EI221)</f>
        <v>13610827.042491613</v>
      </c>
      <c r="EJ222" s="68">
        <f t="shared" si="1186"/>
        <v>13662454.838887906</v>
      </c>
      <c r="EK222" s="68">
        <f t="shared" si="1186"/>
        <v>13714082.6352842</v>
      </c>
      <c r="EL222" s="68">
        <f t="shared" si="1186"/>
        <v>13766742.987608418</v>
      </c>
      <c r="EM222" s="68">
        <f t="shared" si="1186"/>
        <v>13819403.339932637</v>
      </c>
      <c r="EN222" s="68">
        <f t="shared" si="1186"/>
        <v>13872063.692256857</v>
      </c>
      <c r="EO222" s="68">
        <f t="shared" si="1186"/>
        <v>13924724.044581074</v>
      </c>
      <c r="EP222" s="68">
        <f t="shared" si="1186"/>
        <v>13977384.396905294</v>
      </c>
      <c r="EQ222" s="68">
        <f t="shared" si="1186"/>
        <v>14030044.749229513</v>
      </c>
      <c r="ER222" s="68">
        <f t="shared" si="1186"/>
        <v>14082705.101553733</v>
      </c>
      <c r="ES222" s="68">
        <f t="shared" si="1186"/>
        <v>14135365.453877952</v>
      </c>
      <c r="ET222" s="68">
        <f t="shared" si="1186"/>
        <v>14188025.80620217</v>
      </c>
      <c r="EU222" s="68">
        <f t="shared" si="1186"/>
        <v>14302126.334312297</v>
      </c>
      <c r="EV222" s="68">
        <f t="shared" si="1186"/>
        <v>14416226.862422425</v>
      </c>
      <c r="EW222" s="68">
        <f t="shared" si="1186"/>
        <v>14530327.390532553</v>
      </c>
      <c r="EX222" s="68">
        <f t="shared" si="1186"/>
        <v>14646709.929204881</v>
      </c>
      <c r="EY222" s="68">
        <f t="shared" si="1186"/>
        <v>14763092.467877211</v>
      </c>
      <c r="EZ222" s="68">
        <f t="shared" si="1186"/>
        <v>14879475.006549539</v>
      </c>
      <c r="FA222" s="68">
        <f t="shared" si="1186"/>
        <v>14995857.545221867</v>
      </c>
      <c r="FB222" s="68">
        <f t="shared" si="1186"/>
        <v>15112240.083894197</v>
      </c>
      <c r="FC222" s="68">
        <f t="shared" si="1186"/>
        <v>15228622.622566525</v>
      </c>
      <c r="FD222" s="68">
        <f t="shared" si="1186"/>
        <v>15345005.161238853</v>
      </c>
      <c r="FE222" s="68">
        <f t="shared" si="1186"/>
        <v>15461387.699911183</v>
      </c>
      <c r="FF222" s="68">
        <f t="shared" si="1186"/>
        <v>15577770.238583511</v>
      </c>
      <c r="FG222" s="68">
        <f t="shared" si="1186"/>
        <v>15756821.756557468</v>
      </c>
      <c r="FH222" s="68">
        <f t="shared" si="1186"/>
        <v>15935873.274531422</v>
      </c>
      <c r="FI222" s="68">
        <f t="shared" si="1186"/>
        <v>16114924.792505376</v>
      </c>
      <c r="FJ222" s="68">
        <f t="shared" si="1186"/>
        <v>16297557.34083881</v>
      </c>
      <c r="FK222" s="68">
        <f t="shared" si="1186"/>
        <v>16480189.889172245</v>
      </c>
      <c r="FL222" s="68">
        <f t="shared" si="1186"/>
        <v>16662822.437505681</v>
      </c>
      <c r="FM222" s="68">
        <f t="shared" si="1186"/>
        <v>16845454.985839114</v>
      </c>
      <c r="FN222" s="68">
        <f t="shared" si="1186"/>
        <v>17028087.53417255</v>
      </c>
      <c r="FO222" s="68">
        <f t="shared" si="1186"/>
        <v>17210720.082505986</v>
      </c>
      <c r="FP222" s="68">
        <f t="shared" si="1186"/>
        <v>17393352.630839419</v>
      </c>
      <c r="FQ222" s="68">
        <f t="shared" si="1186"/>
        <v>17575985.179172855</v>
      </c>
      <c r="FR222" s="68">
        <f t="shared" si="1186"/>
        <v>17758617.727506291</v>
      </c>
      <c r="FS222" s="68">
        <f t="shared" si="1186"/>
        <v>18005172.634727381</v>
      </c>
      <c r="FT222" s="68">
        <f t="shared" si="1186"/>
        <v>18251727.541948475</v>
      </c>
      <c r="FU222" s="68">
        <f t="shared" si="1186"/>
        <v>18498282.449169569</v>
      </c>
      <c r="FV222" s="68">
        <f t="shared" si="1186"/>
        <v>18749768.454535082</v>
      </c>
      <c r="FW222" s="68">
        <f t="shared" si="1186"/>
        <v>19001254.459900595</v>
      </c>
      <c r="FX222" s="68">
        <f t="shared" si="1186"/>
        <v>19252740.465266112</v>
      </c>
      <c r="FY222" s="68">
        <f t="shared" si="1186"/>
        <v>19504226.470631629</v>
      </c>
      <c r="FZ222" s="68">
        <f t="shared" si="1186"/>
        <v>19755712.475997142</v>
      </c>
      <c r="GA222" s="68">
        <f t="shared" si="1186"/>
        <v>20007198.481362656</v>
      </c>
      <c r="GB222" s="68">
        <f t="shared" si="1186"/>
        <v>20258684.486728173</v>
      </c>
      <c r="GC222" s="68">
        <f t="shared" si="1186"/>
        <v>20510170.49209369</v>
      </c>
      <c r="GD222" s="68">
        <f t="shared" si="1186"/>
        <v>20761656.497459203</v>
      </c>
      <c r="GE222" s="68">
        <f t="shared" si="1186"/>
        <v>21013142.502824716</v>
      </c>
      <c r="GF222" s="68">
        <f t="shared" si="1186"/>
        <v>21264628.508190233</v>
      </c>
      <c r="GG222" s="68">
        <f t="shared" si="1186"/>
        <v>38760869.167191029</v>
      </c>
    </row>
    <row r="225" spans="3:189" x14ac:dyDescent="0.25">
      <c r="C225" s="21" t="s">
        <v>307</v>
      </c>
      <c r="J225" s="44">
        <f>SUM($J$77:J77)</f>
        <v>0</v>
      </c>
      <c r="K225" s="44">
        <f>SUM($J$77:K77)</f>
        <v>0</v>
      </c>
      <c r="L225" s="44">
        <f>SUM($J$77:L77)</f>
        <v>0</v>
      </c>
      <c r="M225" s="44">
        <f>SUM($J$77:M77)</f>
        <v>0</v>
      </c>
      <c r="N225" s="44">
        <f>SUM($J$77:N77)</f>
        <v>0</v>
      </c>
      <c r="O225" s="44">
        <f>SUM($J$77:O77)</f>
        <v>0</v>
      </c>
      <c r="P225" s="44">
        <f>SUM($J$77:P77)</f>
        <v>0</v>
      </c>
      <c r="Q225" s="44">
        <f>SUM($J$77:Q77)</f>
        <v>0</v>
      </c>
      <c r="R225" s="44">
        <f>SUM($J$77:R77)</f>
        <v>0</v>
      </c>
      <c r="S225" s="44">
        <f>SUM($J$77:S77)</f>
        <v>0</v>
      </c>
      <c r="T225" s="44">
        <f>SUM($J$77:T77)</f>
        <v>0</v>
      </c>
      <c r="U225" s="44">
        <f>SUM($J$77:U77)</f>
        <v>0</v>
      </c>
      <c r="V225" s="44">
        <f>SUM($J$77:V77)</f>
        <v>0</v>
      </c>
      <c r="W225" s="44">
        <f>SUM($J$77:W77)</f>
        <v>0</v>
      </c>
      <c r="X225" s="44">
        <f>SUM($J$77:X77)</f>
        <v>0</v>
      </c>
      <c r="Y225" s="44">
        <f>SUM($J$77:Y77)</f>
        <v>0</v>
      </c>
      <c r="Z225" s="44">
        <f>SUM($J$77:Z77)</f>
        <v>0</v>
      </c>
      <c r="AA225" s="44">
        <f>SUM($J$77:AA77)</f>
        <v>6</v>
      </c>
      <c r="AB225" s="44">
        <f>SUM($J$77:AB77)</f>
        <v>6</v>
      </c>
      <c r="AC225" s="44">
        <f>SUM($J$77:AC77)</f>
        <v>6</v>
      </c>
      <c r="AD225" s="44">
        <f>SUM($J$77:AD77)</f>
        <v>12</v>
      </c>
      <c r="AE225" s="44">
        <f>SUM($J$77:AE77)</f>
        <v>12</v>
      </c>
      <c r="AF225" s="44">
        <f>SUM($J$77:AF77)</f>
        <v>12</v>
      </c>
      <c r="AG225" s="44">
        <f>SUM($J$77:AG77)</f>
        <v>18</v>
      </c>
      <c r="AH225" s="44">
        <f>SUM($J$77:AH77)</f>
        <v>18</v>
      </c>
      <c r="AI225" s="44">
        <f>SUM($J$77:AI77)</f>
        <v>18</v>
      </c>
      <c r="AJ225" s="44">
        <f>SUM($J$77:AJ77)</f>
        <v>24</v>
      </c>
      <c r="AK225" s="44">
        <f>SUM($J$77:AK77)</f>
        <v>24</v>
      </c>
      <c r="AL225" s="44">
        <f>SUM($J$77:AL77)</f>
        <v>24</v>
      </c>
      <c r="AM225" s="44">
        <f>SUM($J$77:AM77)</f>
        <v>30</v>
      </c>
      <c r="AN225" s="44">
        <f>SUM($J$77:AN77)</f>
        <v>30</v>
      </c>
      <c r="AO225" s="44">
        <f>SUM($J$77:AO77)</f>
        <v>30</v>
      </c>
      <c r="AP225" s="44">
        <f>SUM($J$77:AP77)</f>
        <v>36</v>
      </c>
      <c r="AQ225" s="44">
        <f>SUM($J$77:AQ77)</f>
        <v>36</v>
      </c>
      <c r="AR225" s="44">
        <f>SUM($J$77:AR77)</f>
        <v>36</v>
      </c>
      <c r="AS225" s="44">
        <f>SUM($J$77:AS77)</f>
        <v>42</v>
      </c>
      <c r="AT225" s="44">
        <f>SUM($J$77:AT77)</f>
        <v>42</v>
      </c>
      <c r="AU225" s="44">
        <f>SUM($J$77:AU77)</f>
        <v>42</v>
      </c>
      <c r="AV225" s="44">
        <f>SUM($J$77:AV77)</f>
        <v>48</v>
      </c>
      <c r="AW225" s="44">
        <f>SUM($J$77:AW77)</f>
        <v>48</v>
      </c>
      <c r="AX225" s="44">
        <f>SUM($J$77:AX77)</f>
        <v>48</v>
      </c>
      <c r="AY225" s="44">
        <f>SUM($J$77:AY77)</f>
        <v>54</v>
      </c>
      <c r="AZ225" s="44">
        <f>SUM($J$77:AZ77)</f>
        <v>54</v>
      </c>
      <c r="BA225" s="44">
        <f>SUM($J$77:BA77)</f>
        <v>54</v>
      </c>
      <c r="BB225" s="44">
        <f>SUM($J$77:BB77)</f>
        <v>60</v>
      </c>
      <c r="BC225" s="44">
        <f>SUM($J$77:BC77)</f>
        <v>60</v>
      </c>
      <c r="BD225" s="44">
        <f>SUM($J$77:BD77)</f>
        <v>60</v>
      </c>
      <c r="BE225" s="44">
        <f>SUM($J$77:BE77)</f>
        <v>66</v>
      </c>
      <c r="BF225" s="44">
        <f>SUM($J$77:BF77)</f>
        <v>66</v>
      </c>
      <c r="BG225" s="44">
        <f>SUM($J$77:BG77)</f>
        <v>66</v>
      </c>
      <c r="BH225" s="44">
        <f>SUM($J$77:BH77)</f>
        <v>72</v>
      </c>
      <c r="BI225" s="44">
        <f>SUM($J$77:BI77)</f>
        <v>72</v>
      </c>
      <c r="BJ225" s="44">
        <f>SUM($J$77:BJ77)</f>
        <v>72</v>
      </c>
      <c r="BK225" s="44">
        <f>SUM($J$77:BK77)</f>
        <v>78</v>
      </c>
      <c r="BL225" s="44">
        <f>SUM($J$77:BL77)</f>
        <v>78</v>
      </c>
      <c r="BM225" s="44">
        <f>SUM($J$77:BM77)</f>
        <v>78</v>
      </c>
      <c r="BN225" s="44">
        <f>SUM($J$77:BN77)</f>
        <v>84</v>
      </c>
      <c r="BO225" s="44">
        <f>SUM($J$77:BO77)</f>
        <v>84</v>
      </c>
      <c r="BP225" s="44">
        <f>SUM($J$77:BP77)</f>
        <v>84</v>
      </c>
      <c r="BQ225" s="44">
        <f>SUM($J$77:BQ77)</f>
        <v>90</v>
      </c>
      <c r="BR225" s="44">
        <f>SUM($J$77:BR77)</f>
        <v>90</v>
      </c>
      <c r="BS225" s="44">
        <f>SUM($J$77:BS77)</f>
        <v>90</v>
      </c>
      <c r="BT225" s="44">
        <f>SUM($J$77:BT77)</f>
        <v>96</v>
      </c>
      <c r="BU225" s="44">
        <f>SUM($J$77:BU77)</f>
        <v>96</v>
      </c>
      <c r="BV225" s="44">
        <f>SUM($J$77:BV77)</f>
        <v>96</v>
      </c>
      <c r="BW225" s="44">
        <f>SUM($J$77:BW77)</f>
        <v>102</v>
      </c>
      <c r="BX225" s="44">
        <f>SUM($J$77:BX77)</f>
        <v>102</v>
      </c>
      <c r="BY225" s="44">
        <f>SUM($J$77:BY77)</f>
        <v>102</v>
      </c>
      <c r="BZ225" s="44">
        <f>SUM($J$77:BZ77)</f>
        <v>105</v>
      </c>
      <c r="CA225" s="44">
        <f>SUM($J$77:CA77)</f>
        <v>105</v>
      </c>
      <c r="CB225" s="44">
        <f>SUM($J$77:CB77)</f>
        <v>105</v>
      </c>
      <c r="CC225" s="44">
        <f>SUM($J$77:CC77)</f>
        <v>105</v>
      </c>
      <c r="CD225" s="44">
        <f>SUM($J$77:CD77)</f>
        <v>105</v>
      </c>
      <c r="CE225" s="44">
        <f>SUM($J$77:CE77)</f>
        <v>105</v>
      </c>
      <c r="CF225" s="44">
        <f>SUM($J$77:CF77)</f>
        <v>105</v>
      </c>
      <c r="CG225" s="44">
        <f>SUM($J$77:CG77)</f>
        <v>105</v>
      </c>
      <c r="CH225" s="44">
        <f>SUM($J$77:CH77)</f>
        <v>105</v>
      </c>
      <c r="CI225" s="44">
        <f>SUM($J$77:CI77)</f>
        <v>105</v>
      </c>
      <c r="CJ225" s="44">
        <f>SUM($J$77:CJ77)</f>
        <v>105</v>
      </c>
      <c r="CK225" s="44">
        <f>SUM($J$77:CK77)</f>
        <v>105</v>
      </c>
      <c r="CL225" s="44">
        <f>SUM($J$77:CL77)</f>
        <v>105</v>
      </c>
      <c r="CM225" s="44">
        <f>SUM($J$77:CM77)</f>
        <v>105</v>
      </c>
      <c r="CN225" s="44">
        <f>SUM($J$77:CN77)</f>
        <v>105</v>
      </c>
      <c r="CO225" s="44">
        <f>SUM($J$77:CO77)</f>
        <v>105</v>
      </c>
      <c r="CP225" s="44">
        <f>SUM($J$77:CP77)</f>
        <v>105</v>
      </c>
      <c r="CQ225" s="44">
        <f>SUM($J$77:CQ77)</f>
        <v>105</v>
      </c>
      <c r="CR225" s="44">
        <f>SUM($J$77:CR77)</f>
        <v>105</v>
      </c>
      <c r="CS225" s="44">
        <f>SUM($J$77:CS77)</f>
        <v>105</v>
      </c>
      <c r="CT225" s="44">
        <f>SUM($J$77:CT77)</f>
        <v>105</v>
      </c>
      <c r="CU225" s="44">
        <f>SUM($J$77:CU77)</f>
        <v>105</v>
      </c>
      <c r="CV225" s="44">
        <f>SUM($J$77:CV77)</f>
        <v>105</v>
      </c>
      <c r="CW225" s="44">
        <f>SUM($J$77:CW77)</f>
        <v>105</v>
      </c>
      <c r="CX225" s="44">
        <f>SUM($J$77:CX77)</f>
        <v>105</v>
      </c>
      <c r="CY225" s="44">
        <f>SUM($J$77:CY77)</f>
        <v>105</v>
      </c>
      <c r="CZ225" s="44">
        <f>SUM($J$77:CZ77)</f>
        <v>105</v>
      </c>
      <c r="DA225" s="44">
        <f>SUM($J$77:DA77)</f>
        <v>105</v>
      </c>
      <c r="DB225" s="44">
        <f>SUM($J$77:DB77)</f>
        <v>105</v>
      </c>
      <c r="DC225" s="44">
        <f>SUM($J$77:DC77)</f>
        <v>105</v>
      </c>
      <c r="DD225" s="44">
        <f>SUM($J$77:DD77)</f>
        <v>105</v>
      </c>
      <c r="DE225" s="44">
        <f>SUM($J$77:DE77)</f>
        <v>105</v>
      </c>
      <c r="DF225" s="44">
        <f>SUM($J$77:DF77)</f>
        <v>105</v>
      </c>
      <c r="DG225" s="44">
        <f>SUM($J$77:DG77)</f>
        <v>105</v>
      </c>
      <c r="DH225" s="44">
        <f>SUM($J$77:DH77)</f>
        <v>105</v>
      </c>
      <c r="DI225" s="44">
        <f>SUM($J$77:DI77)</f>
        <v>105</v>
      </c>
      <c r="DJ225" s="44">
        <f>SUM($J$77:DJ77)</f>
        <v>105</v>
      </c>
      <c r="DK225" s="44">
        <f>SUM($J$77:DK77)</f>
        <v>105</v>
      </c>
      <c r="DL225" s="44">
        <f>SUM($J$77:DL77)</f>
        <v>105</v>
      </c>
      <c r="DM225" s="44">
        <f>SUM($J$77:DM77)</f>
        <v>105</v>
      </c>
      <c r="DN225" s="44">
        <f>SUM($J$77:DN77)</f>
        <v>105</v>
      </c>
      <c r="DO225" s="44">
        <f>SUM($J$77:DO77)</f>
        <v>105</v>
      </c>
      <c r="DP225" s="44">
        <f>SUM($J$77:DP77)</f>
        <v>105</v>
      </c>
      <c r="DQ225" s="44">
        <f>SUM($J$77:DQ77)</f>
        <v>105</v>
      </c>
      <c r="DR225" s="44">
        <f>SUM($J$77:DR77)</f>
        <v>105</v>
      </c>
      <c r="DS225" s="44">
        <f>SUM($J$77:DS77)</f>
        <v>105</v>
      </c>
      <c r="DT225" s="44">
        <f>SUM($J$77:DT77)</f>
        <v>105</v>
      </c>
      <c r="DU225" s="44">
        <f>SUM($J$77:DU77)</f>
        <v>105</v>
      </c>
      <c r="DV225" s="44">
        <f>SUM($J$77:DV77)</f>
        <v>105</v>
      </c>
      <c r="DW225" s="44">
        <f>SUM($J$77:DW77)</f>
        <v>105</v>
      </c>
      <c r="DX225" s="44">
        <f>SUM($J$77:DX77)</f>
        <v>105</v>
      </c>
      <c r="DY225" s="44">
        <f>SUM($J$77:DY77)</f>
        <v>105</v>
      </c>
      <c r="DZ225" s="44">
        <f>SUM($J$77:DZ77)</f>
        <v>105</v>
      </c>
      <c r="EA225" s="44">
        <f>SUM($J$77:EA77)</f>
        <v>105</v>
      </c>
      <c r="EB225" s="44">
        <f>SUM($J$77:EB77)</f>
        <v>105</v>
      </c>
      <c r="EC225" s="44">
        <f>SUM($J$77:EC77)</f>
        <v>105</v>
      </c>
      <c r="ED225" s="44">
        <f>SUM($J$77:ED77)</f>
        <v>105</v>
      </c>
      <c r="EE225" s="44">
        <f>SUM($J$77:EE77)</f>
        <v>105</v>
      </c>
      <c r="EF225" s="44">
        <f>SUM($J$77:EF77)</f>
        <v>105</v>
      </c>
      <c r="EG225" s="44">
        <f>SUM($J$77:EG77)</f>
        <v>105</v>
      </c>
      <c r="EH225" s="44">
        <f>SUM($J$77:EH77)</f>
        <v>105</v>
      </c>
      <c r="EI225" s="44">
        <f>SUM($J$77:EI77)</f>
        <v>105</v>
      </c>
      <c r="EJ225" s="44">
        <f>SUM($J$77:EJ77)</f>
        <v>105</v>
      </c>
      <c r="EK225" s="44">
        <f>SUM($J$77:EK77)</f>
        <v>105</v>
      </c>
      <c r="EL225" s="44">
        <f>SUM($J$77:EL77)</f>
        <v>105</v>
      </c>
      <c r="EM225" s="44">
        <f>SUM($J$77:EM77)</f>
        <v>105</v>
      </c>
      <c r="EN225" s="44">
        <f>SUM($J$77:EN77)</f>
        <v>105</v>
      </c>
      <c r="EO225" s="44">
        <f>SUM($J$77:EO77)</f>
        <v>105</v>
      </c>
      <c r="EP225" s="44">
        <f>SUM($J$77:EP77)</f>
        <v>105</v>
      </c>
      <c r="EQ225" s="44">
        <f>SUM($J$77:EQ77)</f>
        <v>105</v>
      </c>
      <c r="ER225" s="44">
        <f>SUM($J$77:ER77)</f>
        <v>105</v>
      </c>
      <c r="ES225" s="44">
        <f>SUM($J$77:ES77)</f>
        <v>105</v>
      </c>
      <c r="ET225" s="44">
        <f>SUM($J$77:ET77)</f>
        <v>105</v>
      </c>
      <c r="EU225" s="44">
        <f>SUM($J$77:EU77)</f>
        <v>105</v>
      </c>
      <c r="EV225" s="44">
        <f>SUM($J$77:EV77)</f>
        <v>105</v>
      </c>
      <c r="EW225" s="44">
        <f>SUM($J$77:EW77)</f>
        <v>105</v>
      </c>
      <c r="EX225" s="44">
        <f>SUM($J$77:EX77)</f>
        <v>105</v>
      </c>
      <c r="EY225" s="44">
        <f>SUM($J$77:EY77)</f>
        <v>105</v>
      </c>
      <c r="EZ225" s="44">
        <f>SUM($J$77:EZ77)</f>
        <v>105</v>
      </c>
      <c r="FA225" s="44">
        <f>SUM($J$77:FA77)</f>
        <v>105</v>
      </c>
      <c r="FB225" s="44">
        <f>SUM($J$77:FB77)</f>
        <v>105</v>
      </c>
      <c r="FC225" s="44">
        <f>SUM($J$77:FC77)</f>
        <v>105</v>
      </c>
      <c r="FD225" s="44">
        <f>SUM($J$77:FD77)</f>
        <v>105</v>
      </c>
      <c r="FE225" s="44">
        <f>SUM($J$77:FE77)</f>
        <v>105</v>
      </c>
      <c r="FF225" s="44">
        <f>SUM($J$77:FF77)</f>
        <v>105</v>
      </c>
      <c r="FG225" s="44">
        <f>SUM($J$77:FG77)</f>
        <v>105</v>
      </c>
      <c r="FH225" s="44">
        <f>SUM($J$77:FH77)</f>
        <v>105</v>
      </c>
      <c r="FI225" s="44">
        <f>SUM($J$77:FI77)</f>
        <v>105</v>
      </c>
      <c r="FJ225" s="44">
        <f>SUM($J$77:FJ77)</f>
        <v>105</v>
      </c>
      <c r="FK225" s="44">
        <f>SUM($J$77:FK77)</f>
        <v>105</v>
      </c>
      <c r="FL225" s="44">
        <f>SUM($J$77:FL77)</f>
        <v>105</v>
      </c>
      <c r="FM225" s="44">
        <f>SUM($J$77:FM77)</f>
        <v>105</v>
      </c>
      <c r="FN225" s="44">
        <f>SUM($J$77:FN77)</f>
        <v>105</v>
      </c>
      <c r="FO225" s="44">
        <f>SUM($J$77:FO77)</f>
        <v>105</v>
      </c>
      <c r="FP225" s="44">
        <f>SUM($J$77:FP77)</f>
        <v>105</v>
      </c>
      <c r="FQ225" s="44">
        <f>SUM($J$77:FQ77)</f>
        <v>105</v>
      </c>
      <c r="FR225" s="44">
        <f>SUM($J$77:FR77)</f>
        <v>105</v>
      </c>
      <c r="FS225" s="44">
        <f>SUM($J$77:FS77)</f>
        <v>105</v>
      </c>
      <c r="FT225" s="44">
        <f>SUM($J$77:FT77)</f>
        <v>105</v>
      </c>
      <c r="FU225" s="44">
        <f>SUM($J$77:FU77)</f>
        <v>105</v>
      </c>
      <c r="FV225" s="44">
        <f>SUM($J$77:FV77)</f>
        <v>105</v>
      </c>
      <c r="FW225" s="44">
        <f>SUM($J$77:FW77)</f>
        <v>105</v>
      </c>
      <c r="FX225" s="44">
        <f>SUM($J$77:FX77)</f>
        <v>105</v>
      </c>
      <c r="FY225" s="44">
        <f>SUM($J$77:FY77)</f>
        <v>105</v>
      </c>
      <c r="FZ225" s="44">
        <f>SUM($J$77:FZ77)</f>
        <v>105</v>
      </c>
      <c r="GA225" s="44">
        <f>SUM($J$77:GA77)</f>
        <v>105</v>
      </c>
      <c r="GB225" s="44">
        <f>SUM($J$77:GB77)</f>
        <v>105</v>
      </c>
      <c r="GC225" s="44">
        <f>SUM($J$77:GC77)</f>
        <v>105</v>
      </c>
      <c r="GD225" s="44">
        <f>SUM($J$77:GD77)</f>
        <v>105</v>
      </c>
      <c r="GE225" s="44">
        <f>SUM($J$77:GE77)</f>
        <v>105</v>
      </c>
      <c r="GF225" s="44">
        <f>SUM($J$77:GF77)</f>
        <v>105</v>
      </c>
      <c r="GG225" s="44">
        <f>SUM($J$77:GG77)</f>
        <v>105</v>
      </c>
    </row>
    <row r="227" spans="3:189" hidden="1" outlineLevel="1" x14ac:dyDescent="0.25">
      <c r="C227" s="12" t="s">
        <v>308</v>
      </c>
    </row>
    <row r="228" spans="3:189" hidden="1" outlineLevel="1" x14ac:dyDescent="0.25">
      <c r="C228" s="92"/>
      <c r="D228" s="92" t="s">
        <v>309</v>
      </c>
      <c r="E228" s="92"/>
      <c r="F228" s="92"/>
      <c r="G228" s="92"/>
      <c r="H228" s="92"/>
      <c r="I228" s="92"/>
      <c r="J228" s="145">
        <v>-18017040.454732195</v>
      </c>
      <c r="K228" s="145">
        <v>-18531794.219064385</v>
      </c>
      <c r="L228" s="145">
        <v>-19046547.983396575</v>
      </c>
      <c r="M228" s="145">
        <v>-19561301.747728765</v>
      </c>
      <c r="N228" s="145">
        <v>-20076055.512060955</v>
      </c>
      <c r="O228" s="145">
        <v>-20773198.446176481</v>
      </c>
      <c r="P228" s="145">
        <v>-21470341.380292006</v>
      </c>
      <c r="Q228" s="145">
        <v>-22167484.314407531</v>
      </c>
      <c r="R228" s="145">
        <v>-22864627.248523057</v>
      </c>
      <c r="S228" s="145">
        <v>-23561770.182638582</v>
      </c>
      <c r="T228" s="145">
        <v>-24258913.116754103</v>
      </c>
      <c r="U228" s="145">
        <v>-24950508.238156296</v>
      </c>
      <c r="V228" s="145">
        <v>-25655935.261986531</v>
      </c>
      <c r="W228" s="145">
        <v>-26361362.285816766</v>
      </c>
      <c r="X228" s="145">
        <v>-27713798.686333399</v>
      </c>
      <c r="Y228" s="145">
        <v>-29066235.086850032</v>
      </c>
      <c r="Z228" s="145">
        <v>-29771662.110680267</v>
      </c>
      <c r="AA228" s="145">
        <v>-31858350.175057653</v>
      </c>
      <c r="AB228" s="145">
        <v>-27499457.431354232</v>
      </c>
      <c r="AC228" s="145">
        <v>-28939136.119045217</v>
      </c>
      <c r="AD228" s="145">
        <v>-31025824.183422603</v>
      </c>
      <c r="AE228" s="145">
        <v>-25932679.775858432</v>
      </c>
      <c r="AF228" s="145">
        <v>-26638106.799688667</v>
      </c>
      <c r="AG228" s="145">
        <v>-28991183.158202469</v>
      </c>
      <c r="AH228" s="145">
        <v>-24945740.235805739</v>
      </c>
      <c r="AI228" s="145">
        <v>-26685928.557269689</v>
      </c>
      <c r="AJ228" s="145">
        <v>-29086066.442953769</v>
      </c>
      <c r="AK228" s="145">
        <v>-25040623.520557042</v>
      </c>
      <c r="AL228" s="145">
        <v>-26780811.842020992</v>
      </c>
      <c r="AM228" s="145">
        <v>-29929886.424843032</v>
      </c>
      <c r="AN228" s="145">
        <v>-26633380.199584268</v>
      </c>
      <c r="AO228" s="145">
        <v>-29122505.218186181</v>
      </c>
      <c r="AP228" s="145">
        <v>-31250927.043851115</v>
      </c>
      <c r="AQ228" s="145">
        <v>-26184831.364297275</v>
      </c>
      <c r="AR228" s="145">
        <v>-26904366.928604115</v>
      </c>
      <c r="AS228" s="145">
        <v>-28283852.057131086</v>
      </c>
      <c r="AT228" s="145">
        <v>-23245346.080147788</v>
      </c>
      <c r="AU228" s="145">
        <v>-23979272.355740767</v>
      </c>
      <c r="AV228" s="145">
        <v>-25386347.186838277</v>
      </c>
      <c r="AW228" s="145">
        <v>-20347841.209854975</v>
      </c>
      <c r="AX228" s="145">
        <v>-21081767.485447951</v>
      </c>
      <c r="AY228" s="145">
        <v>-22488842.316545457</v>
      </c>
      <c r="AZ228" s="145">
        <v>-17450336.339562159</v>
      </c>
      <c r="BA228" s="145">
        <v>-18184262.615155134</v>
      </c>
      <c r="BB228" s="145">
        <v>-19591337.446252644</v>
      </c>
      <c r="BC228" s="145">
        <v>-14552831.469269343</v>
      </c>
      <c r="BD228" s="145">
        <v>-15286757.74486232</v>
      </c>
      <c r="BE228" s="145">
        <v>-16693832.57595983</v>
      </c>
      <c r="BF228" s="145">
        <v>-11683468.09559848</v>
      </c>
      <c r="BG228" s="145">
        <v>-12432072.896703316</v>
      </c>
      <c r="BH228" s="145">
        <v>-13867289.224422773</v>
      </c>
      <c r="BI228" s="145">
        <v>-8856924.7440614216</v>
      </c>
      <c r="BJ228" s="145">
        <v>-9605529.5451662596</v>
      </c>
      <c r="BK228" s="145">
        <v>-11040745.872885719</v>
      </c>
      <c r="BL228" s="145">
        <v>-6030381.3925243691</v>
      </c>
      <c r="BM228" s="145">
        <v>-6778986.1936292052</v>
      </c>
      <c r="BN228" s="145">
        <v>-8214202.5213486645</v>
      </c>
      <c r="BO228" s="145">
        <v>-3203838.0409873137</v>
      </c>
      <c r="BP228" s="145">
        <v>-3952442.8420921504</v>
      </c>
      <c r="BQ228" s="145">
        <v>-5387659.1698116073</v>
      </c>
      <c r="BR228" s="145">
        <v>-405999.0160046462</v>
      </c>
      <c r="BS228" s="145">
        <v>-1169575.9131315798</v>
      </c>
      <c r="BT228" s="145">
        <v>-2633496.5674054269</v>
      </c>
      <c r="BU228" s="145">
        <v>2348163.5864015333</v>
      </c>
      <c r="BV228" s="145">
        <v>1584586.6892746002</v>
      </c>
      <c r="BW228" s="145">
        <v>120666.03500075336</v>
      </c>
      <c r="BX228" s="145">
        <v>5102326.1888077147</v>
      </c>
      <c r="BY228" s="145">
        <v>4338749.2916807812</v>
      </c>
      <c r="BZ228" s="145">
        <v>2874828.6374069341</v>
      </c>
      <c r="CA228" s="145">
        <v>7619088.0768623929</v>
      </c>
      <c r="CB228" s="145">
        <v>6972792.5094004637</v>
      </c>
      <c r="CC228" s="145">
        <v>6326504.9475908978</v>
      </c>
      <c r="CD228" s="145">
        <v>11884356.873231899</v>
      </c>
      <c r="CE228" s="145">
        <v>12062514.330929294</v>
      </c>
      <c r="CF228" s="145">
        <v>12098145.822468773</v>
      </c>
      <c r="CG228" s="145">
        <v>16516772.263503201</v>
      </c>
      <c r="CH228" s="145">
        <v>16552403.75504268</v>
      </c>
      <c r="CI228" s="145">
        <v>16588035.246582158</v>
      </c>
      <c r="CJ228" s="145">
        <v>16623666.738121636</v>
      </c>
      <c r="CK228" s="145">
        <v>16659298.229661115</v>
      </c>
      <c r="CL228" s="145">
        <v>16694929.721200593</v>
      </c>
      <c r="CM228" s="145">
        <v>16730561.212740071</v>
      </c>
      <c r="CN228" s="145">
        <v>16766192.704279549</v>
      </c>
      <c r="CO228" s="145">
        <v>16801824.195819028</v>
      </c>
      <c r="CP228" s="145">
        <v>16838168.317189295</v>
      </c>
      <c r="CQ228" s="145">
        <v>16910856.559929833</v>
      </c>
      <c r="CR228" s="145">
        <v>16983544.802670371</v>
      </c>
      <c r="CS228" s="145">
        <v>17056233.045410909</v>
      </c>
      <c r="CT228" s="145">
        <v>17128921.288151447</v>
      </c>
      <c r="CU228" s="145">
        <v>17201609.530891985</v>
      </c>
      <c r="CV228" s="145">
        <v>17274297.773632523</v>
      </c>
      <c r="CW228" s="145">
        <v>17346986.016373061</v>
      </c>
      <c r="CX228" s="145">
        <v>17419674.259113599</v>
      </c>
      <c r="CY228" s="145">
        <v>17492362.501854137</v>
      </c>
      <c r="CZ228" s="145">
        <v>17565050.744594675</v>
      </c>
      <c r="DA228" s="145">
        <v>17637738.987335213</v>
      </c>
      <c r="DB228" s="145">
        <v>17711880.994930562</v>
      </c>
      <c r="DC228" s="145">
        <v>17823094.006323583</v>
      </c>
      <c r="DD228" s="145">
        <v>17934307.017716605</v>
      </c>
      <c r="DE228" s="145">
        <v>18045520.029109627</v>
      </c>
      <c r="DF228" s="145">
        <v>18156733.040502649</v>
      </c>
      <c r="DG228" s="145">
        <v>18267946.051895671</v>
      </c>
      <c r="DH228" s="145">
        <v>18379159.063288692</v>
      </c>
      <c r="DI228" s="145">
        <v>18490372.074681714</v>
      </c>
      <c r="DJ228" s="145">
        <v>18601585.086074736</v>
      </c>
      <c r="DK228" s="145">
        <v>18712798.097467758</v>
      </c>
      <c r="DL228" s="145">
        <v>18824011.10886078</v>
      </c>
      <c r="DM228" s="145">
        <v>18935224.120253801</v>
      </c>
      <c r="DN228" s="145">
        <v>19048661.391874682</v>
      </c>
      <c r="DO228" s="145">
        <v>19199911.087369192</v>
      </c>
      <c r="DP228" s="145">
        <v>19351160.782863703</v>
      </c>
      <c r="DQ228" s="145">
        <v>19502410.478358213</v>
      </c>
      <c r="DR228" s="145">
        <v>19653660.173852723</v>
      </c>
      <c r="DS228" s="145">
        <v>19804909.869347233</v>
      </c>
      <c r="DT228" s="145">
        <v>19956159.564841744</v>
      </c>
      <c r="DU228" s="145">
        <v>20107409.260336254</v>
      </c>
      <c r="DV228" s="145">
        <v>20258658.955830764</v>
      </c>
      <c r="DW228" s="145">
        <v>20409908.651325274</v>
      </c>
      <c r="DX228" s="145">
        <v>20561158.346819784</v>
      </c>
      <c r="DY228" s="145">
        <v>20712408.042314295</v>
      </c>
      <c r="DZ228" s="145">
        <v>20866682.731718693</v>
      </c>
      <c r="EA228" s="145">
        <v>21059526.093474191</v>
      </c>
      <c r="EB228" s="145">
        <v>21252369.455229688</v>
      </c>
      <c r="EC228" s="145">
        <v>21445212.816985186</v>
      </c>
      <c r="ED228" s="145">
        <v>21638056.178740684</v>
      </c>
      <c r="EE228" s="145">
        <v>21830899.540496182</v>
      </c>
      <c r="EF228" s="145">
        <v>22023742.902251679</v>
      </c>
      <c r="EG228" s="145">
        <v>22216586.264007177</v>
      </c>
      <c r="EH228" s="145">
        <v>22409429.625762675</v>
      </c>
      <c r="EI228" s="145">
        <v>22602272.987518173</v>
      </c>
      <c r="EJ228" s="145">
        <v>22795116.34927367</v>
      </c>
      <c r="EK228" s="145">
        <v>22987959.711029168</v>
      </c>
      <c r="EL228" s="145">
        <v>23184659.940019779</v>
      </c>
      <c r="EM228" s="145">
        <v>23381360.16901039</v>
      </c>
      <c r="EN228" s="145">
        <v>23578060.398001</v>
      </c>
      <c r="EO228" s="145">
        <v>23774760.626991611</v>
      </c>
      <c r="EP228" s="145">
        <v>23971460.855982222</v>
      </c>
      <c r="EQ228" s="145">
        <v>24168161.084972832</v>
      </c>
      <c r="ER228" s="145">
        <v>24364861.313963443</v>
      </c>
      <c r="ES228" s="145">
        <v>24561561.542954054</v>
      </c>
      <c r="ET228" s="145">
        <v>24758261.771944664</v>
      </c>
      <c r="EU228" s="145">
        <v>24954962.000935275</v>
      </c>
      <c r="EV228" s="145">
        <v>25151662.229925886</v>
      </c>
      <c r="EW228" s="145">
        <v>25348362.458916496</v>
      </c>
      <c r="EX228" s="145">
        <v>25548996.692486919</v>
      </c>
      <c r="EY228" s="145">
        <v>25749630.926057342</v>
      </c>
      <c r="EZ228" s="145">
        <v>25950265.159627765</v>
      </c>
      <c r="FA228" s="145">
        <v>26150899.393198188</v>
      </c>
      <c r="FB228" s="145">
        <v>26351533.626768611</v>
      </c>
      <c r="FC228" s="145">
        <v>26552167.860339034</v>
      </c>
      <c r="FD228" s="145">
        <v>26752802.093909457</v>
      </c>
      <c r="FE228" s="145">
        <v>26953436.32747988</v>
      </c>
      <c r="FF228" s="145">
        <v>27154070.561050303</v>
      </c>
      <c r="FG228" s="145">
        <v>27354704.794620726</v>
      </c>
      <c r="FH228" s="145">
        <v>27555339.028191149</v>
      </c>
      <c r="FI228" s="145">
        <v>27755973.261761572</v>
      </c>
      <c r="FJ228" s="145">
        <v>27960620.180003401</v>
      </c>
      <c r="FK228" s="145">
        <v>28165267.09824523</v>
      </c>
      <c r="FL228" s="145">
        <v>28369914.016487058</v>
      </c>
      <c r="FM228" s="145">
        <v>28574560.934728887</v>
      </c>
      <c r="FN228" s="145">
        <v>28779207.852970716</v>
      </c>
      <c r="FO228" s="145">
        <v>28983854.771212544</v>
      </c>
      <c r="FP228" s="145">
        <v>29188501.689454373</v>
      </c>
      <c r="FQ228" s="145">
        <v>29393148.607696202</v>
      </c>
      <c r="FR228" s="145">
        <v>29597795.52593803</v>
      </c>
      <c r="FS228" s="145">
        <v>29802442.444179859</v>
      </c>
      <c r="FT228" s="145">
        <v>30007089.362421688</v>
      </c>
      <c r="FU228" s="145">
        <v>30211736.280663516</v>
      </c>
      <c r="FV228" s="145">
        <v>30420476.137270182</v>
      </c>
      <c r="FW228" s="145">
        <v>30629215.993876848</v>
      </c>
      <c r="FX228" s="145">
        <v>30837955.850483514</v>
      </c>
      <c r="FY228" s="145">
        <v>31046695.70709018</v>
      </c>
      <c r="FZ228" s="145">
        <v>31255435.563696846</v>
      </c>
      <c r="GA228" s="145">
        <v>31464175.420303512</v>
      </c>
      <c r="GB228" s="145">
        <v>31672915.276910178</v>
      </c>
      <c r="GC228" s="145">
        <v>31881655.133516844</v>
      </c>
      <c r="GD228" s="145">
        <v>32090394.99012351</v>
      </c>
      <c r="GE228" s="145">
        <v>32299134.846730176</v>
      </c>
      <c r="GF228" s="145">
        <v>32507874.703336842</v>
      </c>
      <c r="GG228" s="145">
        <v>47030204.727257773</v>
      </c>
    </row>
    <row r="229" spans="3:189" hidden="1" outlineLevel="1" x14ac:dyDescent="0.25">
      <c r="C229" s="92"/>
      <c r="D229" s="92" t="s">
        <v>310</v>
      </c>
      <c r="E229" s="92"/>
      <c r="F229" s="92"/>
      <c r="G229" s="92"/>
      <c r="H229" s="92"/>
      <c r="I229" s="92"/>
      <c r="J229" s="145">
        <v>0</v>
      </c>
      <c r="K229" s="145">
        <v>0</v>
      </c>
      <c r="L229" s="145">
        <v>0</v>
      </c>
      <c r="M229" s="145">
        <v>0</v>
      </c>
      <c r="N229" s="145">
        <v>0</v>
      </c>
      <c r="O229" s="145">
        <v>0</v>
      </c>
      <c r="P229" s="145">
        <v>0</v>
      </c>
      <c r="Q229" s="145">
        <v>0</v>
      </c>
      <c r="R229" s="145">
        <v>0</v>
      </c>
      <c r="S229" s="145">
        <v>0</v>
      </c>
      <c r="T229" s="145">
        <v>0</v>
      </c>
      <c r="U229" s="145">
        <v>0</v>
      </c>
      <c r="V229" s="145">
        <v>0</v>
      </c>
      <c r="W229" s="145">
        <v>0</v>
      </c>
      <c r="X229" s="145">
        <v>0</v>
      </c>
      <c r="Y229" s="145">
        <v>0</v>
      </c>
      <c r="Z229" s="145">
        <v>0</v>
      </c>
      <c r="AA229" s="145">
        <v>0</v>
      </c>
      <c r="AB229" s="145">
        <v>0</v>
      </c>
      <c r="AC229" s="145">
        <v>0</v>
      </c>
      <c r="AD229" s="145">
        <v>0</v>
      </c>
      <c r="AE229" s="145">
        <v>0</v>
      </c>
      <c r="AF229" s="145">
        <v>0</v>
      </c>
      <c r="AG229" s="145">
        <v>0</v>
      </c>
      <c r="AH229" s="145">
        <v>0</v>
      </c>
      <c r="AI229" s="145">
        <v>0</v>
      </c>
      <c r="AJ229" s="145">
        <v>0</v>
      </c>
      <c r="AK229" s="145">
        <v>0</v>
      </c>
      <c r="AL229" s="145">
        <v>0</v>
      </c>
      <c r="AM229" s="145">
        <v>0</v>
      </c>
      <c r="AN229" s="145">
        <v>0</v>
      </c>
      <c r="AO229" s="145">
        <v>0</v>
      </c>
      <c r="AP229" s="145">
        <v>0</v>
      </c>
      <c r="AQ229" s="145">
        <v>0</v>
      </c>
      <c r="AR229" s="145">
        <v>0</v>
      </c>
      <c r="AS229" s="145">
        <v>0</v>
      </c>
      <c r="AT229" s="145">
        <v>0</v>
      </c>
      <c r="AU229" s="145">
        <v>0</v>
      </c>
      <c r="AV229" s="145">
        <v>0</v>
      </c>
      <c r="AW229" s="145">
        <v>0</v>
      </c>
      <c r="AX229" s="145">
        <v>0</v>
      </c>
      <c r="AY229" s="145">
        <v>0</v>
      </c>
      <c r="AZ229" s="145">
        <v>0</v>
      </c>
      <c r="BA229" s="145">
        <v>0</v>
      </c>
      <c r="BB229" s="145">
        <v>0</v>
      </c>
      <c r="BC229" s="145">
        <v>0</v>
      </c>
      <c r="BD229" s="145">
        <v>0</v>
      </c>
      <c r="BE229" s="145">
        <v>0</v>
      </c>
      <c r="BF229" s="145">
        <v>0</v>
      </c>
      <c r="BG229" s="145">
        <v>0</v>
      </c>
      <c r="BH229" s="145">
        <v>0</v>
      </c>
      <c r="BI229" s="145">
        <v>0</v>
      </c>
      <c r="BJ229" s="145">
        <v>0</v>
      </c>
      <c r="BK229" s="145">
        <v>0</v>
      </c>
      <c r="BL229" s="145">
        <v>0</v>
      </c>
      <c r="BM229" s="145">
        <v>0</v>
      </c>
      <c r="BN229" s="145">
        <v>0</v>
      </c>
      <c r="BO229" s="145">
        <v>0</v>
      </c>
      <c r="BP229" s="145">
        <v>0</v>
      </c>
      <c r="BQ229" s="145">
        <v>0</v>
      </c>
      <c r="BR229" s="145">
        <v>0</v>
      </c>
      <c r="BS229" s="145">
        <v>0</v>
      </c>
      <c r="BT229" s="145">
        <v>0</v>
      </c>
      <c r="BU229" s="145">
        <v>0</v>
      </c>
      <c r="BV229" s="145">
        <v>0</v>
      </c>
      <c r="BW229" s="145">
        <v>0</v>
      </c>
      <c r="BX229" s="145">
        <v>0</v>
      </c>
      <c r="BY229" s="145">
        <v>0</v>
      </c>
      <c r="BZ229" s="145">
        <v>0</v>
      </c>
      <c r="CA229" s="145">
        <v>237400.7143515021</v>
      </c>
      <c r="CB229" s="145">
        <v>120119.3846864979</v>
      </c>
      <c r="CC229" s="145">
        <v>2830.0493691304582</v>
      </c>
      <c r="CD229" s="145">
        <v>111710.49673946651</v>
      </c>
      <c r="CE229" s="145">
        <v>143150.04809783024</v>
      </c>
      <c r="CF229" s="145">
        <v>149437.95836950297</v>
      </c>
      <c r="CG229" s="145">
        <v>929195.56561087281</v>
      </c>
      <c r="CH229" s="145">
        <v>935483.47588254558</v>
      </c>
      <c r="CI229" s="145">
        <v>941771.38615421834</v>
      </c>
      <c r="CJ229" s="145">
        <v>948059.29642589111</v>
      </c>
      <c r="CK229" s="145">
        <v>954347.20669756387</v>
      </c>
      <c r="CL229" s="145">
        <v>960635.11696923664</v>
      </c>
      <c r="CM229" s="145">
        <v>966923.0272409094</v>
      </c>
      <c r="CN229" s="145">
        <v>973210.93751258217</v>
      </c>
      <c r="CO229" s="145">
        <v>979498.84778425493</v>
      </c>
      <c r="CP229" s="145">
        <v>985912.51626136107</v>
      </c>
      <c r="CQ229" s="145">
        <v>998739.85321557347</v>
      </c>
      <c r="CR229" s="145">
        <v>1011567.1901697859</v>
      </c>
      <c r="CS229" s="145">
        <v>1024394.5271239983</v>
      </c>
      <c r="CT229" s="145">
        <v>1037221.8640782107</v>
      </c>
      <c r="CU229" s="145">
        <v>1050049.2010324229</v>
      </c>
      <c r="CV229" s="145">
        <v>1062876.5379866352</v>
      </c>
      <c r="CW229" s="145">
        <v>1075703.8749408475</v>
      </c>
      <c r="CX229" s="145">
        <v>1088531.2118950598</v>
      </c>
      <c r="CY229" s="145">
        <v>1101358.5488492721</v>
      </c>
      <c r="CZ229" s="145">
        <v>1114185.8858034844</v>
      </c>
      <c r="DA229" s="145">
        <v>1127013.2227576966</v>
      </c>
      <c r="DB229" s="145">
        <v>1140097.1064509933</v>
      </c>
      <c r="DC229" s="145">
        <v>1159722.9319909383</v>
      </c>
      <c r="DD229" s="145">
        <v>1179348.7575308832</v>
      </c>
      <c r="DE229" s="145">
        <v>1198974.5830708281</v>
      </c>
      <c r="DF229" s="145">
        <v>1218600.408610773</v>
      </c>
      <c r="DG229" s="145">
        <v>1238226.234150718</v>
      </c>
      <c r="DH229" s="145">
        <v>1257852.0596906629</v>
      </c>
      <c r="DI229" s="145">
        <v>1277477.8852306078</v>
      </c>
      <c r="DJ229" s="145">
        <v>1297103.7107705527</v>
      </c>
      <c r="DK229" s="145">
        <v>1316729.5363104977</v>
      </c>
      <c r="DL229" s="145">
        <v>1336355.3618504426</v>
      </c>
      <c r="DM229" s="145">
        <v>1355981.1873903875</v>
      </c>
      <c r="DN229" s="145">
        <v>1375999.5294411313</v>
      </c>
      <c r="DO229" s="145">
        <v>1402690.6521754565</v>
      </c>
      <c r="DP229" s="145">
        <v>1429381.7749097818</v>
      </c>
      <c r="DQ229" s="145">
        <v>1456072.897644107</v>
      </c>
      <c r="DR229" s="145">
        <v>1482764.0203784322</v>
      </c>
      <c r="DS229" s="145">
        <v>1509455.1431127575</v>
      </c>
      <c r="DT229" s="145">
        <v>1536146.2658470827</v>
      </c>
      <c r="DU229" s="145">
        <v>1562837.388581408</v>
      </c>
      <c r="DV229" s="145">
        <v>1589528.5113157332</v>
      </c>
      <c r="DW229" s="145">
        <v>1616219.6340500584</v>
      </c>
      <c r="DX229" s="145">
        <v>1642910.7567843837</v>
      </c>
      <c r="DY229" s="145">
        <v>1669601.8795187089</v>
      </c>
      <c r="DZ229" s="145">
        <v>1696826.8247077207</v>
      </c>
      <c r="EA229" s="145">
        <v>1730858.0061939852</v>
      </c>
      <c r="EB229" s="145">
        <v>1764889.1876802498</v>
      </c>
      <c r="EC229" s="145">
        <v>1798920.3691665144</v>
      </c>
      <c r="ED229" s="145">
        <v>1832951.5506527789</v>
      </c>
      <c r="EE229" s="145">
        <v>1866982.7321390435</v>
      </c>
      <c r="EF229" s="145">
        <v>1901013.9136253081</v>
      </c>
      <c r="EG229" s="145">
        <v>1935045.0951115726</v>
      </c>
      <c r="EH229" s="145">
        <v>1969076.2765978372</v>
      </c>
      <c r="EI229" s="145">
        <v>2003107.4580841018</v>
      </c>
      <c r="EJ229" s="145">
        <v>2037138.6395703664</v>
      </c>
      <c r="EK229" s="145">
        <v>2071169.8210566309</v>
      </c>
      <c r="EL229" s="145">
        <v>2105881.6261726208</v>
      </c>
      <c r="EM229" s="145">
        <v>2140593.4312886107</v>
      </c>
      <c r="EN229" s="145">
        <v>2175305.2364046006</v>
      </c>
      <c r="EO229" s="145">
        <v>2210017.0415205904</v>
      </c>
      <c r="EP229" s="145">
        <v>2244728.8466365803</v>
      </c>
      <c r="EQ229" s="145">
        <v>2279440.6517525702</v>
      </c>
      <c r="ER229" s="145">
        <v>2314152.4568685601</v>
      </c>
      <c r="ES229" s="145">
        <v>2348864.2619845499</v>
      </c>
      <c r="ET229" s="145">
        <v>2383576.0671005398</v>
      </c>
      <c r="EU229" s="145">
        <v>2418287.8722165297</v>
      </c>
      <c r="EV229" s="145">
        <v>2452999.6773325196</v>
      </c>
      <c r="EW229" s="145">
        <v>2487711.4824485094</v>
      </c>
      <c r="EX229" s="145">
        <v>2523117.5236668191</v>
      </c>
      <c r="EY229" s="145">
        <v>2558523.5648851288</v>
      </c>
      <c r="EZ229" s="145">
        <v>2593929.6061034384</v>
      </c>
      <c r="FA229" s="145">
        <v>2629335.6473217481</v>
      </c>
      <c r="FB229" s="145">
        <v>2664741.6885400577</v>
      </c>
      <c r="FC229" s="145">
        <v>2700147.7297583674</v>
      </c>
      <c r="FD229" s="145">
        <v>2735553.7709766771</v>
      </c>
      <c r="FE229" s="145">
        <v>2770959.8121949867</v>
      </c>
      <c r="FF229" s="145">
        <v>2806365.8534132964</v>
      </c>
      <c r="FG229" s="145">
        <v>2841771.8946316061</v>
      </c>
      <c r="FH229" s="145">
        <v>2877177.9358499157</v>
      </c>
      <c r="FI229" s="145">
        <v>2912583.9770682254</v>
      </c>
      <c r="FJ229" s="145">
        <v>2948698.1391109014</v>
      </c>
      <c r="FK229" s="145">
        <v>2984812.3011535774</v>
      </c>
      <c r="FL229" s="145">
        <v>3020926.4631962534</v>
      </c>
      <c r="FM229" s="145">
        <v>3057040.6252389294</v>
      </c>
      <c r="FN229" s="145">
        <v>3093154.7872816054</v>
      </c>
      <c r="FO229" s="145">
        <v>3129268.9493242814</v>
      </c>
      <c r="FP229" s="145">
        <v>3165383.1113669574</v>
      </c>
      <c r="FQ229" s="145">
        <v>3201497.2734096334</v>
      </c>
      <c r="FR229" s="145">
        <v>3237611.4354523094</v>
      </c>
      <c r="FS229" s="145">
        <v>3273725.5974949854</v>
      </c>
      <c r="FT229" s="145">
        <v>3309839.7595376614</v>
      </c>
      <c r="FU229" s="145">
        <v>3345953.9215803375</v>
      </c>
      <c r="FV229" s="145">
        <v>3382790.3668638668</v>
      </c>
      <c r="FW229" s="145">
        <v>3419626.8121473962</v>
      </c>
      <c r="FX229" s="145">
        <v>3456463.2574309255</v>
      </c>
      <c r="FY229" s="145">
        <v>3493299.7027144548</v>
      </c>
      <c r="FZ229" s="145">
        <v>3530136.1479979842</v>
      </c>
      <c r="GA229" s="145">
        <v>3566972.5932815135</v>
      </c>
      <c r="GB229" s="145">
        <v>3603809.0385650429</v>
      </c>
      <c r="GC229" s="145">
        <v>3640645.4838485722</v>
      </c>
      <c r="GD229" s="145">
        <v>3677481.9291321016</v>
      </c>
      <c r="GE229" s="145">
        <v>3714318.3744156309</v>
      </c>
      <c r="GF229" s="145">
        <v>3751154.8196991603</v>
      </c>
      <c r="GG229" s="145">
        <v>6313918.9415675607</v>
      </c>
    </row>
    <row r="230" spans="3:189" hidden="1" outlineLevel="1" x14ac:dyDescent="0.25">
      <c r="C230" s="92"/>
      <c r="D230" s="92" t="s">
        <v>311</v>
      </c>
      <c r="E230" s="92"/>
      <c r="F230" s="92"/>
      <c r="G230" s="92"/>
      <c r="H230" s="92"/>
      <c r="I230" s="92"/>
      <c r="J230" s="145">
        <v>0</v>
      </c>
      <c r="K230" s="145">
        <v>0</v>
      </c>
      <c r="L230" s="145">
        <v>0</v>
      </c>
      <c r="M230" s="145">
        <v>0</v>
      </c>
      <c r="N230" s="145">
        <v>0</v>
      </c>
      <c r="O230" s="145">
        <v>0</v>
      </c>
      <c r="P230" s="145">
        <v>0</v>
      </c>
      <c r="Q230" s="145">
        <v>0</v>
      </c>
      <c r="R230" s="145">
        <v>0</v>
      </c>
      <c r="S230" s="145">
        <v>0</v>
      </c>
      <c r="T230" s="145">
        <v>0</v>
      </c>
      <c r="U230" s="145">
        <v>0</v>
      </c>
      <c r="V230" s="145">
        <v>0</v>
      </c>
      <c r="W230" s="145">
        <v>0</v>
      </c>
      <c r="X230" s="145">
        <v>0</v>
      </c>
      <c r="Y230" s="145">
        <v>0</v>
      </c>
      <c r="Z230" s="145">
        <v>0</v>
      </c>
      <c r="AA230" s="145">
        <v>0</v>
      </c>
      <c r="AB230" s="145">
        <v>0</v>
      </c>
      <c r="AC230" s="145">
        <v>0</v>
      </c>
      <c r="AD230" s="145">
        <v>0</v>
      </c>
      <c r="AE230" s="145">
        <v>0</v>
      </c>
      <c r="AF230" s="145">
        <v>0</v>
      </c>
      <c r="AG230" s="145">
        <v>0</v>
      </c>
      <c r="AH230" s="145">
        <v>0</v>
      </c>
      <c r="AI230" s="145">
        <v>0</v>
      </c>
      <c r="AJ230" s="145">
        <v>0</v>
      </c>
      <c r="AK230" s="145">
        <v>0</v>
      </c>
      <c r="AL230" s="145">
        <v>0</v>
      </c>
      <c r="AM230" s="145">
        <v>0</v>
      </c>
      <c r="AN230" s="145">
        <v>0</v>
      </c>
      <c r="AO230" s="145">
        <v>0</v>
      </c>
      <c r="AP230" s="145">
        <v>0</v>
      </c>
      <c r="AQ230" s="145">
        <v>0</v>
      </c>
      <c r="AR230" s="145">
        <v>0</v>
      </c>
      <c r="AS230" s="145">
        <v>0</v>
      </c>
      <c r="AT230" s="145">
        <v>0</v>
      </c>
      <c r="AU230" s="145">
        <v>0</v>
      </c>
      <c r="AV230" s="145">
        <v>0</v>
      </c>
      <c r="AW230" s="145">
        <v>0</v>
      </c>
      <c r="AX230" s="145">
        <v>0</v>
      </c>
      <c r="AY230" s="145">
        <v>0</v>
      </c>
      <c r="AZ230" s="145">
        <v>0</v>
      </c>
      <c r="BA230" s="145">
        <v>0</v>
      </c>
      <c r="BB230" s="145">
        <v>0</v>
      </c>
      <c r="BC230" s="145">
        <v>0</v>
      </c>
      <c r="BD230" s="145">
        <v>0</v>
      </c>
      <c r="BE230" s="145">
        <v>0</v>
      </c>
      <c r="BF230" s="145">
        <v>0</v>
      </c>
      <c r="BG230" s="145">
        <v>0</v>
      </c>
      <c r="BH230" s="145">
        <v>0</v>
      </c>
      <c r="BI230" s="145">
        <v>0</v>
      </c>
      <c r="BJ230" s="145">
        <v>0</v>
      </c>
      <c r="BK230" s="145">
        <v>0</v>
      </c>
      <c r="BL230" s="145">
        <v>0</v>
      </c>
      <c r="BM230" s="145">
        <v>0</v>
      </c>
      <c r="BN230" s="145">
        <v>0</v>
      </c>
      <c r="BO230" s="145">
        <v>0</v>
      </c>
      <c r="BP230" s="145">
        <v>0</v>
      </c>
      <c r="BQ230" s="145">
        <v>0</v>
      </c>
      <c r="BR230" s="145">
        <v>0</v>
      </c>
      <c r="BS230" s="145">
        <v>0</v>
      </c>
      <c r="BT230" s="145">
        <v>0</v>
      </c>
      <c r="BU230" s="145">
        <v>0</v>
      </c>
      <c r="BV230" s="145">
        <v>0</v>
      </c>
      <c r="BW230" s="145">
        <v>0</v>
      </c>
      <c r="BX230" s="145">
        <v>0</v>
      </c>
      <c r="BY230" s="145">
        <v>0</v>
      </c>
      <c r="BZ230" s="145">
        <v>0</v>
      </c>
      <c r="CA230" s="145">
        <v>0</v>
      </c>
      <c r="CB230" s="145">
        <v>0</v>
      </c>
      <c r="CC230" s="145">
        <v>0</v>
      </c>
      <c r="CD230" s="145">
        <v>0</v>
      </c>
      <c r="CE230" s="145">
        <v>0</v>
      </c>
      <c r="CF230" s="145">
        <v>0</v>
      </c>
      <c r="CG230" s="145">
        <v>0</v>
      </c>
      <c r="CH230" s="145">
        <v>0</v>
      </c>
      <c r="CI230" s="145">
        <v>0</v>
      </c>
      <c r="CJ230" s="145">
        <v>0</v>
      </c>
      <c r="CK230" s="145">
        <v>0</v>
      </c>
      <c r="CL230" s="145">
        <v>0</v>
      </c>
      <c r="CM230" s="145">
        <v>0</v>
      </c>
      <c r="CN230" s="145">
        <v>0</v>
      </c>
      <c r="CO230" s="145">
        <v>0</v>
      </c>
      <c r="CP230" s="145">
        <v>0</v>
      </c>
      <c r="CQ230" s="145">
        <v>0</v>
      </c>
      <c r="CR230" s="145">
        <v>0</v>
      </c>
      <c r="CS230" s="145">
        <v>0</v>
      </c>
      <c r="CT230" s="145">
        <v>0</v>
      </c>
      <c r="CU230" s="145">
        <v>0</v>
      </c>
      <c r="CV230" s="145">
        <v>0</v>
      </c>
      <c r="CW230" s="145">
        <v>0</v>
      </c>
      <c r="CX230" s="145">
        <v>0</v>
      </c>
      <c r="CY230" s="145">
        <v>0</v>
      </c>
      <c r="CZ230" s="145">
        <v>0</v>
      </c>
      <c r="DA230" s="145">
        <v>0</v>
      </c>
      <c r="DB230" s="145">
        <v>0</v>
      </c>
      <c r="DC230" s="145">
        <v>0</v>
      </c>
      <c r="DD230" s="145">
        <v>0</v>
      </c>
      <c r="DE230" s="145">
        <v>0</v>
      </c>
      <c r="DF230" s="145">
        <v>0</v>
      </c>
      <c r="DG230" s="145">
        <v>0</v>
      </c>
      <c r="DH230" s="145">
        <v>0</v>
      </c>
      <c r="DI230" s="145">
        <v>0</v>
      </c>
      <c r="DJ230" s="145">
        <v>0</v>
      </c>
      <c r="DK230" s="145">
        <v>0</v>
      </c>
      <c r="DL230" s="145">
        <v>0</v>
      </c>
      <c r="DM230" s="145">
        <v>0</v>
      </c>
      <c r="DN230" s="145">
        <v>0</v>
      </c>
      <c r="DO230" s="145">
        <v>0</v>
      </c>
      <c r="DP230" s="145">
        <v>0</v>
      </c>
      <c r="DQ230" s="145">
        <v>0</v>
      </c>
      <c r="DR230" s="145">
        <v>0</v>
      </c>
      <c r="DS230" s="145">
        <v>0</v>
      </c>
      <c r="DT230" s="145">
        <v>0</v>
      </c>
      <c r="DU230" s="145">
        <v>0</v>
      </c>
      <c r="DV230" s="145">
        <v>0</v>
      </c>
      <c r="DW230" s="145">
        <v>0</v>
      </c>
      <c r="DX230" s="145">
        <v>0</v>
      </c>
      <c r="DY230" s="145">
        <v>0</v>
      </c>
      <c r="DZ230" s="145">
        <v>0</v>
      </c>
      <c r="EA230" s="145">
        <v>0</v>
      </c>
      <c r="EB230" s="145">
        <v>0</v>
      </c>
      <c r="EC230" s="145">
        <v>0</v>
      </c>
      <c r="ED230" s="145">
        <v>0</v>
      </c>
      <c r="EE230" s="145">
        <v>0</v>
      </c>
      <c r="EF230" s="145">
        <v>0</v>
      </c>
      <c r="EG230" s="145">
        <v>0</v>
      </c>
      <c r="EH230" s="145">
        <v>0</v>
      </c>
      <c r="EI230" s="145">
        <v>0</v>
      </c>
      <c r="EJ230" s="145">
        <v>0</v>
      </c>
      <c r="EK230" s="145">
        <v>0</v>
      </c>
      <c r="EL230" s="145">
        <v>0</v>
      </c>
      <c r="EM230" s="145">
        <v>0</v>
      </c>
      <c r="EN230" s="145">
        <v>0</v>
      </c>
      <c r="EO230" s="145">
        <v>0</v>
      </c>
      <c r="EP230" s="145">
        <v>0</v>
      </c>
      <c r="EQ230" s="145">
        <v>0</v>
      </c>
      <c r="ER230" s="145">
        <v>0</v>
      </c>
      <c r="ES230" s="145">
        <v>0</v>
      </c>
      <c r="ET230" s="145">
        <v>0</v>
      </c>
      <c r="EU230" s="145">
        <v>0</v>
      </c>
      <c r="EV230" s="145">
        <v>0</v>
      </c>
      <c r="EW230" s="145">
        <v>0</v>
      </c>
      <c r="EX230" s="145">
        <v>0</v>
      </c>
      <c r="EY230" s="145">
        <v>0</v>
      </c>
      <c r="EZ230" s="145">
        <v>0</v>
      </c>
      <c r="FA230" s="145">
        <v>0</v>
      </c>
      <c r="FB230" s="145">
        <v>0</v>
      </c>
      <c r="FC230" s="145">
        <v>0</v>
      </c>
      <c r="FD230" s="145">
        <v>0</v>
      </c>
      <c r="FE230" s="145">
        <v>0</v>
      </c>
      <c r="FF230" s="145">
        <v>0</v>
      </c>
      <c r="FG230" s="145">
        <v>0</v>
      </c>
      <c r="FH230" s="145">
        <v>0</v>
      </c>
      <c r="FI230" s="145">
        <v>0</v>
      </c>
      <c r="FJ230" s="145">
        <v>0</v>
      </c>
      <c r="FK230" s="145">
        <v>0</v>
      </c>
      <c r="FL230" s="145">
        <v>0</v>
      </c>
      <c r="FM230" s="145">
        <v>0</v>
      </c>
      <c r="FN230" s="145">
        <v>0</v>
      </c>
      <c r="FO230" s="145">
        <v>0</v>
      </c>
      <c r="FP230" s="145">
        <v>0</v>
      </c>
      <c r="FQ230" s="145">
        <v>0</v>
      </c>
      <c r="FR230" s="145">
        <v>0</v>
      </c>
      <c r="FS230" s="145">
        <v>0</v>
      </c>
      <c r="FT230" s="145">
        <v>0</v>
      </c>
      <c r="FU230" s="145">
        <v>0</v>
      </c>
      <c r="FV230" s="145">
        <v>0</v>
      </c>
      <c r="FW230" s="145">
        <v>0</v>
      </c>
      <c r="FX230" s="145">
        <v>0</v>
      </c>
      <c r="FY230" s="145">
        <v>0</v>
      </c>
      <c r="FZ230" s="145">
        <v>0</v>
      </c>
      <c r="GA230" s="145">
        <v>0</v>
      </c>
      <c r="GB230" s="145">
        <v>0</v>
      </c>
      <c r="GC230" s="145">
        <v>0</v>
      </c>
      <c r="GD230" s="145">
        <v>0</v>
      </c>
      <c r="GE230" s="145">
        <v>0</v>
      </c>
      <c r="GF230" s="145">
        <v>0</v>
      </c>
      <c r="GG230" s="145">
        <v>0</v>
      </c>
    </row>
    <row r="231" spans="3:189" hidden="1" outlineLevel="1" x14ac:dyDescent="0.25">
      <c r="C231" s="92"/>
      <c r="D231" s="146" t="s">
        <v>26</v>
      </c>
      <c r="E231" s="146"/>
      <c r="F231" s="146"/>
      <c r="G231" s="146"/>
      <c r="H231" s="146"/>
      <c r="I231" s="146"/>
      <c r="J231" s="147">
        <v>-18017040.454732195</v>
      </c>
      <c r="K231" s="147">
        <v>-18531794.219064385</v>
      </c>
      <c r="L231" s="147">
        <v>-19046547.983396575</v>
      </c>
      <c r="M231" s="147">
        <v>-19561301.747728765</v>
      </c>
      <c r="N231" s="147">
        <v>-20076055.512060955</v>
      </c>
      <c r="O231" s="147">
        <v>-20773198.446176481</v>
      </c>
      <c r="P231" s="147">
        <v>-21470341.380292006</v>
      </c>
      <c r="Q231" s="147">
        <v>-22167484.314407531</v>
      </c>
      <c r="R231" s="147">
        <v>-22864627.248523057</v>
      </c>
      <c r="S231" s="147">
        <v>-23561770.182638582</v>
      </c>
      <c r="T231" s="147">
        <v>-24258913.116754103</v>
      </c>
      <c r="U231" s="147">
        <v>-24950508.238156296</v>
      </c>
      <c r="V231" s="147">
        <v>-25655935.261986531</v>
      </c>
      <c r="W231" s="147">
        <v>-26361362.285816766</v>
      </c>
      <c r="X231" s="147">
        <v>-27713798.686333399</v>
      </c>
      <c r="Y231" s="147">
        <v>-29066235.086850032</v>
      </c>
      <c r="Z231" s="147">
        <v>-29771662.110680267</v>
      </c>
      <c r="AA231" s="147">
        <v>-31858350.175057653</v>
      </c>
      <c r="AB231" s="147">
        <v>-27499457.431354232</v>
      </c>
      <c r="AC231" s="147">
        <v>-28939136.119045217</v>
      </c>
      <c r="AD231" s="147">
        <v>-31025824.183422603</v>
      </c>
      <c r="AE231" s="147">
        <v>-25932679.775858432</v>
      </c>
      <c r="AF231" s="147">
        <v>-26638106.799688667</v>
      </c>
      <c r="AG231" s="147">
        <v>-28991183.158202469</v>
      </c>
      <c r="AH231" s="147">
        <v>-24945740.235805739</v>
      </c>
      <c r="AI231" s="147">
        <v>-26685928.557269689</v>
      </c>
      <c r="AJ231" s="147">
        <v>-29086066.442953769</v>
      </c>
      <c r="AK231" s="147">
        <v>-25040623.520557042</v>
      </c>
      <c r="AL231" s="147">
        <v>-26780811.842020992</v>
      </c>
      <c r="AM231" s="147">
        <v>-29929886.424843032</v>
      </c>
      <c r="AN231" s="147">
        <v>-26633380.199584268</v>
      </c>
      <c r="AO231" s="147">
        <v>-29122505.218186181</v>
      </c>
      <c r="AP231" s="147">
        <v>-31250927.043851115</v>
      </c>
      <c r="AQ231" s="147">
        <v>-26184831.364297275</v>
      </c>
      <c r="AR231" s="147">
        <v>-26904366.928604115</v>
      </c>
      <c r="AS231" s="147">
        <v>-28283852.057131086</v>
      </c>
      <c r="AT231" s="147">
        <v>-23245346.080147788</v>
      </c>
      <c r="AU231" s="147">
        <v>-23979272.355740767</v>
      </c>
      <c r="AV231" s="147">
        <v>-25386347.186838277</v>
      </c>
      <c r="AW231" s="147">
        <v>-20347841.209854975</v>
      </c>
      <c r="AX231" s="147">
        <v>-21081767.485447951</v>
      </c>
      <c r="AY231" s="147">
        <v>-22488842.316545457</v>
      </c>
      <c r="AZ231" s="147">
        <v>-17450336.339562159</v>
      </c>
      <c r="BA231" s="147">
        <v>-18184262.615155134</v>
      </c>
      <c r="BB231" s="147">
        <v>-19591337.446252644</v>
      </c>
      <c r="BC231" s="147">
        <v>-14552831.469269343</v>
      </c>
      <c r="BD231" s="147">
        <v>-15286757.74486232</v>
      </c>
      <c r="BE231" s="147">
        <v>-16693832.57595983</v>
      </c>
      <c r="BF231" s="147">
        <v>-11683468.09559848</v>
      </c>
      <c r="BG231" s="147">
        <v>-12432072.896703316</v>
      </c>
      <c r="BH231" s="147">
        <v>-13867289.224422773</v>
      </c>
      <c r="BI231" s="147">
        <v>-8856924.7440614216</v>
      </c>
      <c r="BJ231" s="147">
        <v>-9605529.5451662596</v>
      </c>
      <c r="BK231" s="147">
        <v>-11040745.872885719</v>
      </c>
      <c r="BL231" s="147">
        <v>-6030381.3925243691</v>
      </c>
      <c r="BM231" s="147">
        <v>-6778986.1936292052</v>
      </c>
      <c r="BN231" s="147">
        <v>-8214202.5213486645</v>
      </c>
      <c r="BO231" s="147">
        <v>-3203838.0409873137</v>
      </c>
      <c r="BP231" s="147">
        <v>-3952442.8420921504</v>
      </c>
      <c r="BQ231" s="147">
        <v>-5387659.1698116073</v>
      </c>
      <c r="BR231" s="147">
        <v>-405999.0160046462</v>
      </c>
      <c r="BS231" s="147">
        <v>-1169575.9131315798</v>
      </c>
      <c r="BT231" s="147">
        <v>-2633496.5674054269</v>
      </c>
      <c r="BU231" s="147">
        <v>2348163.5864015333</v>
      </c>
      <c r="BV231" s="147">
        <v>1584586.6892746002</v>
      </c>
      <c r="BW231" s="147">
        <v>120666.03500075336</v>
      </c>
      <c r="BX231" s="147">
        <v>5102326.1888077147</v>
      </c>
      <c r="BY231" s="147">
        <v>4338749.2916807812</v>
      </c>
      <c r="BZ231" s="147">
        <v>2874828.6374069341</v>
      </c>
      <c r="CA231" s="147">
        <v>7856488.7912138952</v>
      </c>
      <c r="CB231" s="147">
        <v>7092911.8940869616</v>
      </c>
      <c r="CC231" s="147">
        <v>6329334.9969600281</v>
      </c>
      <c r="CD231" s="147">
        <v>11996067.369971365</v>
      </c>
      <c r="CE231" s="147">
        <v>12205664.379027124</v>
      </c>
      <c r="CF231" s="147">
        <v>12247583.780838275</v>
      </c>
      <c r="CG231" s="147">
        <v>17445967.829114076</v>
      </c>
      <c r="CH231" s="147">
        <v>17487887.230925225</v>
      </c>
      <c r="CI231" s="147">
        <v>17529806.632736377</v>
      </c>
      <c r="CJ231" s="147">
        <v>17571726.034547526</v>
      </c>
      <c r="CK231" s="147">
        <v>17613645.436358679</v>
      </c>
      <c r="CL231" s="147">
        <v>17655564.838169828</v>
      </c>
      <c r="CM231" s="147">
        <v>17697484.239980981</v>
      </c>
      <c r="CN231" s="147">
        <v>17739403.641792133</v>
      </c>
      <c r="CO231" s="147">
        <v>17781323.043603282</v>
      </c>
      <c r="CP231" s="147">
        <v>17824080.833450656</v>
      </c>
      <c r="CQ231" s="147">
        <v>17909596.413145408</v>
      </c>
      <c r="CR231" s="147">
        <v>17995111.992840156</v>
      </c>
      <c r="CS231" s="147">
        <v>18080627.572534908</v>
      </c>
      <c r="CT231" s="147">
        <v>18166143.152229659</v>
      </c>
      <c r="CU231" s="147">
        <v>18251658.731924407</v>
      </c>
      <c r="CV231" s="147">
        <v>18337174.311619159</v>
      </c>
      <c r="CW231" s="147">
        <v>18422689.891313907</v>
      </c>
      <c r="CX231" s="147">
        <v>18508205.471008658</v>
      </c>
      <c r="CY231" s="147">
        <v>18593721.05070341</v>
      </c>
      <c r="CZ231" s="147">
        <v>18679236.630398158</v>
      </c>
      <c r="DA231" s="147">
        <v>18764752.21009291</v>
      </c>
      <c r="DB231" s="147">
        <v>18851978.101381555</v>
      </c>
      <c r="DC231" s="147">
        <v>18982816.93831452</v>
      </c>
      <c r="DD231" s="147">
        <v>19113655.775247488</v>
      </c>
      <c r="DE231" s="147">
        <v>19244494.612180457</v>
      </c>
      <c r="DF231" s="147">
        <v>19375333.449113421</v>
      </c>
      <c r="DG231" s="147">
        <v>19506172.286046389</v>
      </c>
      <c r="DH231" s="147">
        <v>19637011.122979354</v>
      </c>
      <c r="DI231" s="147">
        <v>19767849.959912322</v>
      </c>
      <c r="DJ231" s="147">
        <v>19898688.796845287</v>
      </c>
      <c r="DK231" s="147">
        <v>20029527.633778255</v>
      </c>
      <c r="DL231" s="147">
        <v>20160366.470711224</v>
      </c>
      <c r="DM231" s="147">
        <v>20291205.307644188</v>
      </c>
      <c r="DN231" s="147">
        <v>20424660.921315812</v>
      </c>
      <c r="DO231" s="147">
        <v>20602601.739544649</v>
      </c>
      <c r="DP231" s="147">
        <v>20780542.557773486</v>
      </c>
      <c r="DQ231" s="147">
        <v>20958483.376002319</v>
      </c>
      <c r="DR231" s="147">
        <v>21136424.194231156</v>
      </c>
      <c r="DS231" s="147">
        <v>21314365.01245999</v>
      </c>
      <c r="DT231" s="147">
        <v>21492305.830688827</v>
      </c>
      <c r="DU231" s="147">
        <v>21670246.64891766</v>
      </c>
      <c r="DV231" s="147">
        <v>21848187.467146497</v>
      </c>
      <c r="DW231" s="147">
        <v>22026128.285375334</v>
      </c>
      <c r="DX231" s="147">
        <v>22204069.103604168</v>
      </c>
      <c r="DY231" s="147">
        <v>22382009.921833005</v>
      </c>
      <c r="DZ231" s="147">
        <v>22563509.556426413</v>
      </c>
      <c r="EA231" s="147">
        <v>22790384.099668175</v>
      </c>
      <c r="EB231" s="147">
        <v>23017258.642909937</v>
      </c>
      <c r="EC231" s="147">
        <v>23244133.186151702</v>
      </c>
      <c r="ED231" s="147">
        <v>23471007.729393464</v>
      </c>
      <c r="EE231" s="147">
        <v>23697882.272635225</v>
      </c>
      <c r="EF231" s="147">
        <v>23924756.815876987</v>
      </c>
      <c r="EG231" s="147">
        <v>24151631.359118748</v>
      </c>
      <c r="EH231" s="147">
        <v>24378505.902360514</v>
      </c>
      <c r="EI231" s="147">
        <v>24605380.445602275</v>
      </c>
      <c r="EJ231" s="147">
        <v>24832254.988844037</v>
      </c>
      <c r="EK231" s="147">
        <v>25059129.532085799</v>
      </c>
      <c r="EL231" s="147">
        <v>25290541.5661924</v>
      </c>
      <c r="EM231" s="147">
        <v>25521953.600299001</v>
      </c>
      <c r="EN231" s="147">
        <v>25753365.634405602</v>
      </c>
      <c r="EO231" s="147">
        <v>25984777.668512203</v>
      </c>
      <c r="EP231" s="147">
        <v>26216189.7026188</v>
      </c>
      <c r="EQ231" s="147">
        <v>26447601.736725401</v>
      </c>
      <c r="ER231" s="147">
        <v>26679013.770832002</v>
      </c>
      <c r="ES231" s="147">
        <v>26910425.804938603</v>
      </c>
      <c r="ET231" s="147">
        <v>27141837.839045204</v>
      </c>
      <c r="EU231" s="147">
        <v>27373249.873151805</v>
      </c>
      <c r="EV231" s="147">
        <v>27604661.907258406</v>
      </c>
      <c r="EW231" s="147">
        <v>27836073.941365007</v>
      </c>
      <c r="EX231" s="147">
        <v>28072114.216153737</v>
      </c>
      <c r="EY231" s="147">
        <v>28308154.490942471</v>
      </c>
      <c r="EZ231" s="147">
        <v>28544194.765731204</v>
      </c>
      <c r="FA231" s="147">
        <v>28780235.040519938</v>
      </c>
      <c r="FB231" s="147">
        <v>29016275.315308668</v>
      </c>
      <c r="FC231" s="147">
        <v>29252315.590097401</v>
      </c>
      <c r="FD231" s="147">
        <v>29488355.864886135</v>
      </c>
      <c r="FE231" s="147">
        <v>29724396.139674868</v>
      </c>
      <c r="FF231" s="147">
        <v>29960436.414463598</v>
      </c>
      <c r="FG231" s="147">
        <v>30196476.689252332</v>
      </c>
      <c r="FH231" s="147">
        <v>30432516.964041065</v>
      </c>
      <c r="FI231" s="147">
        <v>30668557.238829799</v>
      </c>
      <c r="FJ231" s="147">
        <v>30909318.319114301</v>
      </c>
      <c r="FK231" s="147">
        <v>31150079.399398807</v>
      </c>
      <c r="FL231" s="147">
        <v>31390840.47968331</v>
      </c>
      <c r="FM231" s="147">
        <v>31631601.559967816</v>
      </c>
      <c r="FN231" s="147">
        <v>31872362.640252322</v>
      </c>
      <c r="FO231" s="147">
        <v>32113123.720536824</v>
      </c>
      <c r="FP231" s="147">
        <v>32353884.80082133</v>
      </c>
      <c r="FQ231" s="147">
        <v>32594645.881105836</v>
      </c>
      <c r="FR231" s="147">
        <v>32835406.961390339</v>
      </c>
      <c r="FS231" s="147">
        <v>33076168.041674845</v>
      </c>
      <c r="FT231" s="147">
        <v>33316929.121959351</v>
      </c>
      <c r="FU231" s="147">
        <v>33557690.202243857</v>
      </c>
      <c r="FV231" s="147">
        <v>33803266.504134052</v>
      </c>
      <c r="FW231" s="147">
        <v>34048842.806024246</v>
      </c>
      <c r="FX231" s="147">
        <v>34294419.10791444</v>
      </c>
      <c r="FY231" s="147">
        <v>34539995.409804635</v>
      </c>
      <c r="FZ231" s="147">
        <v>34785571.711694829</v>
      </c>
      <c r="GA231" s="147">
        <v>35031148.013585024</v>
      </c>
      <c r="GB231" s="147">
        <v>35276724.315475218</v>
      </c>
      <c r="GC231" s="147">
        <v>35522300.61736542</v>
      </c>
      <c r="GD231" s="147">
        <v>35767876.919255614</v>
      </c>
      <c r="GE231" s="147">
        <v>36013453.221145809</v>
      </c>
      <c r="GF231" s="147">
        <v>36259029.523036003</v>
      </c>
      <c r="GG231" s="147">
        <v>53344123.668825336</v>
      </c>
    </row>
    <row r="232" spans="3:189" hidden="1" outlineLevel="1" x14ac:dyDescent="0.25"/>
    <row r="233" spans="3:189" hidden="1" outlineLevel="1" x14ac:dyDescent="0.25">
      <c r="C233" s="12" t="s">
        <v>308</v>
      </c>
    </row>
    <row r="234" spans="3:189" hidden="1" outlineLevel="1" x14ac:dyDescent="0.25">
      <c r="C234" s="92"/>
      <c r="D234" s="92" t="s">
        <v>312</v>
      </c>
      <c r="E234" s="92"/>
      <c r="F234" s="92"/>
      <c r="G234" s="92"/>
      <c r="H234" s="92"/>
      <c r="I234" s="92"/>
      <c r="J234" s="145">
        <v>-1159148.4797321919</v>
      </c>
      <c r="K234" s="145">
        <v>-1758615.2690643838</v>
      </c>
      <c r="L234" s="145">
        <v>-2358082.0583965755</v>
      </c>
      <c r="M234" s="145">
        <v>-2957548.8477287674</v>
      </c>
      <c r="N234" s="145">
        <v>-3557015.6370609589</v>
      </c>
      <c r="O234" s="145">
        <v>-4338871.5961764846</v>
      </c>
      <c r="P234" s="145">
        <v>-5120727.5552920103</v>
      </c>
      <c r="Q234" s="145">
        <v>-5902583.514407536</v>
      </c>
      <c r="R234" s="145">
        <v>-6684439.4735230617</v>
      </c>
      <c r="S234" s="145">
        <v>-7466295.4326385865</v>
      </c>
      <c r="T234" s="145">
        <v>-8248151.3917541113</v>
      </c>
      <c r="U234" s="145">
        <v>-9024459.5381563026</v>
      </c>
      <c r="V234" s="145">
        <v>-9814599.586986538</v>
      </c>
      <c r="W234" s="145">
        <v>-10604739.635816775</v>
      </c>
      <c r="X234" s="145">
        <v>-12041889.06133341</v>
      </c>
      <c r="Y234" s="145">
        <v>-13479038.486850046</v>
      </c>
      <c r="Z234" s="145">
        <v>-14269178.535680283</v>
      </c>
      <c r="AA234" s="145">
        <v>-16440579.625057667</v>
      </c>
      <c r="AB234" s="145">
        <v>-12166399.906354245</v>
      </c>
      <c r="AC234" s="145">
        <v>-13690791.619045231</v>
      </c>
      <c r="AD234" s="145">
        <v>-15862192.708422618</v>
      </c>
      <c r="AE234" s="145">
        <v>-10853761.325858446</v>
      </c>
      <c r="AF234" s="145">
        <v>-11643901.374688681</v>
      </c>
      <c r="AG234" s="145">
        <v>-14081690.758202484</v>
      </c>
      <c r="AH234" s="145">
        <v>-10120960.860805754</v>
      </c>
      <c r="AI234" s="145">
        <v>-11945862.207269704</v>
      </c>
      <c r="AJ234" s="145">
        <v>-14430713.117953783</v>
      </c>
      <c r="AK234" s="145">
        <v>-10469983.220557053</v>
      </c>
      <c r="AL234" s="145">
        <v>-12294884.567021001</v>
      </c>
      <c r="AM234" s="145">
        <v>-15528672.174843045</v>
      </c>
      <c r="AN234" s="145">
        <v>-12316878.974584281</v>
      </c>
      <c r="AO234" s="145">
        <v>-14890717.018186197</v>
      </c>
      <c r="AP234" s="145">
        <v>-17103851.868851133</v>
      </c>
      <c r="AQ234" s="145">
        <v>-12122469.214297295</v>
      </c>
      <c r="AR234" s="145">
        <v>-12926717.803604135</v>
      </c>
      <c r="AS234" s="145">
        <v>-14390915.957131103</v>
      </c>
      <c r="AT234" s="145">
        <v>-9437123.0051478017</v>
      </c>
      <c r="AU234" s="145">
        <v>-10255762.305740779</v>
      </c>
      <c r="AV234" s="145">
        <v>-11747550.161838287</v>
      </c>
      <c r="AW234" s="145">
        <v>-6793757.2098549874</v>
      </c>
      <c r="AX234" s="145">
        <v>-7612396.5104479641</v>
      </c>
      <c r="AY234" s="145">
        <v>-9104184.3665454723</v>
      </c>
      <c r="AZ234" s="145">
        <v>-4150391.4145621723</v>
      </c>
      <c r="BA234" s="145">
        <v>-4969030.7151551489</v>
      </c>
      <c r="BB234" s="145">
        <v>-6460818.5712526562</v>
      </c>
      <c r="BC234" s="145">
        <v>-1507025.6192693552</v>
      </c>
      <c r="BD234" s="145">
        <v>-2325664.9198623328</v>
      </c>
      <c r="BE234" s="145">
        <v>-3817452.7759598405</v>
      </c>
      <c r="BF234" s="145">
        <v>1108198.6794015099</v>
      </c>
      <c r="BG234" s="145">
        <v>274880.85329667304</v>
      </c>
      <c r="BH234" s="145">
        <v>-1245048.4994227849</v>
      </c>
      <c r="BI234" s="145">
        <v>3429302.7135236133</v>
      </c>
      <c r="BJ234" s="145">
        <v>2721859.8660873482</v>
      </c>
      <c r="BK234" s="145">
        <v>1327355.7771142703</v>
      </c>
      <c r="BL234" s="145">
        <v>5618873.8617286189</v>
      </c>
      <c r="BM234" s="145">
        <v>4911439.844539037</v>
      </c>
      <c r="BN234" s="145">
        <v>3620388.6142874425</v>
      </c>
      <c r="BO234" s="145">
        <v>7808083.663003251</v>
      </c>
      <c r="BP234" s="145">
        <v>7100657.4221318057</v>
      </c>
      <c r="BQ234" s="145">
        <v>5809613.9908792749</v>
      </c>
      <c r="BR234" s="145">
        <v>9972918.1837699972</v>
      </c>
      <c r="BS234" s="145">
        <v>9252773.5058393404</v>
      </c>
      <c r="BT234" s="145">
        <v>7937339.2644551154</v>
      </c>
      <c r="BU234" s="145">
        <v>12100651.347732071</v>
      </c>
      <c r="BV234" s="145">
        <v>11380514.583201276</v>
      </c>
      <c r="BW234" s="145">
        <v>10065088.278297663</v>
      </c>
      <c r="BX234" s="145">
        <v>14228408.321203299</v>
      </c>
      <c r="BY234" s="145">
        <v>13508279.539516767</v>
      </c>
      <c r="BZ234" s="145">
        <v>12192861.240740713</v>
      </c>
      <c r="CA234" s="145">
        <v>16356189.313125115</v>
      </c>
      <c r="CB234" s="145">
        <v>15636068.584336661</v>
      </c>
      <c r="CC234" s="145">
        <v>14915950.555521179</v>
      </c>
      <c r="CD234" s="145">
        <v>19910619.070462048</v>
      </c>
      <c r="CE234" s="145">
        <v>20007685.996758845</v>
      </c>
      <c r="CF234" s="145">
        <v>19962226.956897728</v>
      </c>
      <c r="CG234" s="145">
        <v>24299762.866531558</v>
      </c>
      <c r="CH234" s="145">
        <v>24254303.826670442</v>
      </c>
      <c r="CI234" s="145">
        <v>24208844.786809325</v>
      </c>
      <c r="CJ234" s="145">
        <v>24163385.746948209</v>
      </c>
      <c r="CK234" s="145">
        <v>24117926.707087092</v>
      </c>
      <c r="CL234" s="145">
        <v>24072467.667225976</v>
      </c>
      <c r="CM234" s="145">
        <v>24027008.627364859</v>
      </c>
      <c r="CN234" s="145">
        <v>23981549.587503742</v>
      </c>
      <c r="CO234" s="145">
        <v>23936090.547642626</v>
      </c>
      <c r="CP234" s="145">
        <v>23889722.326984286</v>
      </c>
      <c r="CQ234" s="145">
        <v>23879698.227696214</v>
      </c>
      <c r="CR234" s="145">
        <v>23869674.128408141</v>
      </c>
      <c r="CS234" s="145">
        <v>23859650.029120069</v>
      </c>
      <c r="CT234" s="145">
        <v>23849625.929831997</v>
      </c>
      <c r="CU234" s="145">
        <v>23839601.830543924</v>
      </c>
      <c r="CV234" s="145">
        <v>23829577.731255852</v>
      </c>
      <c r="CW234" s="145">
        <v>23819553.631967779</v>
      </c>
      <c r="CX234" s="145">
        <v>23809529.532679707</v>
      </c>
      <c r="CY234" s="145">
        <v>23799505.433391634</v>
      </c>
      <c r="CZ234" s="145">
        <v>23789481.334103562</v>
      </c>
      <c r="DA234" s="145">
        <v>23779457.23481549</v>
      </c>
      <c r="DB234" s="145">
        <v>23769232.653541658</v>
      </c>
      <c r="DC234" s="145">
        <v>23796079.076065499</v>
      </c>
      <c r="DD234" s="145">
        <v>23822925.498589341</v>
      </c>
      <c r="DE234" s="145">
        <v>23849771.921113182</v>
      </c>
      <c r="DF234" s="145">
        <v>23876618.343637023</v>
      </c>
      <c r="DG234" s="145">
        <v>23903464.766160864</v>
      </c>
      <c r="DH234" s="145">
        <v>23930311.188684706</v>
      </c>
      <c r="DI234" s="145">
        <v>23957157.611208547</v>
      </c>
      <c r="DJ234" s="145">
        <v>23984004.033732388</v>
      </c>
      <c r="DK234" s="145">
        <v>24010850.456256229</v>
      </c>
      <c r="DL234" s="145">
        <v>24037696.878780071</v>
      </c>
      <c r="DM234" s="145">
        <v>24064543.301303912</v>
      </c>
      <c r="DN234" s="145">
        <v>24091926.65227823</v>
      </c>
      <c r="DO234" s="145">
        <v>24157122.427126177</v>
      </c>
      <c r="DP234" s="145">
        <v>24222318.201974124</v>
      </c>
      <c r="DQ234" s="145">
        <v>24287513.976822071</v>
      </c>
      <c r="DR234" s="145">
        <v>24352709.751670018</v>
      </c>
      <c r="DS234" s="145">
        <v>24417905.526517965</v>
      </c>
      <c r="DT234" s="145">
        <v>24483101.301365912</v>
      </c>
      <c r="DU234" s="145">
        <v>24548297.076213859</v>
      </c>
      <c r="DV234" s="145">
        <v>24613492.851061806</v>
      </c>
      <c r="DW234" s="145">
        <v>24678688.625909753</v>
      </c>
      <c r="DX234" s="145">
        <v>24743884.4007577</v>
      </c>
      <c r="DY234" s="145">
        <v>24809080.175605647</v>
      </c>
      <c r="DZ234" s="145">
        <v>24875579.865950551</v>
      </c>
      <c r="EA234" s="145">
        <v>24980648.228646554</v>
      </c>
      <c r="EB234" s="145">
        <v>25085716.591342557</v>
      </c>
      <c r="EC234" s="145">
        <v>25190784.95403856</v>
      </c>
      <c r="ED234" s="145">
        <v>25295853.316734564</v>
      </c>
      <c r="EE234" s="145">
        <v>25400921.679430567</v>
      </c>
      <c r="EF234" s="145">
        <v>25505990.04212657</v>
      </c>
      <c r="EG234" s="145">
        <v>25611058.404822573</v>
      </c>
      <c r="EH234" s="145">
        <v>25716126.767518576</v>
      </c>
      <c r="EI234" s="145">
        <v>25821195.130214579</v>
      </c>
      <c r="EJ234" s="145">
        <v>25926263.492910583</v>
      </c>
      <c r="EK234" s="145">
        <v>26031331.855606586</v>
      </c>
      <c r="EL234" s="145">
        <v>26138501.585556511</v>
      </c>
      <c r="EM234" s="145">
        <v>26245671.315506436</v>
      </c>
      <c r="EN234" s="145">
        <v>26352841.045456361</v>
      </c>
      <c r="EO234" s="145">
        <v>26460010.775406286</v>
      </c>
      <c r="EP234" s="145">
        <v>26567180.505356211</v>
      </c>
      <c r="EQ234" s="145">
        <v>26674350.235306136</v>
      </c>
      <c r="ER234" s="145">
        <v>26781519.965256061</v>
      </c>
      <c r="ES234" s="145">
        <v>26888689.695205986</v>
      </c>
      <c r="ET234" s="145">
        <v>26995859.425155912</v>
      </c>
      <c r="EU234" s="145">
        <v>27103029.155105837</v>
      </c>
      <c r="EV234" s="145">
        <v>27210198.885055762</v>
      </c>
      <c r="EW234" s="145">
        <v>27317368.615005687</v>
      </c>
      <c r="EX234" s="145">
        <v>27426681.73955461</v>
      </c>
      <c r="EY234" s="145">
        <v>27535994.864103533</v>
      </c>
      <c r="EZ234" s="145">
        <v>27645307.988652457</v>
      </c>
      <c r="FA234" s="145">
        <v>27754621.11320138</v>
      </c>
      <c r="FB234" s="145">
        <v>27863934.237750303</v>
      </c>
      <c r="FC234" s="145">
        <v>27973247.362299226</v>
      </c>
      <c r="FD234" s="145">
        <v>28082560.486848149</v>
      </c>
      <c r="FE234" s="145">
        <v>28191873.611397073</v>
      </c>
      <c r="FF234" s="145">
        <v>28301186.735945996</v>
      </c>
      <c r="FG234" s="145">
        <v>28410499.860494919</v>
      </c>
      <c r="FH234" s="145">
        <v>28519812.985043842</v>
      </c>
      <c r="FI234" s="145">
        <v>28629126.109592766</v>
      </c>
      <c r="FJ234" s="145">
        <v>28740625.496632665</v>
      </c>
      <c r="FK234" s="145">
        <v>28852124.883672565</v>
      </c>
      <c r="FL234" s="145">
        <v>28963624.270712465</v>
      </c>
      <c r="FM234" s="145">
        <v>29075123.657752365</v>
      </c>
      <c r="FN234" s="145">
        <v>29186623.044792265</v>
      </c>
      <c r="FO234" s="145">
        <v>29298122.431832165</v>
      </c>
      <c r="FP234" s="145">
        <v>29409621.818872064</v>
      </c>
      <c r="FQ234" s="145">
        <v>29521121.205911964</v>
      </c>
      <c r="FR234" s="145">
        <v>29632620.592951864</v>
      </c>
      <c r="FS234" s="145">
        <v>29744119.979991764</v>
      </c>
      <c r="FT234" s="145">
        <v>29855619.367031664</v>
      </c>
      <c r="FU234" s="145">
        <v>29967118.754071563</v>
      </c>
      <c r="FV234" s="145">
        <v>30080848.128852263</v>
      </c>
      <c r="FW234" s="145">
        <v>30194577.503632963</v>
      </c>
      <c r="FX234" s="145">
        <v>30308306.878413662</v>
      </c>
      <c r="FY234" s="145">
        <v>30422036.253194362</v>
      </c>
      <c r="FZ234" s="145">
        <v>30535765.627975062</v>
      </c>
      <c r="GA234" s="145">
        <v>30649495.002755761</v>
      </c>
      <c r="GB234" s="145">
        <v>30763224.377536461</v>
      </c>
      <c r="GC234" s="145">
        <v>30876953.75231716</v>
      </c>
      <c r="GD234" s="145">
        <v>30990683.12709786</v>
      </c>
      <c r="GE234" s="145">
        <v>31104412.50187856</v>
      </c>
      <c r="GF234" s="145">
        <v>31218141.876659259</v>
      </c>
      <c r="GG234" s="145">
        <v>39130456.950687915</v>
      </c>
    </row>
    <row r="235" spans="3:189" hidden="1" outlineLevel="1" x14ac:dyDescent="0.25">
      <c r="C235" s="92"/>
      <c r="D235" s="92" t="s">
        <v>313</v>
      </c>
      <c r="E235" s="92"/>
      <c r="F235" s="92"/>
      <c r="G235" s="92"/>
      <c r="H235" s="92"/>
      <c r="I235" s="92"/>
      <c r="J235" s="145">
        <v>0</v>
      </c>
      <c r="K235" s="145">
        <v>0</v>
      </c>
      <c r="L235" s="145">
        <v>0</v>
      </c>
      <c r="M235" s="145">
        <v>0</v>
      </c>
      <c r="N235" s="145">
        <v>0</v>
      </c>
      <c r="O235" s="145">
        <v>0</v>
      </c>
      <c r="P235" s="145">
        <v>0</v>
      </c>
      <c r="Q235" s="145">
        <v>0</v>
      </c>
      <c r="R235" s="145">
        <v>0</v>
      </c>
      <c r="S235" s="145">
        <v>0</v>
      </c>
      <c r="T235" s="145">
        <v>0</v>
      </c>
      <c r="U235" s="145">
        <v>0</v>
      </c>
      <c r="V235" s="145">
        <v>0</v>
      </c>
      <c r="W235" s="145">
        <v>0</v>
      </c>
      <c r="X235" s="145">
        <v>0</v>
      </c>
      <c r="Y235" s="145">
        <v>0</v>
      </c>
      <c r="Z235" s="145">
        <v>0</v>
      </c>
      <c r="AA235" s="145">
        <v>0</v>
      </c>
      <c r="AB235" s="145">
        <v>0</v>
      </c>
      <c r="AC235" s="145">
        <v>0</v>
      </c>
      <c r="AD235" s="145">
        <v>0</v>
      </c>
      <c r="AE235" s="145">
        <v>0</v>
      </c>
      <c r="AF235" s="145">
        <v>0</v>
      </c>
      <c r="AG235" s="145">
        <v>0</v>
      </c>
      <c r="AH235" s="145">
        <v>0</v>
      </c>
      <c r="AI235" s="145">
        <v>0</v>
      </c>
      <c r="AJ235" s="145">
        <v>0</v>
      </c>
      <c r="AK235" s="145">
        <v>0</v>
      </c>
      <c r="AL235" s="145">
        <v>0</v>
      </c>
      <c r="AM235" s="145">
        <v>0</v>
      </c>
      <c r="AN235" s="145">
        <v>0</v>
      </c>
      <c r="AO235" s="145">
        <v>0</v>
      </c>
      <c r="AP235" s="145">
        <v>0</v>
      </c>
      <c r="AQ235" s="145">
        <v>0</v>
      </c>
      <c r="AR235" s="145">
        <v>0</v>
      </c>
      <c r="AS235" s="145">
        <v>0</v>
      </c>
      <c r="AT235" s="145">
        <v>0</v>
      </c>
      <c r="AU235" s="145">
        <v>0</v>
      </c>
      <c r="AV235" s="145">
        <v>0</v>
      </c>
      <c r="AW235" s="145">
        <v>0</v>
      </c>
      <c r="AX235" s="145">
        <v>0</v>
      </c>
      <c r="AY235" s="145">
        <v>0</v>
      </c>
      <c r="AZ235" s="145">
        <v>0</v>
      </c>
      <c r="BA235" s="145">
        <v>0</v>
      </c>
      <c r="BB235" s="145">
        <v>0</v>
      </c>
      <c r="BC235" s="145">
        <v>0</v>
      </c>
      <c r="BD235" s="145">
        <v>0</v>
      </c>
      <c r="BE235" s="145">
        <v>0</v>
      </c>
      <c r="BF235" s="145">
        <v>0</v>
      </c>
      <c r="BG235" s="145">
        <v>0</v>
      </c>
      <c r="BH235" s="145">
        <v>0</v>
      </c>
      <c r="BI235" s="145">
        <v>251300.2424149515</v>
      </c>
      <c r="BJ235" s="145">
        <v>125425.2637463798</v>
      </c>
      <c r="BK235" s="145">
        <v>0</v>
      </c>
      <c r="BL235" s="145">
        <v>634133.37074700149</v>
      </c>
      <c r="BM235" s="145">
        <v>508249.5618317466</v>
      </c>
      <c r="BN235" s="145">
        <v>279371.43936388328</v>
      </c>
      <c r="BO235" s="145">
        <v>1017327.8460094247</v>
      </c>
      <c r="BP235" s="145">
        <v>891436.26077603363</v>
      </c>
      <c r="BQ235" s="145">
        <v>662550.33930910623</v>
      </c>
      <c r="BR235" s="145">
        <v>1396193.2752253446</v>
      </c>
      <c r="BS235" s="145">
        <v>1268048.0310290679</v>
      </c>
      <c r="BT235" s="145">
        <v>1034848.5931394458</v>
      </c>
      <c r="BU235" s="145">
        <v>1768483.6386694489</v>
      </c>
      <c r="BV235" s="145">
        <v>1640330.4810733108</v>
      </c>
      <c r="BW235" s="145">
        <v>1407123.1067030774</v>
      </c>
      <c r="BX235" s="145">
        <v>2140750.1926044011</v>
      </c>
      <c r="BY235" s="145">
        <v>2012589.0521639998</v>
      </c>
      <c r="BZ235" s="145">
        <v>1779373.6716662073</v>
      </c>
      <c r="CA235" s="145">
        <v>2512992.7280887663</v>
      </c>
      <c r="CB235" s="145">
        <v>2384823.5347502874</v>
      </c>
      <c r="CC235" s="145">
        <v>2256651.6414388353</v>
      </c>
      <c r="CD235" s="145">
        <v>2844002.4745093044</v>
      </c>
      <c r="CE235" s="145">
        <v>2861131.9320910922</v>
      </c>
      <c r="CF235" s="145">
        <v>2853109.748586189</v>
      </c>
      <c r="CG235" s="145">
        <v>3618557.262050983</v>
      </c>
      <c r="CH235" s="145">
        <v>3610535.0785460798</v>
      </c>
      <c r="CI235" s="145">
        <v>3602512.8950411766</v>
      </c>
      <c r="CJ235" s="145">
        <v>3594490.7115362734</v>
      </c>
      <c r="CK235" s="145">
        <v>3586468.5280313701</v>
      </c>
      <c r="CL235" s="145">
        <v>3578446.3445264669</v>
      </c>
      <c r="CM235" s="145">
        <v>3570424.1610215637</v>
      </c>
      <c r="CN235" s="145">
        <v>3562401.9775166605</v>
      </c>
      <c r="CO235" s="145">
        <v>3554379.7940117572</v>
      </c>
      <c r="CP235" s="145">
        <v>3546197.1668367563</v>
      </c>
      <c r="CQ235" s="145">
        <v>3544428.2081388612</v>
      </c>
      <c r="CR235" s="145">
        <v>3542659.2494409662</v>
      </c>
      <c r="CS235" s="145">
        <v>3540890.2907430711</v>
      </c>
      <c r="CT235" s="145">
        <v>3539121.3320451761</v>
      </c>
      <c r="CU235" s="145">
        <v>3537352.373347281</v>
      </c>
      <c r="CV235" s="145">
        <v>3535583.414649386</v>
      </c>
      <c r="CW235" s="145">
        <v>3533814.4559514909</v>
      </c>
      <c r="CX235" s="145">
        <v>3532045.4972535959</v>
      </c>
      <c r="CY235" s="145">
        <v>3530276.5385557008</v>
      </c>
      <c r="CZ235" s="145">
        <v>3528507.5798578057</v>
      </c>
      <c r="DA235" s="145">
        <v>3526738.6211599107</v>
      </c>
      <c r="DB235" s="145">
        <v>3524934.2832880579</v>
      </c>
      <c r="DC235" s="145">
        <v>3529671.8872628533</v>
      </c>
      <c r="DD235" s="145">
        <v>3534409.4912376488</v>
      </c>
      <c r="DE235" s="145">
        <v>3539147.0952124442</v>
      </c>
      <c r="DF235" s="145">
        <v>3543884.6991872396</v>
      </c>
      <c r="DG235" s="145">
        <v>3548622.3031620351</v>
      </c>
      <c r="DH235" s="145">
        <v>3553359.9071368305</v>
      </c>
      <c r="DI235" s="145">
        <v>3558097.5111116259</v>
      </c>
      <c r="DJ235" s="145">
        <v>3562835.1150864214</v>
      </c>
      <c r="DK235" s="145">
        <v>3567572.7190612168</v>
      </c>
      <c r="DL235" s="145">
        <v>3572310.3230360122</v>
      </c>
      <c r="DM235" s="145">
        <v>3577047.9270108077</v>
      </c>
      <c r="DN235" s="145">
        <v>3581880.2830650993</v>
      </c>
      <c r="DO235" s="145">
        <v>3593385.4198029721</v>
      </c>
      <c r="DP235" s="145">
        <v>3604890.556540845</v>
      </c>
      <c r="DQ235" s="145">
        <v>3616395.6932787178</v>
      </c>
      <c r="DR235" s="145">
        <v>3627900.8300165907</v>
      </c>
      <c r="DS235" s="145">
        <v>3639405.9667544635</v>
      </c>
      <c r="DT235" s="145">
        <v>3650911.1034923363</v>
      </c>
      <c r="DU235" s="145">
        <v>3662416.2402302092</v>
      </c>
      <c r="DV235" s="145">
        <v>3673921.376968082</v>
      </c>
      <c r="DW235" s="145">
        <v>3685426.5137059549</v>
      </c>
      <c r="DX235" s="145">
        <v>3696931.6504438277</v>
      </c>
      <c r="DY235" s="145">
        <v>3708436.7871817006</v>
      </c>
      <c r="DZ235" s="145">
        <v>3720172.026654331</v>
      </c>
      <c r="EA235" s="145">
        <v>3738713.502424214</v>
      </c>
      <c r="EB235" s="145">
        <v>3757254.9781940971</v>
      </c>
      <c r="EC235" s="145">
        <v>3775796.4539639801</v>
      </c>
      <c r="ED235" s="145">
        <v>3794337.9297338631</v>
      </c>
      <c r="EE235" s="145">
        <v>3812879.4055037461</v>
      </c>
      <c r="EF235" s="145">
        <v>3831420.8812736291</v>
      </c>
      <c r="EG235" s="145">
        <v>3849962.3570435122</v>
      </c>
      <c r="EH235" s="145">
        <v>3868503.8328133952</v>
      </c>
      <c r="EI235" s="145">
        <v>3887045.3085832782</v>
      </c>
      <c r="EJ235" s="145">
        <v>3905586.7843531612</v>
      </c>
      <c r="EK235" s="145">
        <v>3924128.2601230443</v>
      </c>
      <c r="EL235" s="145">
        <v>3943040.5654083248</v>
      </c>
      <c r="EM235" s="145">
        <v>3961952.8706936054</v>
      </c>
      <c r="EN235" s="145">
        <v>3980865.175978886</v>
      </c>
      <c r="EO235" s="145">
        <v>3999777.4812641665</v>
      </c>
      <c r="EP235" s="145">
        <v>4018689.7865494471</v>
      </c>
      <c r="EQ235" s="145">
        <v>4037602.0918347277</v>
      </c>
      <c r="ER235" s="145">
        <v>4056514.3971200082</v>
      </c>
      <c r="ES235" s="145">
        <v>4075426.7024052888</v>
      </c>
      <c r="ET235" s="145">
        <v>4094339.0076905694</v>
      </c>
      <c r="EU235" s="145">
        <v>4113251.31297585</v>
      </c>
      <c r="EV235" s="145">
        <v>4132163.6182611305</v>
      </c>
      <c r="EW235" s="145">
        <v>4151075.9235464111</v>
      </c>
      <c r="EX235" s="145">
        <v>4170366.4749373975</v>
      </c>
      <c r="EY235" s="145">
        <v>4189657.0263283839</v>
      </c>
      <c r="EZ235" s="145">
        <v>4208947.5777193699</v>
      </c>
      <c r="FA235" s="145">
        <v>4228238.1291103559</v>
      </c>
      <c r="FB235" s="145">
        <v>4247528.6805013418</v>
      </c>
      <c r="FC235" s="145">
        <v>4266819.2318923278</v>
      </c>
      <c r="FD235" s="145">
        <v>4286109.7832833137</v>
      </c>
      <c r="FE235" s="145">
        <v>4305400.3346742997</v>
      </c>
      <c r="FF235" s="145">
        <v>4324690.8860652857</v>
      </c>
      <c r="FG235" s="145">
        <v>4343981.4374562716</v>
      </c>
      <c r="FH235" s="145">
        <v>4363271.9888472576</v>
      </c>
      <c r="FI235" s="145">
        <v>4382562.5402382435</v>
      </c>
      <c r="FJ235" s="145">
        <v>4402238.9026570497</v>
      </c>
      <c r="FK235" s="145">
        <v>4421915.2650758559</v>
      </c>
      <c r="FL235" s="145">
        <v>4441591.6274946621</v>
      </c>
      <c r="FM235" s="145">
        <v>4461267.9899134682</v>
      </c>
      <c r="FN235" s="145">
        <v>4480944.3523322744</v>
      </c>
      <c r="FO235" s="145">
        <v>4500620.7147510806</v>
      </c>
      <c r="FP235" s="145">
        <v>4520297.0771698868</v>
      </c>
      <c r="FQ235" s="145">
        <v>4539973.439588693</v>
      </c>
      <c r="FR235" s="145">
        <v>4559649.8020074992</v>
      </c>
      <c r="FS235" s="145">
        <v>4579326.1644263053</v>
      </c>
      <c r="FT235" s="145">
        <v>4599002.5268451115</v>
      </c>
      <c r="FU235" s="145">
        <v>4618678.8892639177</v>
      </c>
      <c r="FV235" s="145">
        <v>4638748.7789310999</v>
      </c>
      <c r="FW235" s="145">
        <v>4658818.6685982822</v>
      </c>
      <c r="FX235" s="145">
        <v>4678888.5582654644</v>
      </c>
      <c r="FY235" s="145">
        <v>4698958.4479326466</v>
      </c>
      <c r="FZ235" s="145">
        <v>4719028.3375998288</v>
      </c>
      <c r="GA235" s="145">
        <v>4739098.2272670111</v>
      </c>
      <c r="GB235" s="145">
        <v>4759168.1169341933</v>
      </c>
      <c r="GC235" s="145">
        <v>4779238.0066013755</v>
      </c>
      <c r="GD235" s="145">
        <v>4799307.8962685578</v>
      </c>
      <c r="GE235" s="145">
        <v>4819377.78593574</v>
      </c>
      <c r="GF235" s="145">
        <v>4839447.6756029222</v>
      </c>
      <c r="GG235" s="145">
        <v>6235738.5710197445</v>
      </c>
    </row>
    <row r="236" spans="3:189" hidden="1" outlineLevel="1" x14ac:dyDescent="0.25">
      <c r="C236" s="92"/>
      <c r="D236" s="92" t="s">
        <v>314</v>
      </c>
      <c r="E236" s="92"/>
      <c r="F236" s="92"/>
      <c r="G236" s="92"/>
      <c r="H236" s="92"/>
      <c r="I236" s="92"/>
      <c r="J236" s="145">
        <v>0</v>
      </c>
      <c r="K236" s="145">
        <v>0</v>
      </c>
      <c r="L236" s="145">
        <v>0</v>
      </c>
      <c r="M236" s="145">
        <v>0</v>
      </c>
      <c r="N236" s="145">
        <v>0</v>
      </c>
      <c r="O236" s="145">
        <v>0</v>
      </c>
      <c r="P236" s="145">
        <v>0</v>
      </c>
      <c r="Q236" s="145">
        <v>0</v>
      </c>
      <c r="R236" s="145">
        <v>0</v>
      </c>
      <c r="S236" s="145">
        <v>0</v>
      </c>
      <c r="T236" s="145">
        <v>0</v>
      </c>
      <c r="U236" s="145">
        <v>0</v>
      </c>
      <c r="V236" s="145">
        <v>0</v>
      </c>
      <c r="W236" s="145">
        <v>0</v>
      </c>
      <c r="X236" s="145">
        <v>0</v>
      </c>
      <c r="Y236" s="145">
        <v>0</v>
      </c>
      <c r="Z236" s="145">
        <v>0</v>
      </c>
      <c r="AA236" s="145">
        <v>0</v>
      </c>
      <c r="AB236" s="145">
        <v>0</v>
      </c>
      <c r="AC236" s="145">
        <v>0</v>
      </c>
      <c r="AD236" s="145">
        <v>0</v>
      </c>
      <c r="AE236" s="145">
        <v>0</v>
      </c>
      <c r="AF236" s="145">
        <v>0</v>
      </c>
      <c r="AG236" s="145">
        <v>0</v>
      </c>
      <c r="AH236" s="145">
        <v>0</v>
      </c>
      <c r="AI236" s="145">
        <v>0</v>
      </c>
      <c r="AJ236" s="145">
        <v>0</v>
      </c>
      <c r="AK236" s="145">
        <v>0</v>
      </c>
      <c r="AL236" s="145">
        <v>0</v>
      </c>
      <c r="AM236" s="145">
        <v>0</v>
      </c>
      <c r="AN236" s="145">
        <v>0</v>
      </c>
      <c r="AO236" s="145">
        <v>0</v>
      </c>
      <c r="AP236" s="145">
        <v>0</v>
      </c>
      <c r="AQ236" s="145">
        <v>0</v>
      </c>
      <c r="AR236" s="145">
        <v>0</v>
      </c>
      <c r="AS236" s="145">
        <v>0</v>
      </c>
      <c r="AT236" s="145">
        <v>0</v>
      </c>
      <c r="AU236" s="145">
        <v>0</v>
      </c>
      <c r="AV236" s="145">
        <v>0</v>
      </c>
      <c r="AW236" s="145">
        <v>0</v>
      </c>
      <c r="AX236" s="145">
        <v>0</v>
      </c>
      <c r="AY236" s="145">
        <v>0</v>
      </c>
      <c r="AZ236" s="145">
        <v>0</v>
      </c>
      <c r="BA236" s="145">
        <v>0</v>
      </c>
      <c r="BB236" s="145">
        <v>0</v>
      </c>
      <c r="BC236" s="145">
        <v>0</v>
      </c>
      <c r="BD236" s="145">
        <v>0</v>
      </c>
      <c r="BE236" s="145">
        <v>0</v>
      </c>
      <c r="BF236" s="145">
        <v>0</v>
      </c>
      <c r="BG236" s="145">
        <v>0</v>
      </c>
      <c r="BH236" s="145">
        <v>0</v>
      </c>
      <c r="BI236" s="145">
        <v>0</v>
      </c>
      <c r="BJ236" s="145">
        <v>0</v>
      </c>
      <c r="BK236" s="145">
        <v>0</v>
      </c>
      <c r="BL236" s="145">
        <v>0</v>
      </c>
      <c r="BM236" s="145">
        <v>0</v>
      </c>
      <c r="BN236" s="145">
        <v>0</v>
      </c>
      <c r="BO236" s="145">
        <v>0</v>
      </c>
      <c r="BP236" s="145">
        <v>0</v>
      </c>
      <c r="BQ236" s="145">
        <v>0</v>
      </c>
      <c r="BR236" s="145">
        <v>0</v>
      </c>
      <c r="BS236" s="145">
        <v>0</v>
      </c>
      <c r="BT236" s="145">
        <v>0</v>
      </c>
      <c r="BU236" s="145">
        <v>0</v>
      </c>
      <c r="BV236" s="145">
        <v>0</v>
      </c>
      <c r="BW236" s="145">
        <v>0</v>
      </c>
      <c r="BX236" s="145">
        <v>0</v>
      </c>
      <c r="BY236" s="145">
        <v>0</v>
      </c>
      <c r="BZ236" s="145">
        <v>0</v>
      </c>
      <c r="CA236" s="145">
        <v>0</v>
      </c>
      <c r="CB236" s="145">
        <v>0</v>
      </c>
      <c r="CC236" s="145">
        <v>0</v>
      </c>
      <c r="CD236" s="145">
        <v>0</v>
      </c>
      <c r="CE236" s="145">
        <v>0</v>
      </c>
      <c r="CF236" s="145">
        <v>0</v>
      </c>
      <c r="CG236" s="145">
        <v>0</v>
      </c>
      <c r="CH236" s="145">
        <v>0</v>
      </c>
      <c r="CI236" s="145">
        <v>0</v>
      </c>
      <c r="CJ236" s="145">
        <v>0</v>
      </c>
      <c r="CK236" s="145">
        <v>0</v>
      </c>
      <c r="CL236" s="145">
        <v>0</v>
      </c>
      <c r="CM236" s="145">
        <v>0</v>
      </c>
      <c r="CN236" s="145">
        <v>0</v>
      </c>
      <c r="CO236" s="145">
        <v>0</v>
      </c>
      <c r="CP236" s="145">
        <v>0</v>
      </c>
      <c r="CQ236" s="145">
        <v>0</v>
      </c>
      <c r="CR236" s="145">
        <v>0</v>
      </c>
      <c r="CS236" s="145">
        <v>0</v>
      </c>
      <c r="CT236" s="145">
        <v>0</v>
      </c>
      <c r="CU236" s="145">
        <v>0</v>
      </c>
      <c r="CV236" s="145">
        <v>0</v>
      </c>
      <c r="CW236" s="145">
        <v>0</v>
      </c>
      <c r="CX236" s="145">
        <v>0</v>
      </c>
      <c r="CY236" s="145">
        <v>0</v>
      </c>
      <c r="CZ236" s="145">
        <v>0</v>
      </c>
      <c r="DA236" s="145">
        <v>0</v>
      </c>
      <c r="DB236" s="145">
        <v>0</v>
      </c>
      <c r="DC236" s="145">
        <v>0</v>
      </c>
      <c r="DD236" s="145">
        <v>0</v>
      </c>
      <c r="DE236" s="145">
        <v>0</v>
      </c>
      <c r="DF236" s="145">
        <v>0</v>
      </c>
      <c r="DG236" s="145">
        <v>0</v>
      </c>
      <c r="DH236" s="145">
        <v>0</v>
      </c>
      <c r="DI236" s="145">
        <v>0</v>
      </c>
      <c r="DJ236" s="145">
        <v>0</v>
      </c>
      <c r="DK236" s="145">
        <v>0</v>
      </c>
      <c r="DL236" s="145">
        <v>0</v>
      </c>
      <c r="DM236" s="145">
        <v>0</v>
      </c>
      <c r="DN236" s="145">
        <v>0</v>
      </c>
      <c r="DO236" s="145">
        <v>0</v>
      </c>
      <c r="DP236" s="145">
        <v>0</v>
      </c>
      <c r="DQ236" s="145">
        <v>0</v>
      </c>
      <c r="DR236" s="145">
        <v>0</v>
      </c>
      <c r="DS236" s="145">
        <v>0</v>
      </c>
      <c r="DT236" s="145">
        <v>0</v>
      </c>
      <c r="DU236" s="145">
        <v>0</v>
      </c>
      <c r="DV236" s="145">
        <v>0</v>
      </c>
      <c r="DW236" s="145">
        <v>0</v>
      </c>
      <c r="DX236" s="145">
        <v>0</v>
      </c>
      <c r="DY236" s="145">
        <v>0</v>
      </c>
      <c r="DZ236" s="145">
        <v>0</v>
      </c>
      <c r="EA236" s="145">
        <v>0</v>
      </c>
      <c r="EB236" s="145">
        <v>0</v>
      </c>
      <c r="EC236" s="145">
        <v>0</v>
      </c>
      <c r="ED236" s="145">
        <v>0</v>
      </c>
      <c r="EE236" s="145">
        <v>0</v>
      </c>
      <c r="EF236" s="145">
        <v>0</v>
      </c>
      <c r="EG236" s="145">
        <v>0</v>
      </c>
      <c r="EH236" s="145">
        <v>0</v>
      </c>
      <c r="EI236" s="145">
        <v>0</v>
      </c>
      <c r="EJ236" s="145">
        <v>0</v>
      </c>
      <c r="EK236" s="145">
        <v>0</v>
      </c>
      <c r="EL236" s="145">
        <v>0</v>
      </c>
      <c r="EM236" s="145">
        <v>0</v>
      </c>
      <c r="EN236" s="145">
        <v>0</v>
      </c>
      <c r="EO236" s="145">
        <v>0</v>
      </c>
      <c r="EP236" s="145">
        <v>0</v>
      </c>
      <c r="EQ236" s="145">
        <v>0</v>
      </c>
      <c r="ER236" s="145">
        <v>0</v>
      </c>
      <c r="ES236" s="145">
        <v>0</v>
      </c>
      <c r="ET236" s="145">
        <v>0</v>
      </c>
      <c r="EU236" s="145">
        <v>0</v>
      </c>
      <c r="EV236" s="145">
        <v>0</v>
      </c>
      <c r="EW236" s="145">
        <v>0</v>
      </c>
      <c r="EX236" s="145">
        <v>0</v>
      </c>
      <c r="EY236" s="145">
        <v>0</v>
      </c>
      <c r="EZ236" s="145">
        <v>0</v>
      </c>
      <c r="FA236" s="145">
        <v>0</v>
      </c>
      <c r="FB236" s="145">
        <v>0</v>
      </c>
      <c r="FC236" s="145">
        <v>0</v>
      </c>
      <c r="FD236" s="145">
        <v>0</v>
      </c>
      <c r="FE236" s="145">
        <v>0</v>
      </c>
      <c r="FF236" s="145">
        <v>0</v>
      </c>
      <c r="FG236" s="145">
        <v>0</v>
      </c>
      <c r="FH236" s="145">
        <v>0</v>
      </c>
      <c r="FI236" s="145">
        <v>0</v>
      </c>
      <c r="FJ236" s="145">
        <v>0</v>
      </c>
      <c r="FK236" s="145">
        <v>0</v>
      </c>
      <c r="FL236" s="145">
        <v>0</v>
      </c>
      <c r="FM236" s="145">
        <v>0</v>
      </c>
      <c r="FN236" s="145">
        <v>0</v>
      </c>
      <c r="FO236" s="145">
        <v>0</v>
      </c>
      <c r="FP236" s="145">
        <v>0</v>
      </c>
      <c r="FQ236" s="145">
        <v>0</v>
      </c>
      <c r="FR236" s="145">
        <v>0</v>
      </c>
      <c r="FS236" s="145">
        <v>0</v>
      </c>
      <c r="FT236" s="145">
        <v>0</v>
      </c>
      <c r="FU236" s="145">
        <v>0</v>
      </c>
      <c r="FV236" s="145">
        <v>0</v>
      </c>
      <c r="FW236" s="145">
        <v>0</v>
      </c>
      <c r="FX236" s="145">
        <v>0</v>
      </c>
      <c r="FY236" s="145">
        <v>0</v>
      </c>
      <c r="FZ236" s="145">
        <v>0</v>
      </c>
      <c r="GA236" s="145">
        <v>0</v>
      </c>
      <c r="GB236" s="145">
        <v>0</v>
      </c>
      <c r="GC236" s="145">
        <v>0</v>
      </c>
      <c r="GD236" s="145">
        <v>0</v>
      </c>
      <c r="GE236" s="145">
        <v>0</v>
      </c>
      <c r="GF236" s="145">
        <v>0</v>
      </c>
      <c r="GG236" s="145">
        <v>0</v>
      </c>
    </row>
    <row r="237" spans="3:189" hidden="1" outlineLevel="1" x14ac:dyDescent="0.25">
      <c r="C237" s="92"/>
      <c r="D237" s="146" t="s">
        <v>26</v>
      </c>
      <c r="E237" s="146"/>
      <c r="F237" s="146"/>
      <c r="G237" s="146"/>
      <c r="H237" s="146"/>
      <c r="I237" s="146"/>
      <c r="J237" s="147">
        <v>-1159148.4797321919</v>
      </c>
      <c r="K237" s="147">
        <v>-1758615.2690643838</v>
      </c>
      <c r="L237" s="147">
        <v>-2358082.0583965755</v>
      </c>
      <c r="M237" s="147">
        <v>-2957548.8477287674</v>
      </c>
      <c r="N237" s="147">
        <v>-3557015.6370609589</v>
      </c>
      <c r="O237" s="147">
        <v>-4338871.5961764846</v>
      </c>
      <c r="P237" s="147">
        <v>-5120727.5552920103</v>
      </c>
      <c r="Q237" s="147">
        <v>-5902583.514407536</v>
      </c>
      <c r="R237" s="147">
        <v>-6684439.4735230617</v>
      </c>
      <c r="S237" s="147">
        <v>-7466295.4326385865</v>
      </c>
      <c r="T237" s="147">
        <v>-8248151.3917541113</v>
      </c>
      <c r="U237" s="147">
        <v>-9024459.5381563026</v>
      </c>
      <c r="V237" s="147">
        <v>-9814599.586986538</v>
      </c>
      <c r="W237" s="147">
        <v>-10604739.635816775</v>
      </c>
      <c r="X237" s="147">
        <v>-12041889.06133341</v>
      </c>
      <c r="Y237" s="147">
        <v>-13479038.486850046</v>
      </c>
      <c r="Z237" s="147">
        <v>-14269178.535680283</v>
      </c>
      <c r="AA237" s="147">
        <v>-16440579.625057667</v>
      </c>
      <c r="AB237" s="147">
        <v>-12166399.906354245</v>
      </c>
      <c r="AC237" s="147">
        <v>-13690791.619045231</v>
      </c>
      <c r="AD237" s="147">
        <v>-15862192.708422618</v>
      </c>
      <c r="AE237" s="147">
        <v>-10853761.325858446</v>
      </c>
      <c r="AF237" s="147">
        <v>-11643901.374688681</v>
      </c>
      <c r="AG237" s="147">
        <v>-14081690.758202484</v>
      </c>
      <c r="AH237" s="147">
        <v>-10120960.860805754</v>
      </c>
      <c r="AI237" s="147">
        <v>-11945862.207269704</v>
      </c>
      <c r="AJ237" s="147">
        <v>-14430713.117953783</v>
      </c>
      <c r="AK237" s="147">
        <v>-10469983.220557053</v>
      </c>
      <c r="AL237" s="147">
        <v>-12294884.567021001</v>
      </c>
      <c r="AM237" s="147">
        <v>-15528672.174843045</v>
      </c>
      <c r="AN237" s="147">
        <v>-12316878.974584281</v>
      </c>
      <c r="AO237" s="147">
        <v>-14890717.018186197</v>
      </c>
      <c r="AP237" s="147">
        <v>-17103851.868851133</v>
      </c>
      <c r="AQ237" s="147">
        <v>-12122469.214297295</v>
      </c>
      <c r="AR237" s="147">
        <v>-12926717.803604135</v>
      </c>
      <c r="AS237" s="147">
        <v>-14390915.957131103</v>
      </c>
      <c r="AT237" s="147">
        <v>-9437123.0051478017</v>
      </c>
      <c r="AU237" s="147">
        <v>-10255762.305740779</v>
      </c>
      <c r="AV237" s="147">
        <v>-11747550.161838287</v>
      </c>
      <c r="AW237" s="147">
        <v>-6793757.2098549874</v>
      </c>
      <c r="AX237" s="147">
        <v>-7612396.5104479641</v>
      </c>
      <c r="AY237" s="147">
        <v>-9104184.3665454723</v>
      </c>
      <c r="AZ237" s="147">
        <v>-4150391.4145621723</v>
      </c>
      <c r="BA237" s="147">
        <v>-4969030.7151551489</v>
      </c>
      <c r="BB237" s="147">
        <v>-6460818.5712526562</v>
      </c>
      <c r="BC237" s="147">
        <v>-1507025.6192693552</v>
      </c>
      <c r="BD237" s="147">
        <v>-2325664.9198623328</v>
      </c>
      <c r="BE237" s="147">
        <v>-3817452.7759598405</v>
      </c>
      <c r="BF237" s="147">
        <v>1108198.6794015099</v>
      </c>
      <c r="BG237" s="147">
        <v>274880.85329667304</v>
      </c>
      <c r="BH237" s="147">
        <v>-1245048.4994227849</v>
      </c>
      <c r="BI237" s="147">
        <v>3680602.9559385646</v>
      </c>
      <c r="BJ237" s="147">
        <v>2847285.1298337281</v>
      </c>
      <c r="BK237" s="147">
        <v>1327355.7771142703</v>
      </c>
      <c r="BL237" s="147">
        <v>6253007.2324756207</v>
      </c>
      <c r="BM237" s="147">
        <v>5419689.4063707832</v>
      </c>
      <c r="BN237" s="147">
        <v>3899760.0536513259</v>
      </c>
      <c r="BO237" s="147">
        <v>8825411.5090126749</v>
      </c>
      <c r="BP237" s="147">
        <v>7992093.6829078393</v>
      </c>
      <c r="BQ237" s="147">
        <v>6472164.3301883815</v>
      </c>
      <c r="BR237" s="147">
        <v>11369111.458995342</v>
      </c>
      <c r="BS237" s="147">
        <v>10520821.536868408</v>
      </c>
      <c r="BT237" s="147">
        <v>8972187.8575945608</v>
      </c>
      <c r="BU237" s="147">
        <v>13869134.986401521</v>
      </c>
      <c r="BV237" s="147">
        <v>13020845.064274587</v>
      </c>
      <c r="BW237" s="147">
        <v>11472211.385000739</v>
      </c>
      <c r="BX237" s="147">
        <v>16369158.513807699</v>
      </c>
      <c r="BY237" s="147">
        <v>15520868.591680767</v>
      </c>
      <c r="BZ237" s="147">
        <v>13972234.91240692</v>
      </c>
      <c r="CA237" s="147">
        <v>18869182.041213881</v>
      </c>
      <c r="CB237" s="147">
        <v>18020892.119086947</v>
      </c>
      <c r="CC237" s="147">
        <v>17172602.196960013</v>
      </c>
      <c r="CD237" s="147">
        <v>22754621.544971354</v>
      </c>
      <c r="CE237" s="147">
        <v>22868817.928849936</v>
      </c>
      <c r="CF237" s="147">
        <v>22815336.705483917</v>
      </c>
      <c r="CG237" s="147">
        <v>27918320.128582541</v>
      </c>
      <c r="CH237" s="147">
        <v>27864838.905216523</v>
      </c>
      <c r="CI237" s="147">
        <v>27811357.6818505</v>
      </c>
      <c r="CJ237" s="147">
        <v>27757876.458484482</v>
      </c>
      <c r="CK237" s="147">
        <v>27704395.235118464</v>
      </c>
      <c r="CL237" s="147">
        <v>27650914.011752442</v>
      </c>
      <c r="CM237" s="147">
        <v>27597432.788386423</v>
      </c>
      <c r="CN237" s="147">
        <v>27543951.565020405</v>
      </c>
      <c r="CO237" s="147">
        <v>27490470.341654383</v>
      </c>
      <c r="CP237" s="147">
        <v>27435919.493821044</v>
      </c>
      <c r="CQ237" s="147">
        <v>27424126.435835075</v>
      </c>
      <c r="CR237" s="147">
        <v>27412333.377849109</v>
      </c>
      <c r="CS237" s="147">
        <v>27400540.319863141</v>
      </c>
      <c r="CT237" s="147">
        <v>27388747.261877172</v>
      </c>
      <c r="CU237" s="147">
        <v>27376954.203891207</v>
      </c>
      <c r="CV237" s="147">
        <v>27365161.145905238</v>
      </c>
      <c r="CW237" s="147">
        <v>27353368.087919269</v>
      </c>
      <c r="CX237" s="147">
        <v>27341575.029933304</v>
      </c>
      <c r="CY237" s="147">
        <v>27329781.971947335</v>
      </c>
      <c r="CZ237" s="147">
        <v>27317988.913961366</v>
      </c>
      <c r="DA237" s="147">
        <v>27306195.855975401</v>
      </c>
      <c r="DB237" s="147">
        <v>27294166.936829716</v>
      </c>
      <c r="DC237" s="147">
        <v>27325750.963328354</v>
      </c>
      <c r="DD237" s="147">
        <v>27357334.989826988</v>
      </c>
      <c r="DE237" s="147">
        <v>27388919.016325627</v>
      </c>
      <c r="DF237" s="147">
        <v>27420503.042824261</v>
      </c>
      <c r="DG237" s="147">
        <v>27452087.069322899</v>
      </c>
      <c r="DH237" s="147">
        <v>27483671.095821537</v>
      </c>
      <c r="DI237" s="147">
        <v>27515255.122320171</v>
      </c>
      <c r="DJ237" s="147">
        <v>27546839.14881881</v>
      </c>
      <c r="DK237" s="147">
        <v>27578423.175317448</v>
      </c>
      <c r="DL237" s="147">
        <v>27610007.201816082</v>
      </c>
      <c r="DM237" s="147">
        <v>27641591.22831472</v>
      </c>
      <c r="DN237" s="147">
        <v>27673806.935343329</v>
      </c>
      <c r="DO237" s="147">
        <v>27750507.846929148</v>
      </c>
      <c r="DP237" s="147">
        <v>27827208.758514971</v>
      </c>
      <c r="DQ237" s="147">
        <v>27903909.67010079</v>
      </c>
      <c r="DR237" s="147">
        <v>27980610.581686608</v>
      </c>
      <c r="DS237" s="147">
        <v>28057311.493272427</v>
      </c>
      <c r="DT237" s="147">
        <v>28134012.404858246</v>
      </c>
      <c r="DU237" s="147">
        <v>28210713.316444069</v>
      </c>
      <c r="DV237" s="147">
        <v>28287414.228029888</v>
      </c>
      <c r="DW237" s="147">
        <v>28364115.139615707</v>
      </c>
      <c r="DX237" s="147">
        <v>28440816.05120153</v>
      </c>
      <c r="DY237" s="147">
        <v>28517516.962787349</v>
      </c>
      <c r="DZ237" s="147">
        <v>28595751.89260488</v>
      </c>
      <c r="EA237" s="147">
        <v>28719361.731070768</v>
      </c>
      <c r="EB237" s="147">
        <v>28842971.569536656</v>
      </c>
      <c r="EC237" s="147">
        <v>28966581.40800254</v>
      </c>
      <c r="ED237" s="147">
        <v>29090191.246468425</v>
      </c>
      <c r="EE237" s="147">
        <v>29213801.084934313</v>
      </c>
      <c r="EF237" s="147">
        <v>29337410.923400201</v>
      </c>
      <c r="EG237" s="147">
        <v>29461020.761866085</v>
      </c>
      <c r="EH237" s="147">
        <v>29584630.60033197</v>
      </c>
      <c r="EI237" s="147">
        <v>29708240.438797858</v>
      </c>
      <c r="EJ237" s="147">
        <v>29831850.277263746</v>
      </c>
      <c r="EK237" s="147">
        <v>29955460.11572963</v>
      </c>
      <c r="EL237" s="147">
        <v>30081542.150964834</v>
      </c>
      <c r="EM237" s="147">
        <v>30207624.186200041</v>
      </c>
      <c r="EN237" s="147">
        <v>30333706.221435249</v>
      </c>
      <c r="EO237" s="147">
        <v>30459788.256670453</v>
      </c>
      <c r="EP237" s="147">
        <v>30585870.291905656</v>
      </c>
      <c r="EQ237" s="147">
        <v>30711952.327140864</v>
      </c>
      <c r="ER237" s="147">
        <v>30838034.362376072</v>
      </c>
      <c r="ES237" s="147">
        <v>30964116.397611275</v>
      </c>
      <c r="ET237" s="147">
        <v>31090198.432846479</v>
      </c>
      <c r="EU237" s="147">
        <v>31216280.468081687</v>
      </c>
      <c r="EV237" s="147">
        <v>31342362.503316894</v>
      </c>
      <c r="EW237" s="147">
        <v>31468444.538552098</v>
      </c>
      <c r="EX237" s="147">
        <v>31597048.214492008</v>
      </c>
      <c r="EY237" s="147">
        <v>31725651.890431918</v>
      </c>
      <c r="EZ237" s="147">
        <v>31854255.566371828</v>
      </c>
      <c r="FA237" s="147">
        <v>31982859.242311735</v>
      </c>
      <c r="FB237" s="147">
        <v>32111462.918251645</v>
      </c>
      <c r="FC237" s="147">
        <v>32240066.594191555</v>
      </c>
      <c r="FD237" s="147">
        <v>32368670.270131461</v>
      </c>
      <c r="FE237" s="147">
        <v>32497273.946071371</v>
      </c>
      <c r="FF237" s="147">
        <v>32625877.622011282</v>
      </c>
      <c r="FG237" s="147">
        <v>32754481.297951192</v>
      </c>
      <c r="FH237" s="147">
        <v>32883084.973891102</v>
      </c>
      <c r="FI237" s="147">
        <v>33011688.649831008</v>
      </c>
      <c r="FJ237" s="147">
        <v>33142864.399289716</v>
      </c>
      <c r="FK237" s="147">
        <v>33274040.14874842</v>
      </c>
      <c r="FL237" s="147">
        <v>33405215.898207128</v>
      </c>
      <c r="FM237" s="147">
        <v>33536391.647665832</v>
      </c>
      <c r="FN237" s="147">
        <v>33667567.397124536</v>
      </c>
      <c r="FO237" s="147">
        <v>33798743.146583244</v>
      </c>
      <c r="FP237" s="147">
        <v>33929918.896041952</v>
      </c>
      <c r="FQ237" s="147">
        <v>34061094.64550066</v>
      </c>
      <c r="FR237" s="147">
        <v>34192270.39495936</v>
      </c>
      <c r="FS237" s="147">
        <v>34323446.144418068</v>
      </c>
      <c r="FT237" s="147">
        <v>34454621.893876776</v>
      </c>
      <c r="FU237" s="147">
        <v>34585797.643335484</v>
      </c>
      <c r="FV237" s="147">
        <v>34719596.907783359</v>
      </c>
      <c r="FW237" s="147">
        <v>34853396.172231242</v>
      </c>
      <c r="FX237" s="147">
        <v>34987195.436679125</v>
      </c>
      <c r="FY237" s="147">
        <v>35120994.701127008</v>
      </c>
      <c r="FZ237" s="147">
        <v>35254793.96557489</v>
      </c>
      <c r="GA237" s="147">
        <v>35388593.230022773</v>
      </c>
      <c r="GB237" s="147">
        <v>35522392.494470656</v>
      </c>
      <c r="GC237" s="147">
        <v>35656191.758918539</v>
      </c>
      <c r="GD237" s="147">
        <v>35789991.023366421</v>
      </c>
      <c r="GE237" s="147">
        <v>35923790.287814297</v>
      </c>
      <c r="GF237" s="147">
        <v>36057589.55226218</v>
      </c>
      <c r="GG237" s="147">
        <v>45366195.521707661</v>
      </c>
    </row>
    <row r="238" spans="3:189" hidden="1" outlineLevel="1" x14ac:dyDescent="0.25"/>
    <row r="239" spans="3:189" hidden="1" outlineLevel="1" x14ac:dyDescent="0.25">
      <c r="C239" s="12" t="s">
        <v>315</v>
      </c>
    </row>
    <row r="240" spans="3:189" hidden="1" outlineLevel="1" x14ac:dyDescent="0.25">
      <c r="C240" s="92"/>
      <c r="D240" s="92" t="str">
        <f>D228</f>
        <v>Hāpai - Freehold</v>
      </c>
      <c r="E240" s="92"/>
      <c r="F240" s="92"/>
      <c r="G240" s="92"/>
      <c r="H240" s="92"/>
      <c r="I240" s="92"/>
      <c r="J240" s="145">
        <v>-18017040.454732195</v>
      </c>
      <c r="K240" s="145">
        <v>-514753.76433219085</v>
      </c>
      <c r="L240" s="145">
        <v>-514753.76433219173</v>
      </c>
      <c r="M240" s="145">
        <v>-514753.76433219091</v>
      </c>
      <c r="N240" s="145">
        <v>-514753.76433219144</v>
      </c>
      <c r="O240" s="145">
        <v>-697142.93411552545</v>
      </c>
      <c r="P240" s="145">
        <v>-697142.93411552394</v>
      </c>
      <c r="Q240" s="145">
        <v>-697142.93411552394</v>
      </c>
      <c r="R240" s="145">
        <v>-697142.93411552603</v>
      </c>
      <c r="S240" s="145">
        <v>-697142.93411552557</v>
      </c>
      <c r="T240" s="145">
        <v>-697142.93411552324</v>
      </c>
      <c r="U240" s="145">
        <v>-691595.12140219251</v>
      </c>
      <c r="V240" s="145">
        <v>-705427.02383023605</v>
      </c>
      <c r="W240" s="145">
        <v>-705427.02383023535</v>
      </c>
      <c r="X240" s="145">
        <v>-1352436.4005166341</v>
      </c>
      <c r="Y240" s="145">
        <v>-1352436.4005166343</v>
      </c>
      <c r="Z240" s="145">
        <v>-705427.02383023407</v>
      </c>
      <c r="AA240" s="145">
        <v>-2086688.0643773866</v>
      </c>
      <c r="AB240" s="145">
        <v>4358892.7437034203</v>
      </c>
      <c r="AC240" s="145">
        <v>-1439678.6876909854</v>
      </c>
      <c r="AD240" s="145">
        <v>-2086688.0643773857</v>
      </c>
      <c r="AE240" s="145">
        <v>5093144.4075641725</v>
      </c>
      <c r="AF240" s="145">
        <v>-705427.02383023407</v>
      </c>
      <c r="AG240" s="145">
        <v>-2353076.3585138009</v>
      </c>
      <c r="AH240" s="145">
        <v>4045442.9223967302</v>
      </c>
      <c r="AI240" s="145">
        <v>-1740188.3214639504</v>
      </c>
      <c r="AJ240" s="145">
        <v>-2400137.88568408</v>
      </c>
      <c r="AK240" s="145">
        <v>4045442.9223967278</v>
      </c>
      <c r="AL240" s="145">
        <v>-1740188.32146395</v>
      </c>
      <c r="AM240" s="145">
        <v>-3149074.5828220411</v>
      </c>
      <c r="AN240" s="145">
        <v>3296506.2252587639</v>
      </c>
      <c r="AO240" s="145">
        <v>-2489125.0186019135</v>
      </c>
      <c r="AP240" s="145">
        <v>-2128421.8256649342</v>
      </c>
      <c r="AQ240" s="145">
        <v>5066095.6795538403</v>
      </c>
      <c r="AR240" s="145">
        <v>-719535.56430683983</v>
      </c>
      <c r="AS240" s="145">
        <v>-1379485.1285269693</v>
      </c>
      <c r="AT240" s="145">
        <v>5038505.9769832985</v>
      </c>
      <c r="AU240" s="145">
        <v>-733926.27559297788</v>
      </c>
      <c r="AV240" s="145">
        <v>-1407074.8310975083</v>
      </c>
      <c r="AW240" s="145">
        <v>5038505.9769833013</v>
      </c>
      <c r="AX240" s="145">
        <v>-733926.2755929759</v>
      </c>
      <c r="AY240" s="145">
        <v>-1407074.8310975076</v>
      </c>
      <c r="AZ240" s="145">
        <v>5038505.9769832985</v>
      </c>
      <c r="BA240" s="145">
        <v>-733926.27559297578</v>
      </c>
      <c r="BB240" s="145">
        <v>-1407074.8310975092</v>
      </c>
      <c r="BC240" s="145">
        <v>5038505.9769833013</v>
      </c>
      <c r="BD240" s="145">
        <v>-733926.27559297648</v>
      </c>
      <c r="BE240" s="145">
        <v>-1407074.831097509</v>
      </c>
      <c r="BF240" s="145">
        <v>5010364.4803613499</v>
      </c>
      <c r="BG240" s="145">
        <v>-748604.80110483663</v>
      </c>
      <c r="BH240" s="145">
        <v>-1435216.327719457</v>
      </c>
      <c r="BI240" s="145">
        <v>5010364.4803613508</v>
      </c>
      <c r="BJ240" s="145">
        <v>-748604.80110483721</v>
      </c>
      <c r="BK240" s="145">
        <v>-1435216.3277194584</v>
      </c>
      <c r="BL240" s="145">
        <v>5010364.4803613499</v>
      </c>
      <c r="BM240" s="145">
        <v>-748604.80110483617</v>
      </c>
      <c r="BN240" s="145">
        <v>-1435216.3277194588</v>
      </c>
      <c r="BO240" s="145">
        <v>5010364.4803613508</v>
      </c>
      <c r="BP240" s="145">
        <v>-748604.80110483652</v>
      </c>
      <c r="BQ240" s="145">
        <v>-1435216.3277194572</v>
      </c>
      <c r="BR240" s="145">
        <v>4981660.1538069611</v>
      </c>
      <c r="BS240" s="145">
        <v>-763576.89712693344</v>
      </c>
      <c r="BT240" s="145">
        <v>-1463920.6542738471</v>
      </c>
      <c r="BU240" s="145">
        <v>4981660.1538069602</v>
      </c>
      <c r="BV240" s="145">
        <v>-763576.89712693309</v>
      </c>
      <c r="BW240" s="145">
        <v>-1463920.6542738469</v>
      </c>
      <c r="BX240" s="145">
        <v>4981660.1538069611</v>
      </c>
      <c r="BY240" s="145">
        <v>-763576.89712693344</v>
      </c>
      <c r="BZ240" s="145">
        <v>-1463920.6542738474</v>
      </c>
      <c r="CA240" s="145">
        <v>4744259.4394554589</v>
      </c>
      <c r="CB240" s="145">
        <v>-646295.56746192917</v>
      </c>
      <c r="CC240" s="145">
        <v>-646287.56180956599</v>
      </c>
      <c r="CD240" s="145">
        <v>5557851.9256410003</v>
      </c>
      <c r="CE240" s="145">
        <v>178157.45769739439</v>
      </c>
      <c r="CF240" s="145">
        <v>35631.49153947887</v>
      </c>
      <c r="CG240" s="145">
        <v>4418626.4410344288</v>
      </c>
      <c r="CH240" s="145">
        <v>35631.49153947887</v>
      </c>
      <c r="CI240" s="145">
        <v>35631.49153947887</v>
      </c>
      <c r="CJ240" s="145">
        <v>35631.49153947887</v>
      </c>
      <c r="CK240" s="145">
        <v>35631.49153947887</v>
      </c>
      <c r="CL240" s="145">
        <v>35631.49153947887</v>
      </c>
      <c r="CM240" s="145">
        <v>35631.49153947887</v>
      </c>
      <c r="CN240" s="145">
        <v>35631.49153947887</v>
      </c>
      <c r="CO240" s="145">
        <v>35631.49153947887</v>
      </c>
      <c r="CP240" s="145">
        <v>36344.121370268447</v>
      </c>
      <c r="CQ240" s="145">
        <v>72688.242740536894</v>
      </c>
      <c r="CR240" s="145">
        <v>72688.242740536894</v>
      </c>
      <c r="CS240" s="145">
        <v>72688.242740536894</v>
      </c>
      <c r="CT240" s="145">
        <v>72688.242740536894</v>
      </c>
      <c r="CU240" s="145">
        <v>72688.242740536894</v>
      </c>
      <c r="CV240" s="145">
        <v>72688.242740536894</v>
      </c>
      <c r="CW240" s="145">
        <v>72688.242740536894</v>
      </c>
      <c r="CX240" s="145">
        <v>72688.242740536894</v>
      </c>
      <c r="CY240" s="145">
        <v>72688.242740536894</v>
      </c>
      <c r="CZ240" s="145">
        <v>72688.242740536894</v>
      </c>
      <c r="DA240" s="145">
        <v>72688.242740536894</v>
      </c>
      <c r="DB240" s="145">
        <v>74142.007595347633</v>
      </c>
      <c r="DC240" s="145">
        <v>111213.01139302144</v>
      </c>
      <c r="DD240" s="145">
        <v>111213.01139302144</v>
      </c>
      <c r="DE240" s="145">
        <v>111213.01139302144</v>
      </c>
      <c r="DF240" s="145">
        <v>111213.01139302144</v>
      </c>
      <c r="DG240" s="145">
        <v>111213.01139302144</v>
      </c>
      <c r="DH240" s="145">
        <v>111213.01139302144</v>
      </c>
      <c r="DI240" s="145">
        <v>111213.01139302144</v>
      </c>
      <c r="DJ240" s="145">
        <v>111213.01139302144</v>
      </c>
      <c r="DK240" s="145">
        <v>111213.01139302144</v>
      </c>
      <c r="DL240" s="145">
        <v>111213.01139302144</v>
      </c>
      <c r="DM240" s="145">
        <v>111213.01139302144</v>
      </c>
      <c r="DN240" s="145">
        <v>113437.27162088186</v>
      </c>
      <c r="DO240" s="145">
        <v>151249.69549450919</v>
      </c>
      <c r="DP240" s="145">
        <v>151249.69549450919</v>
      </c>
      <c r="DQ240" s="145">
        <v>151249.69549450919</v>
      </c>
      <c r="DR240" s="145">
        <v>151249.69549450919</v>
      </c>
      <c r="DS240" s="145">
        <v>151249.69549450919</v>
      </c>
      <c r="DT240" s="145">
        <v>151249.69549450919</v>
      </c>
      <c r="DU240" s="145">
        <v>151249.69549450919</v>
      </c>
      <c r="DV240" s="145">
        <v>151249.69549450919</v>
      </c>
      <c r="DW240" s="145">
        <v>151249.69549450919</v>
      </c>
      <c r="DX240" s="145">
        <v>151249.69549450919</v>
      </c>
      <c r="DY240" s="145">
        <v>151249.69549450919</v>
      </c>
      <c r="DZ240" s="145">
        <v>154274.68940439937</v>
      </c>
      <c r="EA240" s="145">
        <v>192843.36175549924</v>
      </c>
      <c r="EB240" s="145">
        <v>192843.36175549924</v>
      </c>
      <c r="EC240" s="145">
        <v>192843.36175549924</v>
      </c>
      <c r="ED240" s="145">
        <v>192843.36175549924</v>
      </c>
      <c r="EE240" s="145">
        <v>192843.36175549924</v>
      </c>
      <c r="EF240" s="145">
        <v>192843.36175549924</v>
      </c>
      <c r="EG240" s="145">
        <v>192843.36175549924</v>
      </c>
      <c r="EH240" s="145">
        <v>192843.36175549924</v>
      </c>
      <c r="EI240" s="145">
        <v>192843.36175549924</v>
      </c>
      <c r="EJ240" s="145">
        <v>192843.36175549924</v>
      </c>
      <c r="EK240" s="145">
        <v>192843.36175549924</v>
      </c>
      <c r="EL240" s="145">
        <v>196700.22899060918</v>
      </c>
      <c r="EM240" s="145">
        <v>196700.22899060918</v>
      </c>
      <c r="EN240" s="145">
        <v>196700.22899060918</v>
      </c>
      <c r="EO240" s="145">
        <v>196700.22899060918</v>
      </c>
      <c r="EP240" s="145">
        <v>196700.22899060918</v>
      </c>
      <c r="EQ240" s="145">
        <v>196700.22899060918</v>
      </c>
      <c r="ER240" s="145">
        <v>196700.22899060918</v>
      </c>
      <c r="ES240" s="145">
        <v>196700.22899060918</v>
      </c>
      <c r="ET240" s="145">
        <v>196700.22899060918</v>
      </c>
      <c r="EU240" s="145">
        <v>196700.22899060918</v>
      </c>
      <c r="EV240" s="145">
        <v>196700.22899060918</v>
      </c>
      <c r="EW240" s="145">
        <v>196700.22899060918</v>
      </c>
      <c r="EX240" s="145">
        <v>200634.23357042141</v>
      </c>
      <c r="EY240" s="145">
        <v>200634.23357042141</v>
      </c>
      <c r="EZ240" s="145">
        <v>200634.23357042141</v>
      </c>
      <c r="FA240" s="145">
        <v>200634.23357042141</v>
      </c>
      <c r="FB240" s="145">
        <v>200634.23357042141</v>
      </c>
      <c r="FC240" s="145">
        <v>200634.23357042141</v>
      </c>
      <c r="FD240" s="145">
        <v>200634.23357042141</v>
      </c>
      <c r="FE240" s="145">
        <v>200634.23357042141</v>
      </c>
      <c r="FF240" s="145">
        <v>200634.23357042141</v>
      </c>
      <c r="FG240" s="145">
        <v>200634.23357042141</v>
      </c>
      <c r="FH240" s="145">
        <v>200634.23357042141</v>
      </c>
      <c r="FI240" s="145">
        <v>200634.23357042141</v>
      </c>
      <c r="FJ240" s="145">
        <v>204646.91824182982</v>
      </c>
      <c r="FK240" s="145">
        <v>204646.91824182982</v>
      </c>
      <c r="FL240" s="145">
        <v>204646.91824182982</v>
      </c>
      <c r="FM240" s="145">
        <v>204646.91824182982</v>
      </c>
      <c r="FN240" s="145">
        <v>204646.91824182982</v>
      </c>
      <c r="FO240" s="145">
        <v>204646.91824182982</v>
      </c>
      <c r="FP240" s="145">
        <v>204646.91824182982</v>
      </c>
      <c r="FQ240" s="145">
        <v>204646.91824182982</v>
      </c>
      <c r="FR240" s="145">
        <v>204646.91824182982</v>
      </c>
      <c r="FS240" s="145">
        <v>204646.91824182982</v>
      </c>
      <c r="FT240" s="145">
        <v>204646.91824182982</v>
      </c>
      <c r="FU240" s="145">
        <v>204646.91824182982</v>
      </c>
      <c r="FV240" s="145">
        <v>208739.85660666644</v>
      </c>
      <c r="FW240" s="145">
        <v>208739.85660666644</v>
      </c>
      <c r="FX240" s="145">
        <v>208739.85660666644</v>
      </c>
      <c r="FY240" s="145">
        <v>208739.85660666644</v>
      </c>
      <c r="FZ240" s="145">
        <v>208739.85660666644</v>
      </c>
      <c r="GA240" s="145">
        <v>208739.85660666644</v>
      </c>
      <c r="GB240" s="145">
        <v>208739.85660666644</v>
      </c>
      <c r="GC240" s="145">
        <v>208739.85660666644</v>
      </c>
      <c r="GD240" s="145">
        <v>208739.85660666644</v>
      </c>
      <c r="GE240" s="145">
        <v>208739.85660666644</v>
      </c>
      <c r="GF240" s="145">
        <v>208739.85660666644</v>
      </c>
      <c r="GG240" s="145">
        <v>14522330.023920935</v>
      </c>
    </row>
    <row r="241" spans="3:189" hidden="1" outlineLevel="1" x14ac:dyDescent="0.25">
      <c r="C241" s="92"/>
      <c r="D241" s="92" t="str">
        <f>D234</f>
        <v>Hāpai - Ground Lease</v>
      </c>
      <c r="E241" s="92"/>
      <c r="F241" s="92"/>
      <c r="G241" s="92"/>
      <c r="H241" s="92"/>
      <c r="I241" s="92"/>
      <c r="J241" s="145">
        <v>-1159148.4797321919</v>
      </c>
      <c r="K241" s="145">
        <v>-599466.78933219193</v>
      </c>
      <c r="L241" s="145">
        <v>-599466.78933219169</v>
      </c>
      <c r="M241" s="145">
        <v>-599466.78933219204</v>
      </c>
      <c r="N241" s="145">
        <v>-599466.78933219169</v>
      </c>
      <c r="O241" s="145">
        <v>-781855.95911552559</v>
      </c>
      <c r="P241" s="145">
        <v>-781855.95911552536</v>
      </c>
      <c r="Q241" s="145">
        <v>-781855.95911552547</v>
      </c>
      <c r="R241" s="145">
        <v>-781855.95911552536</v>
      </c>
      <c r="S241" s="145">
        <v>-781855.95911552513</v>
      </c>
      <c r="T241" s="145">
        <v>-781855.95911552524</v>
      </c>
      <c r="U241" s="145">
        <v>-776308.14640219219</v>
      </c>
      <c r="V241" s="145">
        <v>-790140.04883023479</v>
      </c>
      <c r="W241" s="145">
        <v>-790140.04883023654</v>
      </c>
      <c r="X241" s="145">
        <v>-1437149.4255166352</v>
      </c>
      <c r="Y241" s="145">
        <v>-1437149.4255166354</v>
      </c>
      <c r="Z241" s="145">
        <v>-790140.04883023654</v>
      </c>
      <c r="AA241" s="145">
        <v>-2171401.0893773837</v>
      </c>
      <c r="AB241" s="145">
        <v>4274179.7187034218</v>
      </c>
      <c r="AC241" s="145">
        <v>-1524391.7126909862</v>
      </c>
      <c r="AD241" s="145">
        <v>-2171401.089377386</v>
      </c>
      <c r="AE241" s="145">
        <v>5008431.3825641721</v>
      </c>
      <c r="AF241" s="145">
        <v>-790140.04883023491</v>
      </c>
      <c r="AG241" s="145">
        <v>-2437789.3835138022</v>
      </c>
      <c r="AH241" s="145">
        <v>3960729.8973967303</v>
      </c>
      <c r="AI241" s="145">
        <v>-1824901.3464639504</v>
      </c>
      <c r="AJ241" s="145">
        <v>-2484850.9106840794</v>
      </c>
      <c r="AK241" s="145">
        <v>3960729.8973967293</v>
      </c>
      <c r="AL241" s="145">
        <v>-1824901.3464639494</v>
      </c>
      <c r="AM241" s="145">
        <v>-3233787.6078220434</v>
      </c>
      <c r="AN241" s="145">
        <v>3211793.2002587644</v>
      </c>
      <c r="AO241" s="145">
        <v>-2573838.0436019162</v>
      </c>
      <c r="AP241" s="145">
        <v>-2213134.8506649351</v>
      </c>
      <c r="AQ241" s="145">
        <v>4981382.654553839</v>
      </c>
      <c r="AR241" s="145">
        <v>-804248.58930684032</v>
      </c>
      <c r="AS241" s="145">
        <v>-1464198.1535269683</v>
      </c>
      <c r="AT241" s="145">
        <v>4953792.951983301</v>
      </c>
      <c r="AU241" s="145">
        <v>-818639.30059297767</v>
      </c>
      <c r="AV241" s="145">
        <v>-1491787.8560975078</v>
      </c>
      <c r="AW241" s="145">
        <v>4953792.9519833</v>
      </c>
      <c r="AX241" s="145">
        <v>-818639.30059297686</v>
      </c>
      <c r="AY241" s="145">
        <v>-1491787.8560975078</v>
      </c>
      <c r="AZ241" s="145">
        <v>4953792.9519833</v>
      </c>
      <c r="BA241" s="145">
        <v>-818639.30059297709</v>
      </c>
      <c r="BB241" s="145">
        <v>-1491787.8560975075</v>
      </c>
      <c r="BC241" s="145">
        <v>4953792.951983301</v>
      </c>
      <c r="BD241" s="145">
        <v>-818639.30059297732</v>
      </c>
      <c r="BE241" s="145">
        <v>-1491787.8560975078</v>
      </c>
      <c r="BF241" s="145">
        <v>4925651.4553613504</v>
      </c>
      <c r="BG241" s="145">
        <v>-833317.82610483689</v>
      </c>
      <c r="BH241" s="145">
        <v>-1519929.3527194578</v>
      </c>
      <c r="BI241" s="145">
        <v>4674351.2129463982</v>
      </c>
      <c r="BJ241" s="145">
        <v>-707442.84743626497</v>
      </c>
      <c r="BK241" s="145">
        <v>-1394504.0889730779</v>
      </c>
      <c r="BL241" s="145">
        <v>4291518.0846143486</v>
      </c>
      <c r="BM241" s="145">
        <v>-707434.01718958199</v>
      </c>
      <c r="BN241" s="145">
        <v>-1291051.2302515944</v>
      </c>
      <c r="BO241" s="145">
        <v>4187695.0487158089</v>
      </c>
      <c r="BP241" s="145">
        <v>-707426.24087144539</v>
      </c>
      <c r="BQ241" s="145">
        <v>-1291043.4312525305</v>
      </c>
      <c r="BR241" s="145">
        <v>4163304.1928907228</v>
      </c>
      <c r="BS241" s="145">
        <v>-720144.6779306567</v>
      </c>
      <c r="BT241" s="145">
        <v>-1315434.241384225</v>
      </c>
      <c r="BU241" s="145">
        <v>4163312.0832769563</v>
      </c>
      <c r="BV241" s="145">
        <v>-720136.76453079516</v>
      </c>
      <c r="BW241" s="145">
        <v>-1315426.3049036134</v>
      </c>
      <c r="BX241" s="145">
        <v>4163320.0429056361</v>
      </c>
      <c r="BY241" s="145">
        <v>-720128.78168653161</v>
      </c>
      <c r="BZ241" s="145">
        <v>-1315418.298776055</v>
      </c>
      <c r="CA241" s="145">
        <v>4163328.0723844012</v>
      </c>
      <c r="CB241" s="145">
        <v>-720120.7287884549</v>
      </c>
      <c r="CC241" s="145">
        <v>-720118.02881548158</v>
      </c>
      <c r="CD241" s="145">
        <v>4994668.5149408681</v>
      </c>
      <c r="CE241" s="145">
        <v>97066.926296798454</v>
      </c>
      <c r="CF241" s="145">
        <v>-45459.039861117068</v>
      </c>
      <c r="CG241" s="145">
        <v>4337535.9096338311</v>
      </c>
      <c r="CH241" s="145">
        <v>-45459.039861117068</v>
      </c>
      <c r="CI241" s="145">
        <v>-45459.039861117068</v>
      </c>
      <c r="CJ241" s="145">
        <v>-45459.039861117068</v>
      </c>
      <c r="CK241" s="145">
        <v>-45459.039861117068</v>
      </c>
      <c r="CL241" s="145">
        <v>-45459.039861117068</v>
      </c>
      <c r="CM241" s="145">
        <v>-45459.039861117068</v>
      </c>
      <c r="CN241" s="145">
        <v>-45459.039861117068</v>
      </c>
      <c r="CO241" s="145">
        <v>-45459.039861117068</v>
      </c>
      <c r="CP241" s="145">
        <v>-46368.2206583394</v>
      </c>
      <c r="CQ241" s="145">
        <v>-10024.099288070958</v>
      </c>
      <c r="CR241" s="145">
        <v>-10024.099288070958</v>
      </c>
      <c r="CS241" s="145">
        <v>-10024.099288070958</v>
      </c>
      <c r="CT241" s="145">
        <v>-10024.099288070958</v>
      </c>
      <c r="CU241" s="145">
        <v>-10024.099288070958</v>
      </c>
      <c r="CV241" s="145">
        <v>-10024.099288070958</v>
      </c>
      <c r="CW241" s="145">
        <v>-10024.099288070958</v>
      </c>
      <c r="CX241" s="145">
        <v>-10024.099288070958</v>
      </c>
      <c r="CY241" s="145">
        <v>-10024.099288070958</v>
      </c>
      <c r="CZ241" s="145">
        <v>-10024.099288070958</v>
      </c>
      <c r="DA241" s="145">
        <v>-10024.099288070958</v>
      </c>
      <c r="DB241" s="145">
        <v>-10224.58127383238</v>
      </c>
      <c r="DC241" s="145">
        <v>26846.422523841422</v>
      </c>
      <c r="DD241" s="145">
        <v>26846.422523841422</v>
      </c>
      <c r="DE241" s="145">
        <v>26846.422523841422</v>
      </c>
      <c r="DF241" s="145">
        <v>26846.422523841422</v>
      </c>
      <c r="DG241" s="145">
        <v>26846.422523841422</v>
      </c>
      <c r="DH241" s="145">
        <v>26846.422523841422</v>
      </c>
      <c r="DI241" s="145">
        <v>26846.422523841422</v>
      </c>
      <c r="DJ241" s="145">
        <v>26846.422523841422</v>
      </c>
      <c r="DK241" s="145">
        <v>26846.422523841422</v>
      </c>
      <c r="DL241" s="145">
        <v>26846.422523841422</v>
      </c>
      <c r="DM241" s="145">
        <v>26846.422523841422</v>
      </c>
      <c r="DN241" s="145">
        <v>27383.350974318244</v>
      </c>
      <c r="DO241" s="145">
        <v>65195.774847945555</v>
      </c>
      <c r="DP241" s="145">
        <v>65195.774847945555</v>
      </c>
      <c r="DQ241" s="145">
        <v>65195.774847945555</v>
      </c>
      <c r="DR241" s="145">
        <v>65195.774847945555</v>
      </c>
      <c r="DS241" s="145">
        <v>65195.774847945555</v>
      </c>
      <c r="DT241" s="145">
        <v>65195.774847945555</v>
      </c>
      <c r="DU241" s="145">
        <v>65195.774847945555</v>
      </c>
      <c r="DV241" s="145">
        <v>65195.774847945555</v>
      </c>
      <c r="DW241" s="145">
        <v>65195.774847945555</v>
      </c>
      <c r="DX241" s="145">
        <v>65195.774847945555</v>
      </c>
      <c r="DY241" s="145">
        <v>65195.774847945555</v>
      </c>
      <c r="DZ241" s="145">
        <v>66499.690344904462</v>
      </c>
      <c r="EA241" s="145">
        <v>105068.36269600433</v>
      </c>
      <c r="EB241" s="145">
        <v>105068.36269600433</v>
      </c>
      <c r="EC241" s="145">
        <v>105068.36269600433</v>
      </c>
      <c r="ED241" s="145">
        <v>105068.36269600433</v>
      </c>
      <c r="EE241" s="145">
        <v>105068.36269600433</v>
      </c>
      <c r="EF241" s="145">
        <v>105068.36269600433</v>
      </c>
      <c r="EG241" s="145">
        <v>105068.36269600433</v>
      </c>
      <c r="EH241" s="145">
        <v>105068.36269600433</v>
      </c>
      <c r="EI241" s="145">
        <v>105068.36269600433</v>
      </c>
      <c r="EJ241" s="145">
        <v>105068.36269600433</v>
      </c>
      <c r="EK241" s="145">
        <v>105068.36269600433</v>
      </c>
      <c r="EL241" s="145">
        <v>107169.7299499244</v>
      </c>
      <c r="EM241" s="145">
        <v>107169.7299499244</v>
      </c>
      <c r="EN241" s="145">
        <v>107169.7299499244</v>
      </c>
      <c r="EO241" s="145">
        <v>107169.7299499244</v>
      </c>
      <c r="EP241" s="145">
        <v>107169.7299499244</v>
      </c>
      <c r="EQ241" s="145">
        <v>107169.7299499244</v>
      </c>
      <c r="ER241" s="145">
        <v>107169.7299499244</v>
      </c>
      <c r="ES241" s="145">
        <v>107169.7299499244</v>
      </c>
      <c r="ET241" s="145">
        <v>107169.7299499244</v>
      </c>
      <c r="EU241" s="145">
        <v>107169.7299499244</v>
      </c>
      <c r="EV241" s="145">
        <v>107169.7299499244</v>
      </c>
      <c r="EW241" s="145">
        <v>107169.7299499244</v>
      </c>
      <c r="EX241" s="145">
        <v>109313.1245489229</v>
      </c>
      <c r="EY241" s="145">
        <v>109313.1245489229</v>
      </c>
      <c r="EZ241" s="145">
        <v>109313.1245489229</v>
      </c>
      <c r="FA241" s="145">
        <v>109313.1245489229</v>
      </c>
      <c r="FB241" s="145">
        <v>109313.1245489229</v>
      </c>
      <c r="FC241" s="145">
        <v>109313.1245489229</v>
      </c>
      <c r="FD241" s="145">
        <v>109313.1245489229</v>
      </c>
      <c r="FE241" s="145">
        <v>109313.1245489229</v>
      </c>
      <c r="FF241" s="145">
        <v>109313.1245489229</v>
      </c>
      <c r="FG241" s="145">
        <v>109313.1245489229</v>
      </c>
      <c r="FH241" s="145">
        <v>109313.1245489229</v>
      </c>
      <c r="FI241" s="145">
        <v>109313.1245489229</v>
      </c>
      <c r="FJ241" s="145">
        <v>111499.38703990135</v>
      </c>
      <c r="FK241" s="145">
        <v>111499.38703990135</v>
      </c>
      <c r="FL241" s="145">
        <v>111499.38703990135</v>
      </c>
      <c r="FM241" s="145">
        <v>111499.38703990135</v>
      </c>
      <c r="FN241" s="145">
        <v>111499.38703990135</v>
      </c>
      <c r="FO241" s="145">
        <v>111499.38703990135</v>
      </c>
      <c r="FP241" s="145">
        <v>111499.38703990135</v>
      </c>
      <c r="FQ241" s="145">
        <v>111499.38703990135</v>
      </c>
      <c r="FR241" s="145">
        <v>111499.38703990135</v>
      </c>
      <c r="FS241" s="145">
        <v>111499.38703990135</v>
      </c>
      <c r="FT241" s="145">
        <v>111499.38703990135</v>
      </c>
      <c r="FU241" s="145">
        <v>111499.38703990135</v>
      </c>
      <c r="FV241" s="145">
        <v>113729.37478069941</v>
      </c>
      <c r="FW241" s="145">
        <v>113729.37478069941</v>
      </c>
      <c r="FX241" s="145">
        <v>113729.37478069941</v>
      </c>
      <c r="FY241" s="145">
        <v>113729.37478069941</v>
      </c>
      <c r="FZ241" s="145">
        <v>113729.37478069941</v>
      </c>
      <c r="GA241" s="145">
        <v>113729.37478069941</v>
      </c>
      <c r="GB241" s="145">
        <v>113729.37478069941</v>
      </c>
      <c r="GC241" s="145">
        <v>113729.37478069941</v>
      </c>
      <c r="GD241" s="145">
        <v>113729.37478069941</v>
      </c>
      <c r="GE241" s="145">
        <v>113729.37478069941</v>
      </c>
      <c r="GF241" s="145">
        <v>113729.37478069941</v>
      </c>
      <c r="GG241" s="145">
        <v>7912315.0740286596</v>
      </c>
    </row>
    <row r="242" spans="3:189" collapsed="1" x14ac:dyDescent="0.25"/>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2E5891-396C-48DD-B0D4-AF8451F1A4DA}">
  <sheetPr>
    <tabColor rgb="FF002060"/>
  </sheetPr>
  <dimension ref="B2:N82"/>
  <sheetViews>
    <sheetView showGridLines="0" topLeftCell="A33" zoomScale="110" zoomScaleNormal="110" workbookViewId="0">
      <selection activeCell="F56" sqref="F56"/>
    </sheetView>
  </sheetViews>
  <sheetFormatPr defaultColWidth="8.85546875" defaultRowHeight="15" x14ac:dyDescent="0.25"/>
  <cols>
    <col min="1" max="3" width="1.7109375" customWidth="1"/>
    <col min="4" max="4" width="32.7109375" customWidth="1"/>
    <col min="5" max="5" width="18.42578125" customWidth="1"/>
    <col min="6" max="11" width="13.7109375" customWidth="1"/>
    <col min="12" max="12" width="17" customWidth="1"/>
    <col min="13" max="13" width="13.7109375" customWidth="1"/>
  </cols>
  <sheetData>
    <row r="2" spans="2:13" ht="15.75" x14ac:dyDescent="0.25">
      <c r="B2" s="20" t="s">
        <v>316</v>
      </c>
      <c r="C2" s="20"/>
      <c r="D2" s="20"/>
      <c r="E2" s="20"/>
      <c r="F2" s="20"/>
      <c r="G2" s="20"/>
      <c r="H2" s="20"/>
      <c r="I2" s="20"/>
      <c r="J2" s="20"/>
      <c r="K2" s="20"/>
      <c r="L2" s="20"/>
      <c r="M2" s="20"/>
    </row>
    <row r="4" spans="2:13" x14ac:dyDescent="0.25">
      <c r="C4" s="21" t="s">
        <v>218</v>
      </c>
    </row>
    <row r="5" spans="2:13" x14ac:dyDescent="0.25">
      <c r="D5" t="s">
        <v>219</v>
      </c>
      <c r="E5" s="151">
        <f>'Model Inputs'!E17</f>
        <v>1</v>
      </c>
      <c r="F5" s="9" t="s">
        <v>317</v>
      </c>
    </row>
    <row r="6" spans="2:13" x14ac:dyDescent="0.25">
      <c r="D6" t="str">
        <f>'Model Inputs'!D18</f>
        <v>Vendor</v>
      </c>
      <c r="E6" s="151">
        <v>0</v>
      </c>
      <c r="F6" s="9" t="s">
        <v>317</v>
      </c>
    </row>
    <row r="8" spans="2:13" x14ac:dyDescent="0.25">
      <c r="C8" s="21" t="s">
        <v>242</v>
      </c>
    </row>
    <row r="9" spans="2:13" x14ac:dyDescent="0.25">
      <c r="D9" t="s">
        <v>20</v>
      </c>
      <c r="E9" s="81" t="s">
        <v>244</v>
      </c>
      <c r="F9" s="9" t="s">
        <v>21</v>
      </c>
    </row>
    <row r="11" spans="2:13" x14ac:dyDescent="0.25">
      <c r="E11" s="16" t="s">
        <v>25</v>
      </c>
      <c r="F11" s="16" t="s">
        <v>26</v>
      </c>
    </row>
    <row r="12" spans="2:13" x14ac:dyDescent="0.25">
      <c r="D12" t="s">
        <v>27</v>
      </c>
      <c r="E12" s="149">
        <v>200</v>
      </c>
      <c r="F12" s="8">
        <f>E12*'Project Inputs'!$E$6</f>
        <v>9821800</v>
      </c>
    </row>
    <row r="13" spans="2:13" x14ac:dyDescent="0.25">
      <c r="D13" t="s">
        <v>28</v>
      </c>
      <c r="E13" s="157">
        <f>E12*1.15</f>
        <v>229.99999999999997</v>
      </c>
      <c r="F13" s="8">
        <f>E13*'Project Inputs'!$E$6</f>
        <v>11295069.999999998</v>
      </c>
    </row>
    <row r="15" spans="2:13" x14ac:dyDescent="0.25">
      <c r="D15" t="s">
        <v>30</v>
      </c>
      <c r="E15" s="150">
        <f>'Project Inputs'!E13</f>
        <v>0.06</v>
      </c>
      <c r="F15" s="9" t="s">
        <v>318</v>
      </c>
    </row>
    <row r="16" spans="2:13" x14ac:dyDescent="0.25">
      <c r="D16" t="s">
        <v>32</v>
      </c>
      <c r="E16" s="8">
        <f>E15*F13</f>
        <v>677704.19999999984</v>
      </c>
    </row>
    <row r="18" spans="2:13" x14ac:dyDescent="0.25">
      <c r="C18" s="21" t="s">
        <v>319</v>
      </c>
    </row>
    <row r="19" spans="2:13" x14ac:dyDescent="0.25">
      <c r="D19" t="s">
        <v>75</v>
      </c>
      <c r="E19" s="149">
        <f>'Project Inputs'!E48</f>
        <v>3718.6475409836066</v>
      </c>
      <c r="F19" s="9" t="s">
        <v>320</v>
      </c>
    </row>
    <row r="21" spans="2:13" x14ac:dyDescent="0.25">
      <c r="C21" s="21" t="s">
        <v>274</v>
      </c>
      <c r="I21" s="171" t="s">
        <v>321</v>
      </c>
      <c r="J21" s="172" t="s">
        <v>322</v>
      </c>
    </row>
    <row r="22" spans="2:13" x14ac:dyDescent="0.25">
      <c r="C22" s="21"/>
      <c r="D22" t="s">
        <v>72</v>
      </c>
      <c r="E22" s="149">
        <f>'Project Inputs'!E41</f>
        <v>975000</v>
      </c>
      <c r="I22" s="173">
        <v>122</v>
      </c>
      <c r="J22" s="174">
        <f>E22/122</f>
        <v>7991.8032786885242</v>
      </c>
    </row>
    <row r="23" spans="2:13" x14ac:dyDescent="0.25">
      <c r="D23" t="s">
        <v>73</v>
      </c>
      <c r="E23" s="149">
        <f>'Project Inputs'!E42</f>
        <v>1100000</v>
      </c>
      <c r="F23" s="9" t="s">
        <v>323</v>
      </c>
      <c r="I23" s="175">
        <v>144</v>
      </c>
      <c r="J23" s="176">
        <f>E23/144</f>
        <v>7638.8888888888887</v>
      </c>
    </row>
    <row r="24" spans="2:13" x14ac:dyDescent="0.25">
      <c r="D24" t="s">
        <v>324</v>
      </c>
      <c r="E24" s="152">
        <f>'Project Inputs'!L38</f>
        <v>982142.85714285716</v>
      </c>
      <c r="F24" s="9" t="s">
        <v>325</v>
      </c>
    </row>
    <row r="26" spans="2:13" x14ac:dyDescent="0.25">
      <c r="C26" s="21" t="s">
        <v>326</v>
      </c>
    </row>
    <row r="27" spans="2:13" x14ac:dyDescent="0.25">
      <c r="D27" t="s">
        <v>238</v>
      </c>
      <c r="E27" s="150">
        <f>'Model Inputs'!E66</f>
        <v>0.02</v>
      </c>
      <c r="F27" s="9" t="s">
        <v>327</v>
      </c>
    </row>
    <row r="28" spans="2:13" x14ac:dyDescent="0.25">
      <c r="D28" t="s">
        <v>239</v>
      </c>
      <c r="E28" s="150">
        <f>'Model Inputs'!E67</f>
        <v>0.02</v>
      </c>
      <c r="F28" s="9" t="s">
        <v>328</v>
      </c>
    </row>
    <row r="29" spans="2:13" x14ac:dyDescent="0.25">
      <c r="D29" t="s">
        <v>240</v>
      </c>
      <c r="E29" s="150">
        <f>'Model Inputs'!E68</f>
        <v>0.02</v>
      </c>
      <c r="F29" s="9" t="s">
        <v>329</v>
      </c>
    </row>
    <row r="32" spans="2:13" ht="15.75" x14ac:dyDescent="0.25">
      <c r="B32" s="20" t="s">
        <v>330</v>
      </c>
      <c r="C32" s="20"/>
      <c r="D32" s="20"/>
      <c r="E32" s="20"/>
      <c r="F32" s="20"/>
      <c r="G32" s="20"/>
      <c r="H32" s="20"/>
      <c r="I32" s="20"/>
      <c r="J32" s="20"/>
      <c r="K32" s="20"/>
      <c r="L32" s="20"/>
      <c r="M32" s="20"/>
    </row>
    <row r="34" spans="4:6" x14ac:dyDescent="0.25">
      <c r="D34" t="s">
        <v>274</v>
      </c>
      <c r="E34" s="97">
        <f>SUM(Cashflow!J125:GG125)/1000</f>
        <v>103125.00000000003</v>
      </c>
    </row>
    <row r="35" spans="4:6" x14ac:dyDescent="0.25">
      <c r="D35" t="s">
        <v>275</v>
      </c>
      <c r="E35" s="100">
        <f>SUM(Cashflow!J126:GG126)/1000</f>
        <v>6720.4703374285682</v>
      </c>
      <c r="F35" s="96" t="s">
        <v>331</v>
      </c>
    </row>
    <row r="36" spans="4:6" x14ac:dyDescent="0.25">
      <c r="D36" s="31"/>
      <c r="E36" s="33">
        <f>SUM(E34:E35)</f>
        <v>109845.4703374286</v>
      </c>
    </row>
    <row r="38" spans="4:6" x14ac:dyDescent="0.25">
      <c r="D38" t="s">
        <v>242</v>
      </c>
      <c r="E38" s="1">
        <f>SUM(Cashflow!J111:GG111)/-1000</f>
        <v>0</v>
      </c>
    </row>
    <row r="39" spans="4:6" x14ac:dyDescent="0.25">
      <c r="D39" t="s">
        <v>264</v>
      </c>
      <c r="E39" s="1">
        <f>SUM(Cashflow!J112:GG112)/-1000</f>
        <v>3896.7991500000039</v>
      </c>
    </row>
    <row r="40" spans="4:6" x14ac:dyDescent="0.25">
      <c r="D40" t="s">
        <v>204</v>
      </c>
      <c r="E40" s="1">
        <f>SUM(Cashflow!J113:GG113)/-1000</f>
        <v>4022.5</v>
      </c>
    </row>
    <row r="41" spans="4:6" x14ac:dyDescent="0.25">
      <c r="D41" t="s">
        <v>182</v>
      </c>
      <c r="E41" s="1">
        <f>SUM(Cashflow!J114:GG114)/-1000</f>
        <v>13248.788900000003</v>
      </c>
    </row>
    <row r="42" spans="4:6" x14ac:dyDescent="0.25">
      <c r="D42" t="s">
        <v>191</v>
      </c>
      <c r="E42" s="1">
        <f>SUM(Cashflow!J115:GG115)/-1000</f>
        <v>47818.832459016441</v>
      </c>
    </row>
    <row r="43" spans="4:6" x14ac:dyDescent="0.25">
      <c r="D43" t="s">
        <v>205</v>
      </c>
      <c r="E43" s="1">
        <f>SUM(Cashflow!J116:GG116)/-1000</f>
        <v>7662.1976749999994</v>
      </c>
    </row>
    <row r="44" spans="4:6" x14ac:dyDescent="0.25">
      <c r="D44" t="s">
        <v>267</v>
      </c>
      <c r="E44" s="1">
        <f>SUM(Cashflow!J117:GG117)/-1000</f>
        <v>2491.7249999999981</v>
      </c>
    </row>
    <row r="45" spans="4:6" x14ac:dyDescent="0.25">
      <c r="D45" t="s">
        <v>176</v>
      </c>
      <c r="E45" s="1">
        <f>SUM(Cashflow!J118:GG118)/-1000</f>
        <v>1128.6606605102456</v>
      </c>
    </row>
    <row r="46" spans="4:6" x14ac:dyDescent="0.25">
      <c r="D46" t="s">
        <v>206</v>
      </c>
      <c r="E46" s="1">
        <f>SUM(Cashflow!J119:GG119)/-1000</f>
        <v>865.39114034016382</v>
      </c>
    </row>
    <row r="47" spans="4:6" x14ac:dyDescent="0.25">
      <c r="D47" t="s">
        <v>269</v>
      </c>
      <c r="E47" s="1">
        <f>SUM(Cashflow!J120:GG120)/-1000</f>
        <v>1725</v>
      </c>
    </row>
    <row r="48" spans="4:6" x14ac:dyDescent="0.25">
      <c r="D48" t="s">
        <v>270</v>
      </c>
      <c r="E48" s="39">
        <f>SUM(Cashflow!J121:GG121)/-1000</f>
        <v>3751.1492871355849</v>
      </c>
      <c r="F48" s="96" t="s">
        <v>332</v>
      </c>
    </row>
    <row r="49" spans="2:14" x14ac:dyDescent="0.25">
      <c r="D49" s="31"/>
      <c r="E49" s="33">
        <f>SUM(E38:E48)</f>
        <v>86611.044272002429</v>
      </c>
    </row>
    <row r="50" spans="2:14" x14ac:dyDescent="0.25">
      <c r="E50" s="1"/>
    </row>
    <row r="51" spans="2:14" x14ac:dyDescent="0.25">
      <c r="D51" s="32" t="s">
        <v>333</v>
      </c>
      <c r="E51" s="34">
        <f>E36-E49</f>
        <v>23234.426065426174</v>
      </c>
      <c r="F51" s="99">
        <f>E51/$E$34</f>
        <v>0.2253035254829204</v>
      </c>
    </row>
    <row r="52" spans="2:14" x14ac:dyDescent="0.25">
      <c r="E52" s="1"/>
    </row>
    <row r="53" spans="2:14" x14ac:dyDescent="0.25">
      <c r="D53" t="s">
        <v>272</v>
      </c>
      <c r="E53" s="1">
        <f>SUM(Cashflow!J122:CC122)/-1000</f>
        <v>5250.6434667674002</v>
      </c>
      <c r="F53" s="96" t="s">
        <v>334</v>
      </c>
      <c r="K53" t="s">
        <v>335</v>
      </c>
      <c r="M53" s="149">
        <v>11251.330725041587</v>
      </c>
      <c r="N53" s="9" t="s">
        <v>336</v>
      </c>
    </row>
    <row r="54" spans="2:14" x14ac:dyDescent="0.25">
      <c r="K54" t="s">
        <v>337</v>
      </c>
      <c r="M54" s="6">
        <f>SUM(Cashflow!J122:GG122)/-1000</f>
        <v>5250.6434667674002</v>
      </c>
      <c r="N54" s="9" t="s">
        <v>338</v>
      </c>
    </row>
    <row r="55" spans="2:14" x14ac:dyDescent="0.25">
      <c r="D55" s="32" t="s">
        <v>281</v>
      </c>
      <c r="E55" s="88">
        <f>E51-E53</f>
        <v>17983.782598658774</v>
      </c>
      <c r="F55" s="99">
        <f>E55/$E$34</f>
        <v>0.17438819489608504</v>
      </c>
      <c r="G55" t="s">
        <v>542</v>
      </c>
    </row>
    <row r="56" spans="2:14" x14ac:dyDescent="0.25">
      <c r="J56" s="12" t="s">
        <v>339</v>
      </c>
    </row>
    <row r="58" spans="2:14" ht="15.75" x14ac:dyDescent="0.25">
      <c r="B58" s="20" t="s">
        <v>340</v>
      </c>
      <c r="C58" s="20"/>
      <c r="D58" s="20"/>
      <c r="E58" s="20"/>
      <c r="F58" s="20"/>
      <c r="G58" s="20"/>
      <c r="H58" s="20"/>
      <c r="I58" s="20"/>
      <c r="J58" s="20"/>
      <c r="K58" s="20"/>
      <c r="L58" s="20"/>
      <c r="M58" s="20"/>
    </row>
    <row r="60" spans="2:14" x14ac:dyDescent="0.25">
      <c r="D60" s="94"/>
      <c r="E60" s="95" t="s">
        <v>219</v>
      </c>
      <c r="F60" s="95" t="s">
        <v>222</v>
      </c>
      <c r="G60" s="95" t="str">
        <f>'Model Inputs'!D18</f>
        <v>Vendor</v>
      </c>
      <c r="H60" s="140" t="s">
        <v>26</v>
      </c>
      <c r="I60" s="12"/>
      <c r="J60" s="140" t="s">
        <v>216</v>
      </c>
      <c r="K60" s="140" t="s">
        <v>217</v>
      </c>
    </row>
    <row r="61" spans="2:14" x14ac:dyDescent="0.25">
      <c r="D61" s="121" t="s">
        <v>223</v>
      </c>
      <c r="E61" s="121"/>
      <c r="F61" s="121"/>
      <c r="G61" s="121"/>
      <c r="H61" s="121"/>
      <c r="I61" s="1"/>
      <c r="J61" s="121"/>
      <c r="K61" s="121"/>
    </row>
    <row r="62" spans="2:14" x14ac:dyDescent="0.25">
      <c r="D62" t="s">
        <v>224</v>
      </c>
      <c r="E62" s="108">
        <f>'Model Inputs'!E26</f>
        <v>0.7</v>
      </c>
      <c r="F62" s="85">
        <f>'Model Inputs'!F26</f>
        <v>0</v>
      </c>
      <c r="G62" s="85">
        <f>'Model Inputs'!G26</f>
        <v>0</v>
      </c>
      <c r="H62" s="114">
        <f>'Model Inputs'!H26</f>
        <v>0.7</v>
      </c>
      <c r="I62" s="86"/>
      <c r="J62" s="111">
        <f>'Model Inputs'!H26</f>
        <v>0.7</v>
      </c>
      <c r="K62" s="111">
        <v>0</v>
      </c>
    </row>
    <row r="63" spans="2:14" x14ac:dyDescent="0.25">
      <c r="D63" t="s">
        <v>225</v>
      </c>
      <c r="E63" s="85">
        <f>'Model Inputs'!E27</f>
        <v>0.15</v>
      </c>
      <c r="F63" s="85">
        <f>'Model Inputs'!F27</f>
        <v>0.15</v>
      </c>
      <c r="G63" s="85">
        <f>'Model Inputs'!G27</f>
        <v>0</v>
      </c>
      <c r="H63" s="114">
        <f>'Model Inputs'!H27</f>
        <v>0.3</v>
      </c>
      <c r="I63" s="86"/>
      <c r="J63" s="111">
        <v>0</v>
      </c>
      <c r="K63" s="111">
        <f>'Model Inputs'!H27</f>
        <v>0.3</v>
      </c>
    </row>
    <row r="64" spans="2:14" x14ac:dyDescent="0.25">
      <c r="D64" s="31" t="s">
        <v>26</v>
      </c>
      <c r="E64" s="87">
        <f>SUM(E62:E63)</f>
        <v>0.85</v>
      </c>
      <c r="F64" s="87">
        <f t="shared" ref="F64:H64" si="0">SUM(F62:F63)</f>
        <v>0.15</v>
      </c>
      <c r="G64" s="87">
        <f t="shared" si="0"/>
        <v>0</v>
      </c>
      <c r="H64" s="112">
        <f t="shared" si="0"/>
        <v>1</v>
      </c>
      <c r="I64" s="86"/>
      <c r="J64" s="112">
        <f t="shared" ref="J64" si="1">SUM(J62:J63)</f>
        <v>0.7</v>
      </c>
      <c r="K64" s="112">
        <f t="shared" ref="K64" si="2">SUM(K62:K63)</f>
        <v>0.3</v>
      </c>
    </row>
    <row r="65" spans="4:12" x14ac:dyDescent="0.25">
      <c r="E65" s="1"/>
      <c r="F65" s="1"/>
      <c r="G65" s="1"/>
      <c r="H65" s="1"/>
      <c r="I65" s="1"/>
      <c r="J65" s="1"/>
      <c r="K65" s="1"/>
    </row>
    <row r="66" spans="4:12" x14ac:dyDescent="0.25">
      <c r="D66" s="121" t="s">
        <v>341</v>
      </c>
      <c r="E66" s="121"/>
      <c r="F66" s="121"/>
      <c r="G66" s="121"/>
      <c r="H66" s="121"/>
      <c r="I66" s="1"/>
      <c r="J66" s="121"/>
      <c r="K66" s="121"/>
    </row>
    <row r="67" spans="4:12" x14ac:dyDescent="0.25">
      <c r="D67" t="s">
        <v>342</v>
      </c>
      <c r="E67" s="1">
        <f>E62/$H$62*$H$67</f>
        <v>20603.539468380604</v>
      </c>
      <c r="F67" s="1">
        <f>F62/$H$62*$H$67</f>
        <v>0</v>
      </c>
      <c r="G67" s="1">
        <f>G62/$H$62*$H$67</f>
        <v>0</v>
      </c>
      <c r="H67" s="93">
        <f>-MIN(Cashflow!J222:GG222)/1000</f>
        <v>20603.539468380604</v>
      </c>
      <c r="I67" s="1"/>
      <c r="J67" s="93">
        <f>J62/$H$62*$H$67</f>
        <v>20603.539468380604</v>
      </c>
      <c r="K67" s="93">
        <f>K62/$H$62*$H$67</f>
        <v>0</v>
      </c>
    </row>
    <row r="68" spans="4:12" x14ac:dyDescent="0.25">
      <c r="E68" s="1"/>
      <c r="F68" s="1"/>
      <c r="G68" s="1"/>
      <c r="H68" s="93"/>
      <c r="I68" s="1"/>
      <c r="J68" s="93"/>
      <c r="K68" s="93"/>
    </row>
    <row r="69" spans="4:12" x14ac:dyDescent="0.25">
      <c r="D69" t="s">
        <v>298</v>
      </c>
      <c r="E69" s="1">
        <f>E64*$E$55</f>
        <v>15286.215208859958</v>
      </c>
      <c r="F69" s="1">
        <f>F64*$E$55</f>
        <v>2697.5673897988158</v>
      </c>
      <c r="G69" s="1">
        <f>G64*$E$55</f>
        <v>0</v>
      </c>
      <c r="H69" s="93">
        <f>H64*$E$55</f>
        <v>17983.782598658774</v>
      </c>
      <c r="I69" s="1"/>
      <c r="J69" s="93">
        <f>J64*$E$55</f>
        <v>12588.647819061141</v>
      </c>
      <c r="K69" s="93">
        <f>K64*$E$55</f>
        <v>5395.1347795976317</v>
      </c>
    </row>
    <row r="70" spans="4:12" x14ac:dyDescent="0.25">
      <c r="D70" t="s">
        <v>343</v>
      </c>
      <c r="E70" s="1">
        <f>E62/$H$62*$E$53</f>
        <v>5250.6434667674002</v>
      </c>
      <c r="F70" s="1">
        <f>F62/$H$62*$E$53</f>
        <v>0</v>
      </c>
      <c r="G70" s="1">
        <f>G62/$H$62*$E$53</f>
        <v>0</v>
      </c>
      <c r="H70" s="93">
        <f>H62/$H$62*$E$53</f>
        <v>5250.6434667674002</v>
      </c>
      <c r="I70" s="1"/>
      <c r="J70" s="93">
        <f>J62/$H$62*$E$53</f>
        <v>5250.6434667674002</v>
      </c>
      <c r="K70" s="93">
        <f>K62/$H$62*$E$53</f>
        <v>0</v>
      </c>
    </row>
    <row r="71" spans="4:12" x14ac:dyDescent="0.25">
      <c r="D71" s="31" t="s">
        <v>26</v>
      </c>
      <c r="E71" s="33">
        <f>SUM(E69:E70)</f>
        <v>20536.858675627358</v>
      </c>
      <c r="F71" s="33">
        <f t="shared" ref="F71:H71" si="3">SUM(F69:F70)</f>
        <v>2697.5673897988158</v>
      </c>
      <c r="G71" s="33">
        <f t="shared" si="3"/>
        <v>0</v>
      </c>
      <c r="H71" s="141">
        <f t="shared" si="3"/>
        <v>23234.426065426174</v>
      </c>
      <c r="I71" s="1"/>
      <c r="J71" s="141">
        <f t="shared" ref="J71" si="4">SUM(J69:J70)</f>
        <v>17839.291285828542</v>
      </c>
      <c r="K71" s="141">
        <f t="shared" ref="K71" si="5">SUM(K69:K70)</f>
        <v>5395.1347795976317</v>
      </c>
    </row>
    <row r="72" spans="4:12" x14ac:dyDescent="0.25">
      <c r="E72" s="1"/>
      <c r="F72" s="1"/>
      <c r="G72" s="1"/>
      <c r="H72" s="93"/>
      <c r="I72" s="1"/>
      <c r="J72" s="93"/>
      <c r="K72" s="93"/>
    </row>
    <row r="73" spans="4:12" x14ac:dyDescent="0.25">
      <c r="D73" t="s">
        <v>344</v>
      </c>
      <c r="E73" s="89">
        <f>IF(E$62&gt;0,(E$71/($E$49*E$62/$H$62)),"n/a")</f>
        <v>0.23711593421193777</v>
      </c>
      <c r="F73" s="89" t="str">
        <f>IF(F$62&gt;0,(F$71/($E$49*F$62/$H$62)),"n/a")</f>
        <v>n/a</v>
      </c>
      <c r="G73" s="89" t="str">
        <f>IF(G$62&gt;0,(G$71/($E$49*G$62/$H$62)),"n/a")</f>
        <v>n/a</v>
      </c>
      <c r="H73" s="113">
        <f>IF(H$62&gt;0,(H$71/($E$49*H$62/$H$62)),"n/a")</f>
        <v>0.26826170104194036</v>
      </c>
      <c r="I73" s="1"/>
      <c r="J73" s="113">
        <f>IF(J$62&gt;0,(J$71/($E$49*J$62/$H$62)),"n/a")</f>
        <v>0.20597016738193522</v>
      </c>
      <c r="K73" s="113" t="str">
        <f>IF(K$62&gt;0,(K$71/($E$49*K$62/$H$62)),"n/a")</f>
        <v>n/a</v>
      </c>
    </row>
    <row r="74" spans="4:12" x14ac:dyDescent="0.25">
      <c r="D74" t="s">
        <v>345</v>
      </c>
      <c r="E74" s="89">
        <f>IF(E$62&gt;0,(E71/E67),"n/a")</f>
        <v>0.99676362438329691</v>
      </c>
      <c r="F74" s="89" t="str">
        <f>IF(F$62&gt;0,(F71/F67),"n/a")</f>
        <v>n/a</v>
      </c>
      <c r="G74" s="89" t="str">
        <f>IF(G$62&gt;0,(G71/G67),"n/a")</f>
        <v>n/a</v>
      </c>
      <c r="H74" s="113">
        <f>IF(H$62&gt;0,(H$71/($H$67)),"n/a")</f>
        <v>1.1276910018826174</v>
      </c>
      <c r="I74" s="1"/>
      <c r="J74" s="113">
        <f>IF(J$62&gt;0,(J$71/($H$67)),"n/a")</f>
        <v>0.86583624688397642</v>
      </c>
      <c r="K74" s="113" t="str">
        <f>IF(K$62&gt;0,(K$71/($E$67*K$62/$H$62)),"n/a")</f>
        <v>n/a</v>
      </c>
    </row>
    <row r="75" spans="4:12" x14ac:dyDescent="0.25">
      <c r="E75" s="144"/>
      <c r="F75" s="91"/>
      <c r="G75" s="144"/>
      <c r="H75" s="91"/>
      <c r="I75" s="1"/>
      <c r="J75" s="1"/>
      <c r="K75" s="1"/>
    </row>
    <row r="76" spans="4:12" x14ac:dyDescent="0.25">
      <c r="E76" s="91"/>
      <c r="F76" s="91"/>
      <c r="G76" s="91"/>
      <c r="H76" s="91"/>
      <c r="I76" s="1"/>
      <c r="J76" s="1"/>
      <c r="K76" s="1"/>
    </row>
    <row r="77" spans="4:12" x14ac:dyDescent="0.25">
      <c r="D77" s="121" t="s">
        <v>346</v>
      </c>
      <c r="E77" s="121"/>
      <c r="F77" s="121"/>
      <c r="G77" s="121"/>
      <c r="H77" s="121"/>
      <c r="I77" s="1"/>
      <c r="J77" s="121"/>
      <c r="K77" s="121"/>
    </row>
    <row r="78" spans="4:12" x14ac:dyDescent="0.25">
      <c r="D78" t="s">
        <v>347</v>
      </c>
      <c r="E78" s="110">
        <f>IF(E$62&gt;0,XIRR(Cashflow!$J$197:$GG$197,Cashflow!$J$2:$GG$2),"n/a")</f>
        <v>0.20309383273124695</v>
      </c>
      <c r="F78" s="90" t="str">
        <f>IF(F$62&gt;0,XIRR(Cashflow!$J$202:$GG$202,Cashflow!$J$2:$GG$2),"n/a")</f>
        <v>n/a</v>
      </c>
      <c r="G78" s="90" t="str">
        <f>IF(G$62&gt;0,XIRR(Cashflow!$J$207:$GG$207,Cashflow!$J$2:$GG$2),"n/a")</f>
        <v>n/a</v>
      </c>
      <c r="H78" s="142">
        <f>IF(H$62&gt;0,XIRR(Cashflow!$J$213:$GG$213,Cashflow!$J$2:$GG$2),"n/a")</f>
        <v>0.21641290783882144</v>
      </c>
      <c r="I78" s="86"/>
      <c r="J78" s="114">
        <f>XIRR(Cashflow!$J$183:$GG$183,Cashflow!$J$2:$GG$2)</f>
        <v>0.18860542178153991</v>
      </c>
      <c r="K78" s="114">
        <f>XIRR(Cashflow!$J$189:$GG$189,Cashflow!$J$2:$GG$2)</f>
        <v>2.9802322387695314E-9</v>
      </c>
    </row>
    <row r="79" spans="4:12" x14ac:dyDescent="0.25">
      <c r="E79" s="16"/>
      <c r="F79" s="16"/>
      <c r="G79" s="16"/>
      <c r="H79" s="143"/>
      <c r="J79" s="92"/>
      <c r="K79" s="92"/>
    </row>
    <row r="80" spans="4:12" x14ac:dyDescent="0.25">
      <c r="D80" t="s">
        <v>348</v>
      </c>
      <c r="E80" s="1">
        <f>$H80*E$64</f>
        <v>2565.1572547282481</v>
      </c>
      <c r="F80" s="1">
        <f t="shared" ref="F80:G80" si="6">$H80*F$64</f>
        <v>452.67480965792612</v>
      </c>
      <c r="G80" s="1">
        <f t="shared" si="6"/>
        <v>0</v>
      </c>
      <c r="H80" s="93">
        <f>SUM(Cashflow!GG147:GG148,Cashflow!GG170:GG171)*12/1000</f>
        <v>3017.8320643861744</v>
      </c>
      <c r="J80" s="93">
        <f t="shared" ref="J80:K80" si="7">$H80*J$64</f>
        <v>2112.4824450703218</v>
      </c>
      <c r="K80" s="93">
        <f t="shared" si="7"/>
        <v>905.34961931585224</v>
      </c>
      <c r="L80" s="96" t="s">
        <v>349</v>
      </c>
    </row>
    <row r="81" spans="4:12" x14ac:dyDescent="0.25">
      <c r="E81" s="1"/>
      <c r="H81" s="92"/>
      <c r="J81" s="92"/>
      <c r="K81" s="92"/>
    </row>
    <row r="82" spans="4:12" x14ac:dyDescent="0.25">
      <c r="D82" t="s">
        <v>350</v>
      </c>
      <c r="E82" s="1">
        <f>$H82*E$64</f>
        <v>14658.041455589992</v>
      </c>
      <c r="F82" s="1">
        <f>$H82*F$64</f>
        <v>2586.7131980452928</v>
      </c>
      <c r="G82" s="1">
        <f>$H82*G$64</f>
        <v>0</v>
      </c>
      <c r="H82" s="93">
        <f>SUM(Cashflow!GG172,Cashflow!GG151)/1000</f>
        <v>17244.754653635286</v>
      </c>
      <c r="I82" s="1"/>
      <c r="J82" s="93">
        <f>$H82*J$64</f>
        <v>12071.328257544699</v>
      </c>
      <c r="K82" s="93">
        <f>$H82*K$64</f>
        <v>5173.4263960905855</v>
      </c>
      <c r="L82" s="96" t="s">
        <v>351</v>
      </c>
    </row>
  </sheetData>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DF1B5C34-12B0-4841-9F10-8705BD240833}">
          <x14:formula1>
            <xm:f>'Model Inputs'!$E$73:$F$73</xm:f>
          </x14:formula1>
          <xm:sqref>E9</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CAED7-68B1-46B3-BD05-36233A6BB62B}">
  <sheetPr>
    <tabColor theme="3"/>
  </sheetPr>
  <dimension ref="B1:I158"/>
  <sheetViews>
    <sheetView topLeftCell="A40" zoomScale="85" zoomScaleNormal="85" workbookViewId="0">
      <selection activeCell="E13" sqref="E13"/>
    </sheetView>
  </sheetViews>
  <sheetFormatPr defaultRowHeight="15" x14ac:dyDescent="0.25"/>
  <cols>
    <col min="1" max="1" width="1.7109375" customWidth="1"/>
    <col min="2" max="2" width="32.7109375" customWidth="1"/>
    <col min="3" max="3" width="8" bestFit="1" customWidth="1"/>
    <col min="4" max="4" width="13.7109375" customWidth="1"/>
    <col min="5" max="6" width="18.42578125" customWidth="1"/>
    <col min="7" max="8" width="13.7109375" customWidth="1"/>
    <col min="9" max="9" width="18.42578125" customWidth="1"/>
    <col min="10" max="11" width="5" bestFit="1" customWidth="1"/>
  </cols>
  <sheetData>
    <row r="1" spans="2:9" ht="15" customHeight="1" x14ac:dyDescent="0.25"/>
    <row r="2" spans="2:9" ht="15" customHeight="1" x14ac:dyDescent="0.25">
      <c r="B2" s="186" t="s">
        <v>376</v>
      </c>
      <c r="C2" s="186"/>
      <c r="D2" s="186"/>
      <c r="E2" s="186"/>
      <c r="F2" s="186"/>
      <c r="G2" s="186"/>
      <c r="H2" s="186"/>
      <c r="I2" s="186"/>
    </row>
    <row r="3" spans="2:9" ht="15" customHeight="1" x14ac:dyDescent="0.25">
      <c r="B3" s="187"/>
      <c r="C3" s="187"/>
      <c r="D3" s="187"/>
      <c r="E3" s="187"/>
      <c r="F3" s="187"/>
      <c r="G3" s="187"/>
      <c r="H3" s="187"/>
      <c r="I3" s="187"/>
    </row>
    <row r="4" spans="2:9" ht="15" customHeight="1" x14ac:dyDescent="0.25">
      <c r="B4" s="184"/>
      <c r="C4" s="184"/>
      <c r="D4" s="184"/>
      <c r="E4" s="184"/>
      <c r="F4" s="184"/>
      <c r="G4" s="184"/>
      <c r="H4" s="184"/>
      <c r="I4" s="184"/>
    </row>
    <row r="5" spans="2:9" ht="15" customHeight="1" x14ac:dyDescent="0.25">
      <c r="B5" s="184"/>
      <c r="C5" s="184"/>
      <c r="D5" s="184"/>
      <c r="E5" s="184"/>
      <c r="F5" s="184"/>
      <c r="G5" s="184"/>
      <c r="H5" s="184"/>
      <c r="I5" s="184"/>
    </row>
    <row r="6" spans="2:9" ht="15" customHeight="1" x14ac:dyDescent="0.25">
      <c r="B6" s="186" t="s">
        <v>519</v>
      </c>
      <c r="C6" s="186"/>
      <c r="D6" s="186"/>
      <c r="E6" s="186"/>
      <c r="F6" s="186"/>
      <c r="G6" s="186"/>
      <c r="H6" s="186"/>
      <c r="I6" s="186"/>
    </row>
    <row r="7" spans="2:9" ht="15" customHeight="1" x14ac:dyDescent="0.25">
      <c r="B7" s="187"/>
      <c r="C7" s="187"/>
      <c r="D7" s="187"/>
      <c r="E7" s="187"/>
      <c r="F7" s="187"/>
      <c r="G7" s="187"/>
      <c r="H7" s="187"/>
      <c r="I7" s="187"/>
    </row>
    <row r="8" spans="2:9" ht="15" customHeight="1" x14ac:dyDescent="0.25">
      <c r="B8" s="188" t="s">
        <v>377</v>
      </c>
      <c r="C8" s="184"/>
      <c r="D8" s="189"/>
      <c r="E8" s="195" t="s">
        <v>24</v>
      </c>
      <c r="F8" s="190" t="s">
        <v>378</v>
      </c>
      <c r="G8" s="184"/>
      <c r="H8" s="184"/>
      <c r="I8" s="184"/>
    </row>
    <row r="9" spans="2:9" ht="15" customHeight="1" x14ac:dyDescent="0.25">
      <c r="B9" s="184" t="s">
        <v>379</v>
      </c>
      <c r="C9" s="184"/>
      <c r="D9" s="184"/>
      <c r="E9" s="197">
        <v>105</v>
      </c>
      <c r="F9" s="245" t="s">
        <v>380</v>
      </c>
      <c r="G9" s="184"/>
      <c r="H9" s="184"/>
      <c r="I9" s="184"/>
    </row>
    <row r="10" spans="2:9" ht="15" customHeight="1" x14ac:dyDescent="0.25">
      <c r="B10" s="184" t="s">
        <v>381</v>
      </c>
      <c r="C10" s="184"/>
      <c r="D10" s="184"/>
      <c r="E10" s="199">
        <f>'Project Inputs'!E6</f>
        <v>49109</v>
      </c>
      <c r="F10" s="245" t="s">
        <v>382</v>
      </c>
      <c r="G10" s="184"/>
      <c r="H10" s="184"/>
      <c r="I10" s="184"/>
    </row>
    <row r="11" spans="2:9" ht="15" customHeight="1" x14ac:dyDescent="0.25">
      <c r="B11" s="184" t="s">
        <v>129</v>
      </c>
      <c r="C11" s="184"/>
      <c r="D11" s="184"/>
      <c r="E11" s="200">
        <f>'Project Inputs'!E103</f>
        <v>4.5</v>
      </c>
      <c r="F11" s="244"/>
      <c r="G11" s="184"/>
      <c r="H11" s="184"/>
      <c r="I11" s="184"/>
    </row>
    <row r="12" spans="2:9" ht="15" customHeight="1" x14ac:dyDescent="0.25">
      <c r="B12" s="184" t="s">
        <v>383</v>
      </c>
      <c r="C12" s="184"/>
      <c r="D12" s="184"/>
      <c r="E12" s="197">
        <v>925</v>
      </c>
      <c r="F12" s="245" t="s">
        <v>384</v>
      </c>
      <c r="G12" s="184"/>
      <c r="H12" s="184"/>
      <c r="I12" s="184"/>
    </row>
    <row r="13" spans="2:9" ht="15" customHeight="1" x14ac:dyDescent="0.25">
      <c r="B13" s="184" t="s">
        <v>231</v>
      </c>
      <c r="C13" s="184"/>
      <c r="D13" s="184"/>
      <c r="E13" s="201">
        <f>'Model Inputs'!E39</f>
        <v>8</v>
      </c>
      <c r="F13" s="244"/>
      <c r="G13" s="184"/>
      <c r="H13" s="184"/>
      <c r="I13" s="184"/>
    </row>
    <row r="14" spans="2:9" ht="15" customHeight="1" x14ac:dyDescent="0.25">
      <c r="B14" s="184" t="s">
        <v>385</v>
      </c>
      <c r="C14" s="184"/>
      <c r="D14" s="184"/>
      <c r="E14" s="203">
        <f>'Model Inputs'!E40</f>
        <v>0.24</v>
      </c>
      <c r="F14" s="244"/>
      <c r="G14" s="184"/>
      <c r="H14" s="184"/>
      <c r="I14" s="184"/>
    </row>
    <row r="15" spans="2:9" ht="15" customHeight="1" x14ac:dyDescent="0.25">
      <c r="B15" s="184" t="s">
        <v>233</v>
      </c>
      <c r="C15" s="184"/>
      <c r="D15" s="184"/>
      <c r="E15" s="202">
        <f>'Model Inputs'!E41</f>
        <v>0.01</v>
      </c>
      <c r="F15" s="244"/>
      <c r="G15" s="184"/>
      <c r="H15" s="184"/>
      <c r="I15" s="184"/>
    </row>
    <row r="16" spans="2:9" ht="15" customHeight="1" x14ac:dyDescent="0.25">
      <c r="B16" s="184"/>
      <c r="C16" s="184"/>
      <c r="D16" s="184"/>
      <c r="E16" s="184"/>
      <c r="F16" s="184"/>
      <c r="G16" s="184"/>
      <c r="H16" s="184"/>
      <c r="I16" s="184"/>
    </row>
    <row r="17" spans="2:9" ht="15" customHeight="1" x14ac:dyDescent="0.25">
      <c r="B17" s="188" t="s">
        <v>386</v>
      </c>
      <c r="C17" s="184"/>
      <c r="D17" s="189" t="s">
        <v>37</v>
      </c>
      <c r="E17" s="195" t="s">
        <v>387</v>
      </c>
      <c r="F17" s="195" t="s">
        <v>388</v>
      </c>
      <c r="G17" s="195" t="s">
        <v>389</v>
      </c>
      <c r="H17" s="184"/>
      <c r="I17" s="184"/>
    </row>
    <row r="18" spans="2:9" ht="15" customHeight="1" x14ac:dyDescent="0.25">
      <c r="B18" s="184" t="s">
        <v>390</v>
      </c>
      <c r="C18" s="184"/>
      <c r="D18" s="184" t="s">
        <v>49</v>
      </c>
      <c r="E18" s="205">
        <v>50</v>
      </c>
      <c r="F18" s="204">
        <f>'Project Inputs'!E41</f>
        <v>975000</v>
      </c>
      <c r="G18" s="206">
        <f>E18*F18</f>
        <v>48750000</v>
      </c>
      <c r="H18" s="184"/>
      <c r="I18" s="184"/>
    </row>
    <row r="19" spans="2:9" ht="15" customHeight="1" x14ac:dyDescent="0.25">
      <c r="B19" s="184" t="s">
        <v>391</v>
      </c>
      <c r="C19" s="184"/>
      <c r="D19" s="184" t="s">
        <v>49</v>
      </c>
      <c r="E19" s="205">
        <v>30</v>
      </c>
      <c r="F19" s="204">
        <f>'Project Inputs'!E42</f>
        <v>1100000</v>
      </c>
      <c r="G19" s="206">
        <f>E19*F19</f>
        <v>33000000</v>
      </c>
      <c r="H19" s="184"/>
      <c r="I19" s="184"/>
    </row>
    <row r="20" spans="2:9" ht="15" customHeight="1" x14ac:dyDescent="0.25">
      <c r="B20" s="184" t="s">
        <v>392</v>
      </c>
      <c r="C20" s="184"/>
      <c r="D20" s="214" t="s">
        <v>49</v>
      </c>
      <c r="E20" s="215">
        <v>20</v>
      </c>
      <c r="F20" s="215">
        <v>750000</v>
      </c>
      <c r="G20" s="216">
        <f>E20*F20</f>
        <v>15000000</v>
      </c>
      <c r="H20" s="184"/>
      <c r="I20" s="184"/>
    </row>
    <row r="21" spans="2:9" ht="15" customHeight="1" x14ac:dyDescent="0.25">
      <c r="B21" s="223" t="s">
        <v>71</v>
      </c>
      <c r="C21" s="214"/>
      <c r="D21" s="214"/>
      <c r="E21" s="224">
        <f>SUM(E18:E20)</f>
        <v>100</v>
      </c>
      <c r="F21" s="224">
        <f>G21/E21</f>
        <v>967500</v>
      </c>
      <c r="G21" s="224">
        <f>SUM(G18:G20)</f>
        <v>96750000</v>
      </c>
      <c r="H21" s="184"/>
      <c r="I21" s="184"/>
    </row>
    <row r="22" spans="2:9" ht="15" customHeight="1" x14ac:dyDescent="0.25">
      <c r="B22" s="184"/>
      <c r="C22" s="184"/>
      <c r="D22" s="184"/>
      <c r="E22" s="184"/>
      <c r="F22" s="184"/>
      <c r="G22" s="184"/>
      <c r="H22" s="184"/>
      <c r="I22" s="184"/>
    </row>
    <row r="23" spans="2:9" ht="15" customHeight="1" x14ac:dyDescent="0.25">
      <c r="B23" s="186" t="s">
        <v>520</v>
      </c>
      <c r="C23" s="186"/>
      <c r="D23" s="186"/>
      <c r="E23" s="186"/>
      <c r="F23" s="186"/>
      <c r="G23" s="186"/>
      <c r="H23" s="186"/>
      <c r="I23" s="186"/>
    </row>
    <row r="24" spans="2:9" ht="15" customHeight="1" x14ac:dyDescent="0.25">
      <c r="B24" s="187"/>
      <c r="C24" s="187"/>
      <c r="D24" s="187"/>
      <c r="E24" s="187"/>
      <c r="F24" s="187"/>
      <c r="G24" s="187"/>
      <c r="H24" s="187"/>
      <c r="I24" s="187"/>
    </row>
    <row r="25" spans="2:9" ht="15" customHeight="1" x14ac:dyDescent="0.25">
      <c r="B25" s="188" t="s">
        <v>393</v>
      </c>
      <c r="C25" s="184"/>
      <c r="D25" s="189"/>
      <c r="E25" s="195" t="s">
        <v>394</v>
      </c>
      <c r="F25" s="190" t="s">
        <v>395</v>
      </c>
      <c r="G25" s="190" t="s">
        <v>396</v>
      </c>
      <c r="H25" s="184"/>
      <c r="I25" s="184"/>
    </row>
    <row r="26" spans="2:9" ht="15" customHeight="1" x14ac:dyDescent="0.25">
      <c r="B26" s="184" t="s">
        <v>397</v>
      </c>
      <c r="C26" s="184"/>
      <c r="D26" s="184"/>
      <c r="E26" s="199">
        <f>Output!F13/1000</f>
        <v>11295.069999999998</v>
      </c>
      <c r="F26" s="194">
        <f t="shared" ref="F26:F34" si="0">E26/$E$36</f>
        <v>0.11536633931380498</v>
      </c>
      <c r="G26" s="192">
        <f>E26*1000/E21</f>
        <v>112950.69999999998</v>
      </c>
      <c r="H26" s="184"/>
      <c r="I26" s="184"/>
    </row>
    <row r="27" spans="2:9" ht="15" customHeight="1" x14ac:dyDescent="0.25">
      <c r="B27" s="184" t="s">
        <v>398</v>
      </c>
      <c r="C27" s="184"/>
      <c r="D27" s="184"/>
      <c r="E27" s="199">
        <f>Output!E39</f>
        <v>3896.7991500000039</v>
      </c>
      <c r="F27" s="194">
        <f t="shared" si="0"/>
        <v>3.9801387063262764E-2</v>
      </c>
      <c r="G27" s="192">
        <f>E27*1000/E21</f>
        <v>38967.99150000004</v>
      </c>
      <c r="H27" s="184"/>
      <c r="I27" s="184"/>
    </row>
    <row r="28" spans="2:9" ht="15" customHeight="1" x14ac:dyDescent="0.25">
      <c r="B28" s="184" t="s">
        <v>204</v>
      </c>
      <c r="C28" s="184"/>
      <c r="D28" s="184"/>
      <c r="E28" s="199">
        <f>Output!E40</f>
        <v>4022.5</v>
      </c>
      <c r="F28" s="194">
        <f t="shared" si="0"/>
        <v>4.108527878886812E-2</v>
      </c>
      <c r="G28" s="192">
        <f>E28*1000/E21</f>
        <v>40225</v>
      </c>
      <c r="H28" s="184"/>
      <c r="I28" s="184"/>
    </row>
    <row r="29" spans="2:9" ht="15" customHeight="1" x14ac:dyDescent="0.25">
      <c r="B29" s="184" t="s">
        <v>182</v>
      </c>
      <c r="C29" s="184"/>
      <c r="D29" s="184"/>
      <c r="E29" s="199">
        <f>Output!E41</f>
        <v>13248.788900000003</v>
      </c>
      <c r="F29" s="194">
        <f t="shared" si="0"/>
        <v>0.13532136372190467</v>
      </c>
      <c r="G29" s="192">
        <f>E29*1000/E21</f>
        <v>132487.88900000005</v>
      </c>
      <c r="H29" s="184"/>
      <c r="I29" s="184"/>
    </row>
    <row r="30" spans="2:9" ht="15" customHeight="1" x14ac:dyDescent="0.25">
      <c r="B30" s="184" t="s">
        <v>191</v>
      </c>
      <c r="C30" s="184"/>
      <c r="D30" s="184"/>
      <c r="E30" s="199">
        <f>Output!E42</f>
        <v>47818.832459016441</v>
      </c>
      <c r="F30" s="194">
        <f t="shared" si="0"/>
        <v>0.48841518034477727</v>
      </c>
      <c r="G30" s="192">
        <f>E30*1000/E21</f>
        <v>478188.32459016441</v>
      </c>
      <c r="H30" s="184"/>
      <c r="I30" s="184"/>
    </row>
    <row r="31" spans="2:9" ht="15" customHeight="1" x14ac:dyDescent="0.25">
      <c r="B31" s="184" t="s">
        <v>205</v>
      </c>
      <c r="C31" s="184"/>
      <c r="D31" s="184"/>
      <c r="E31" s="199">
        <f>Output!E43</f>
        <v>7662.1976749999994</v>
      </c>
      <c r="F31" s="194">
        <f t="shared" si="0"/>
        <v>7.8260665658866899E-2</v>
      </c>
      <c r="G31" s="192">
        <f>E31*1000/E21</f>
        <v>76621.976750000002</v>
      </c>
      <c r="H31" s="184"/>
      <c r="I31" s="184"/>
    </row>
    <row r="32" spans="2:9" ht="15" customHeight="1" x14ac:dyDescent="0.25">
      <c r="B32" s="184" t="s">
        <v>399</v>
      </c>
      <c r="C32" s="184"/>
      <c r="D32" s="184"/>
      <c r="E32" s="199">
        <f>Output!E44</f>
        <v>2491.7249999999981</v>
      </c>
      <c r="F32" s="194">
        <f t="shared" si="0"/>
        <v>2.5450146995697288E-2</v>
      </c>
      <c r="G32" s="192">
        <f>E32*1000/E21</f>
        <v>24917.249999999982</v>
      </c>
      <c r="H32" s="184"/>
      <c r="I32" s="184"/>
    </row>
    <row r="33" spans="2:9" ht="15" customHeight="1" x14ac:dyDescent="0.25">
      <c r="B33" s="184" t="s">
        <v>400</v>
      </c>
      <c r="C33" s="184"/>
      <c r="D33" s="184"/>
      <c r="E33" s="199">
        <f>Output!E45+Output!E46+Output!E47</f>
        <v>3719.0518008504096</v>
      </c>
      <c r="F33" s="194">
        <f t="shared" si="0"/>
        <v>3.7985899333295492E-2</v>
      </c>
      <c r="G33" s="192">
        <f>E33*1000/E21</f>
        <v>37190.518008504092</v>
      </c>
      <c r="H33" s="184"/>
      <c r="I33" s="184"/>
    </row>
    <row r="34" spans="2:9" ht="15" customHeight="1" x14ac:dyDescent="0.25">
      <c r="B34" s="184" t="s">
        <v>401</v>
      </c>
      <c r="C34" s="184"/>
      <c r="D34" s="184"/>
      <c r="E34" s="198">
        <f>Output!E48</f>
        <v>3751.1492871355849</v>
      </c>
      <c r="F34" s="194">
        <f t="shared" si="0"/>
        <v>3.8313738779522537E-2</v>
      </c>
      <c r="G34" s="192">
        <f>E34*1000/E21</f>
        <v>37511.492871355847</v>
      </c>
      <c r="H34" s="184"/>
      <c r="I34" s="184"/>
    </row>
    <row r="35" spans="2:9" ht="15" customHeight="1" x14ac:dyDescent="0.25">
      <c r="B35" s="184"/>
      <c r="C35" s="184"/>
      <c r="D35" s="184"/>
      <c r="E35" s="184"/>
      <c r="F35" s="184"/>
      <c r="G35" s="184"/>
      <c r="H35" s="184"/>
      <c r="I35" s="184"/>
    </row>
    <row r="36" spans="2:9" ht="15" customHeight="1" x14ac:dyDescent="0.25">
      <c r="B36" s="223" t="s">
        <v>402</v>
      </c>
      <c r="C36" s="214"/>
      <c r="D36" s="214"/>
      <c r="E36" s="224">
        <f>SUM(E26:E34)</f>
        <v>97906.114272002436</v>
      </c>
      <c r="F36" s="225">
        <f>E36/$E$36</f>
        <v>1</v>
      </c>
      <c r="G36" s="224">
        <f>E36*1000/E21</f>
        <v>979061.14272002445</v>
      </c>
      <c r="H36" s="184"/>
      <c r="I36" s="184"/>
    </row>
    <row r="37" spans="2:9" ht="15" customHeight="1" x14ac:dyDescent="0.25">
      <c r="B37" s="184"/>
      <c r="C37" s="184"/>
      <c r="D37" s="184"/>
      <c r="E37" s="184"/>
      <c r="F37" s="184"/>
      <c r="G37" s="184"/>
      <c r="H37" s="184"/>
      <c r="I37" s="184"/>
    </row>
    <row r="38" spans="2:9" ht="15" customHeight="1" x14ac:dyDescent="0.25">
      <c r="B38" s="186" t="s">
        <v>521</v>
      </c>
      <c r="C38" s="186"/>
      <c r="D38" s="186"/>
      <c r="E38" s="186"/>
      <c r="F38" s="186"/>
      <c r="G38" s="186"/>
      <c r="H38" s="186"/>
      <c r="I38" s="186"/>
    </row>
    <row r="39" spans="2:9" ht="15" customHeight="1" x14ac:dyDescent="0.25">
      <c r="B39" s="187"/>
      <c r="C39" s="187"/>
      <c r="D39" s="187"/>
      <c r="E39" s="187"/>
      <c r="F39" s="187"/>
      <c r="G39" s="187"/>
      <c r="H39" s="187"/>
      <c r="I39" s="187"/>
    </row>
    <row r="40" spans="2:9" ht="15" customHeight="1" x14ac:dyDescent="0.25">
      <c r="B40" s="188" t="s">
        <v>403</v>
      </c>
      <c r="C40" s="184"/>
      <c r="D40" s="189"/>
      <c r="E40" s="195" t="s">
        <v>404</v>
      </c>
      <c r="F40" s="190" t="s">
        <v>405</v>
      </c>
      <c r="G40" s="184"/>
      <c r="H40" s="184"/>
      <c r="I40" s="184"/>
    </row>
    <row r="41" spans="2:9" ht="15" customHeight="1" x14ac:dyDescent="0.25">
      <c r="B41" s="184" t="s">
        <v>406</v>
      </c>
      <c r="C41" s="184"/>
      <c r="D41" s="184"/>
      <c r="E41" s="206">
        <f>F21</f>
        <v>967500</v>
      </c>
      <c r="F41" s="245" t="s">
        <v>407</v>
      </c>
      <c r="G41" s="184"/>
      <c r="H41" s="184"/>
      <c r="I41" s="184"/>
    </row>
    <row r="42" spans="2:9" ht="15" customHeight="1" x14ac:dyDescent="0.25">
      <c r="B42" s="188" t="s">
        <v>408</v>
      </c>
      <c r="C42" s="184"/>
      <c r="D42" s="184"/>
      <c r="E42" s="226">
        <f>G21/1000</f>
        <v>96750</v>
      </c>
      <c r="F42" s="245" t="s">
        <v>409</v>
      </c>
      <c r="G42" s="184"/>
      <c r="H42" s="184"/>
      <c r="I42" s="184"/>
    </row>
    <row r="43" spans="2:9" ht="15" customHeight="1" x14ac:dyDescent="0.25">
      <c r="B43" s="184" t="s">
        <v>410</v>
      </c>
      <c r="C43" s="184"/>
      <c r="D43" s="184"/>
      <c r="E43" s="203">
        <f>'Model Inputs'!E66</f>
        <v>0.02</v>
      </c>
      <c r="F43" s="245" t="s">
        <v>411</v>
      </c>
      <c r="G43" s="184"/>
      <c r="H43" s="184"/>
      <c r="I43" s="184"/>
    </row>
    <row r="44" spans="2:9" ht="15" customHeight="1" x14ac:dyDescent="0.25">
      <c r="B44" s="184" t="s">
        <v>231</v>
      </c>
      <c r="C44" s="184"/>
      <c r="D44" s="184"/>
      <c r="E44" s="207">
        <f>E13</f>
        <v>8</v>
      </c>
      <c r="F44" s="245" t="s">
        <v>412</v>
      </c>
      <c r="G44" s="184"/>
      <c r="H44" s="184"/>
      <c r="I44" s="184"/>
    </row>
    <row r="45" spans="2:9" ht="15" customHeight="1" x14ac:dyDescent="0.25">
      <c r="B45" s="184" t="s">
        <v>413</v>
      </c>
      <c r="C45" s="184"/>
      <c r="D45" s="184"/>
      <c r="E45" s="208">
        <f>E14</f>
        <v>0.24</v>
      </c>
      <c r="F45" s="245" t="s">
        <v>414</v>
      </c>
      <c r="G45" s="184"/>
      <c r="H45" s="184"/>
      <c r="I45" s="184"/>
    </row>
    <row r="46" spans="2:9" ht="15" customHeight="1" x14ac:dyDescent="0.25">
      <c r="B46" s="184" t="s">
        <v>415</v>
      </c>
      <c r="C46" s="184"/>
      <c r="D46" s="184"/>
      <c r="E46" s="208">
        <f>E15</f>
        <v>0.01</v>
      </c>
      <c r="F46" s="245" t="s">
        <v>416</v>
      </c>
      <c r="G46" s="184"/>
      <c r="H46" s="184"/>
      <c r="I46" s="184"/>
    </row>
    <row r="47" spans="2:9" ht="15" customHeight="1" x14ac:dyDescent="0.25">
      <c r="B47" s="188" t="s">
        <v>417</v>
      </c>
      <c r="C47" s="184"/>
      <c r="D47" s="184"/>
      <c r="E47" s="227">
        <f>E45-E46</f>
        <v>0.22999999999999998</v>
      </c>
      <c r="F47" s="245" t="s">
        <v>418</v>
      </c>
      <c r="G47" s="184"/>
      <c r="H47" s="184"/>
      <c r="I47" s="184"/>
    </row>
    <row r="48" spans="2:9" ht="15" customHeight="1" x14ac:dyDescent="0.25">
      <c r="B48" s="184" t="s">
        <v>419</v>
      </c>
      <c r="C48" s="184"/>
      <c r="D48" s="184"/>
      <c r="E48" s="202">
        <f>'Model Inputs'!E61</f>
        <v>0.17499999999999999</v>
      </c>
      <c r="F48" s="245" t="s">
        <v>420</v>
      </c>
      <c r="G48" s="184"/>
      <c r="H48" s="184"/>
      <c r="I48" s="184"/>
    </row>
    <row r="49" spans="2:9" ht="15" customHeight="1" x14ac:dyDescent="0.25">
      <c r="B49" s="184"/>
      <c r="C49" s="184"/>
      <c r="D49" s="184"/>
      <c r="E49" s="184"/>
      <c r="F49" s="184"/>
      <c r="G49" s="184"/>
      <c r="H49" s="184"/>
      <c r="I49" s="184"/>
    </row>
    <row r="50" spans="2:9" ht="15" customHeight="1" x14ac:dyDescent="0.25">
      <c r="B50" s="188" t="s">
        <v>421</v>
      </c>
      <c r="C50" s="184"/>
      <c r="D50" s="189"/>
      <c r="E50" s="195" t="s">
        <v>394</v>
      </c>
      <c r="F50" s="190" t="s">
        <v>378</v>
      </c>
      <c r="G50" s="184"/>
      <c r="H50" s="184"/>
      <c r="I50" s="184"/>
    </row>
    <row r="51" spans="2:9" ht="15" customHeight="1" x14ac:dyDescent="0.25">
      <c r="B51" s="184" t="s">
        <v>422</v>
      </c>
      <c r="C51" s="184"/>
      <c r="D51" s="184"/>
      <c r="E51" s="206">
        <f>Output!H80-Cashflow!GG171*12/1000</f>
        <v>3912.0483639246877</v>
      </c>
      <c r="F51" s="245" t="s">
        <v>423</v>
      </c>
      <c r="G51" s="184"/>
      <c r="H51" s="184"/>
      <c r="I51" s="184"/>
    </row>
    <row r="52" spans="2:9" ht="15" customHeight="1" x14ac:dyDescent="0.25">
      <c r="B52" s="184" t="s">
        <v>424</v>
      </c>
      <c r="C52" s="184"/>
      <c r="D52" s="184"/>
      <c r="E52" s="206">
        <f>Cashflow!GG171*12/1000</f>
        <v>-894.21629953851323</v>
      </c>
      <c r="F52" s="245" t="s">
        <v>425</v>
      </c>
      <c r="G52" s="184"/>
      <c r="H52" s="184"/>
      <c r="I52" s="184"/>
    </row>
    <row r="53" spans="2:9" ht="15" customHeight="1" x14ac:dyDescent="0.25">
      <c r="B53" s="223" t="s">
        <v>426</v>
      </c>
      <c r="C53" s="214"/>
      <c r="D53" s="214"/>
      <c r="E53" s="224">
        <f>Output!H80</f>
        <v>3017.8320643861744</v>
      </c>
      <c r="F53" s="246" t="s">
        <v>427</v>
      </c>
      <c r="G53" s="184"/>
      <c r="H53" s="184"/>
      <c r="I53" s="184"/>
    </row>
    <row r="54" spans="2:9" ht="15" customHeight="1" x14ac:dyDescent="0.25">
      <c r="B54" s="184"/>
      <c r="C54" s="184"/>
      <c r="D54" s="184"/>
      <c r="E54" s="184"/>
      <c r="F54" s="184"/>
      <c r="G54" s="184"/>
      <c r="H54" s="184"/>
      <c r="I54" s="184"/>
    </row>
    <row r="55" spans="2:9" ht="15" customHeight="1" x14ac:dyDescent="0.25">
      <c r="B55" s="188" t="s">
        <v>428</v>
      </c>
      <c r="C55" s="184"/>
      <c r="D55" s="189"/>
      <c r="E55" s="190" t="s">
        <v>394</v>
      </c>
      <c r="F55" s="190" t="s">
        <v>378</v>
      </c>
      <c r="G55" s="184"/>
      <c r="H55" s="184"/>
      <c r="I55" s="184"/>
    </row>
    <row r="56" spans="2:9" ht="15" customHeight="1" x14ac:dyDescent="0.25">
      <c r="B56" s="184"/>
      <c r="C56" s="184"/>
      <c r="D56" s="184"/>
      <c r="E56" s="184"/>
      <c r="F56" s="184"/>
      <c r="G56" s="184"/>
      <c r="H56" s="184"/>
      <c r="I56" s="184"/>
    </row>
    <row r="57" spans="2:9" ht="15" customHeight="1" x14ac:dyDescent="0.25">
      <c r="B57" s="249" t="s">
        <v>429</v>
      </c>
      <c r="C57" s="184"/>
      <c r="D57" s="184"/>
      <c r="E57" s="184"/>
      <c r="F57" s="184"/>
      <c r="G57" s="184"/>
      <c r="H57" s="184"/>
      <c r="I57" s="184"/>
    </row>
    <row r="58" spans="2:9" ht="15" customHeight="1" x14ac:dyDescent="0.25">
      <c r="B58" s="184" t="s">
        <v>430</v>
      </c>
      <c r="C58" s="184"/>
      <c r="D58" s="184"/>
      <c r="E58" s="192">
        <f>E53</f>
        <v>3017.8320643861744</v>
      </c>
      <c r="F58" s="245" t="s">
        <v>431</v>
      </c>
      <c r="G58" s="184"/>
      <c r="H58" s="184"/>
      <c r="I58" s="184"/>
    </row>
    <row r="59" spans="2:9" ht="15" customHeight="1" x14ac:dyDescent="0.25">
      <c r="B59" s="184" t="s">
        <v>432</v>
      </c>
      <c r="C59" s="184"/>
      <c r="D59" s="184"/>
      <c r="E59" s="193">
        <f>E48</f>
        <v>0.17499999999999999</v>
      </c>
      <c r="F59" s="245" t="s">
        <v>433</v>
      </c>
      <c r="G59" s="184"/>
      <c r="H59" s="184"/>
      <c r="I59" s="184"/>
    </row>
    <row r="60" spans="2:9" ht="15" customHeight="1" x14ac:dyDescent="0.25">
      <c r="B60" s="223" t="s">
        <v>434</v>
      </c>
      <c r="C60" s="214"/>
      <c r="D60" s="214"/>
      <c r="E60" s="224">
        <f>E58/E59</f>
        <v>17244.754653635282</v>
      </c>
      <c r="F60" s="247" t="s">
        <v>435</v>
      </c>
      <c r="G60" s="184"/>
      <c r="H60" s="184"/>
      <c r="I60" s="184"/>
    </row>
    <row r="61" spans="2:9" ht="15" customHeight="1" x14ac:dyDescent="0.25">
      <c r="B61" s="184"/>
      <c r="C61" s="184"/>
      <c r="D61" s="184"/>
      <c r="E61" s="184"/>
      <c r="F61" s="184"/>
      <c r="G61" s="184"/>
      <c r="H61" s="184"/>
      <c r="I61" s="184"/>
    </row>
    <row r="62" spans="2:9" ht="15" customHeight="1" x14ac:dyDescent="0.25">
      <c r="B62" s="249" t="s">
        <v>436</v>
      </c>
      <c r="C62" s="184"/>
      <c r="D62" s="184"/>
      <c r="E62" s="184"/>
      <c r="F62" s="184"/>
      <c r="G62" s="184"/>
      <c r="H62" s="184"/>
      <c r="I62" s="184"/>
    </row>
    <row r="63" spans="2:9" ht="15" customHeight="1" x14ac:dyDescent="0.25">
      <c r="B63" s="184" t="s">
        <v>437</v>
      </c>
      <c r="C63" s="184"/>
      <c r="D63" s="184"/>
      <c r="E63" s="192">
        <f>E42</f>
        <v>96750</v>
      </c>
      <c r="F63" s="191" t="s">
        <v>438</v>
      </c>
      <c r="G63" s="184"/>
      <c r="H63" s="184"/>
      <c r="I63" s="184"/>
    </row>
    <row r="64" spans="2:9" ht="15" customHeight="1" x14ac:dyDescent="0.25">
      <c r="B64" s="184"/>
      <c r="C64" s="184"/>
      <c r="D64" s="184"/>
      <c r="E64" s="184"/>
      <c r="F64" s="184"/>
      <c r="G64" s="184"/>
      <c r="H64" s="184"/>
      <c r="I64" s="184"/>
    </row>
    <row r="65" spans="2:9" ht="15" customHeight="1" x14ac:dyDescent="0.25">
      <c r="B65" s="249" t="s">
        <v>439</v>
      </c>
      <c r="C65" s="184"/>
      <c r="D65" s="184"/>
      <c r="E65" s="184"/>
      <c r="F65" s="184"/>
      <c r="G65" s="184"/>
      <c r="H65" s="184"/>
      <c r="I65" s="184"/>
    </row>
    <row r="66" spans="2:9" ht="15" customHeight="1" x14ac:dyDescent="0.25">
      <c r="B66" s="184" t="s">
        <v>445</v>
      </c>
      <c r="C66" s="184"/>
      <c r="D66" s="184"/>
      <c r="E66" s="192">
        <f>Output!E34+Output!E35</f>
        <v>109845.4703374286</v>
      </c>
      <c r="F66" s="245" t="s">
        <v>440</v>
      </c>
      <c r="G66" s="184"/>
      <c r="H66" s="184"/>
      <c r="I66" s="184"/>
    </row>
    <row r="67" spans="2:9" ht="15" customHeight="1" x14ac:dyDescent="0.25">
      <c r="B67" s="184" t="s">
        <v>446</v>
      </c>
      <c r="C67" s="184"/>
      <c r="D67" s="184"/>
      <c r="E67" s="192">
        <f>-Output!E49</f>
        <v>-86611.044272002429</v>
      </c>
      <c r="F67" s="245" t="s">
        <v>441</v>
      </c>
      <c r="G67" s="184"/>
      <c r="H67" s="184"/>
      <c r="I67" s="184"/>
    </row>
    <row r="68" spans="2:9" ht="15" customHeight="1" x14ac:dyDescent="0.25">
      <c r="B68" s="188" t="s">
        <v>447</v>
      </c>
      <c r="C68" s="184"/>
      <c r="D68" s="184"/>
      <c r="E68" s="228">
        <f>E66+E67</f>
        <v>23234.426065426174</v>
      </c>
      <c r="F68" s="245" t="s">
        <v>448</v>
      </c>
      <c r="G68" s="184"/>
      <c r="H68" s="184"/>
      <c r="I68" s="184"/>
    </row>
    <row r="69" spans="2:9" ht="15" customHeight="1" x14ac:dyDescent="0.25">
      <c r="B69" s="184" t="s">
        <v>442</v>
      </c>
      <c r="C69" s="184"/>
      <c r="D69" s="184"/>
      <c r="E69" s="192">
        <f>-Output!E53</f>
        <v>-5250.6434667674002</v>
      </c>
      <c r="F69" s="245" t="s">
        <v>443</v>
      </c>
      <c r="G69" s="184"/>
      <c r="H69" s="184"/>
      <c r="I69" s="184"/>
    </row>
    <row r="70" spans="2:9" ht="15" customHeight="1" x14ac:dyDescent="0.25">
      <c r="B70" s="223" t="s">
        <v>449</v>
      </c>
      <c r="C70" s="214"/>
      <c r="D70" s="214"/>
      <c r="E70" s="224">
        <f>E68+E69</f>
        <v>17983.782598658774</v>
      </c>
      <c r="F70" s="246" t="s">
        <v>450</v>
      </c>
      <c r="G70" s="184"/>
      <c r="H70" s="184"/>
      <c r="I70" s="184"/>
    </row>
    <row r="71" spans="2:9" ht="15" customHeight="1" x14ac:dyDescent="0.25">
      <c r="B71" s="185" t="s">
        <v>451</v>
      </c>
      <c r="C71" s="184"/>
      <c r="D71" s="184"/>
      <c r="E71" s="193">
        <f>E70/E66</f>
        <v>0.16371892753898112</v>
      </c>
      <c r="F71" s="184" t="s">
        <v>444</v>
      </c>
      <c r="G71" s="184"/>
      <c r="H71" s="184"/>
      <c r="I71" s="184"/>
    </row>
    <row r="72" spans="2:9" ht="15" customHeight="1" x14ac:dyDescent="0.25">
      <c r="B72" s="184"/>
      <c r="C72" s="184"/>
      <c r="D72" s="184"/>
      <c r="E72" s="184"/>
      <c r="F72" s="184"/>
      <c r="G72" s="184"/>
      <c r="H72" s="184"/>
      <c r="I72" s="184"/>
    </row>
    <row r="73" spans="2:9" ht="15" customHeight="1" x14ac:dyDescent="0.25">
      <c r="B73" s="186" t="s">
        <v>522</v>
      </c>
      <c r="C73" s="186"/>
      <c r="D73" s="186"/>
      <c r="E73" s="186"/>
      <c r="F73" s="186"/>
      <c r="G73" s="186"/>
      <c r="H73" s="186"/>
      <c r="I73" s="186"/>
    </row>
    <row r="74" spans="2:9" ht="15" customHeight="1" x14ac:dyDescent="0.25">
      <c r="B74" s="187"/>
      <c r="C74" s="187"/>
      <c r="D74" s="187"/>
      <c r="E74" s="187"/>
      <c r="F74" s="187"/>
      <c r="G74" s="187"/>
      <c r="H74" s="187"/>
      <c r="I74" s="187"/>
    </row>
    <row r="75" spans="2:9" ht="15" customHeight="1" x14ac:dyDescent="0.25">
      <c r="B75" s="188" t="s">
        <v>452</v>
      </c>
      <c r="C75" s="184"/>
      <c r="D75" s="189"/>
      <c r="E75" s="195" t="s">
        <v>453</v>
      </c>
      <c r="F75" s="195" t="s">
        <v>454</v>
      </c>
      <c r="G75" s="195" t="s">
        <v>455</v>
      </c>
      <c r="H75" s="195" t="s">
        <v>456</v>
      </c>
      <c r="I75" s="190" t="s">
        <v>378</v>
      </c>
    </row>
    <row r="76" spans="2:9" ht="15" customHeight="1" x14ac:dyDescent="0.25">
      <c r="B76" s="184" t="s">
        <v>457</v>
      </c>
      <c r="C76" s="184"/>
      <c r="D76" s="184"/>
      <c r="E76" s="209">
        <v>0.13</v>
      </c>
      <c r="F76" s="209">
        <v>0.155</v>
      </c>
      <c r="G76" s="209">
        <v>0.18</v>
      </c>
      <c r="H76" s="210">
        <f>E48</f>
        <v>0.17499999999999999</v>
      </c>
      <c r="I76" s="245" t="s">
        <v>458</v>
      </c>
    </row>
    <row r="77" spans="2:9" ht="15" customHeight="1" x14ac:dyDescent="0.25">
      <c r="B77" s="184" t="s">
        <v>459</v>
      </c>
      <c r="C77" s="184"/>
      <c r="D77" s="184"/>
      <c r="E77" s="209">
        <v>0.2</v>
      </c>
      <c r="F77" s="209">
        <v>0.25</v>
      </c>
      <c r="G77" s="209">
        <v>0.3</v>
      </c>
      <c r="H77" s="210">
        <f>E45</f>
        <v>0.24</v>
      </c>
      <c r="I77" s="245" t="s">
        <v>460</v>
      </c>
    </row>
    <row r="78" spans="2:9" ht="15" customHeight="1" x14ac:dyDescent="0.25">
      <c r="B78" s="184" t="s">
        <v>461</v>
      </c>
      <c r="C78" s="184"/>
      <c r="D78" s="184"/>
      <c r="E78" s="211">
        <v>7</v>
      </c>
      <c r="F78" s="211">
        <v>8</v>
      </c>
      <c r="G78" s="211">
        <v>10</v>
      </c>
      <c r="H78" s="212">
        <f>E44</f>
        <v>8</v>
      </c>
      <c r="I78" s="245" t="s">
        <v>462</v>
      </c>
    </row>
    <row r="79" spans="2:9" ht="15" customHeight="1" x14ac:dyDescent="0.25">
      <c r="B79" s="184" t="s">
        <v>463</v>
      </c>
      <c r="C79" s="184"/>
      <c r="D79" s="184"/>
      <c r="E79" s="209">
        <v>0.02</v>
      </c>
      <c r="F79" s="209">
        <v>0.03</v>
      </c>
      <c r="G79" s="209">
        <v>0.04</v>
      </c>
      <c r="H79" s="210">
        <f>E43</f>
        <v>0.02</v>
      </c>
      <c r="I79" s="245" t="s">
        <v>464</v>
      </c>
    </row>
    <row r="80" spans="2:9" ht="15" customHeight="1" x14ac:dyDescent="0.25">
      <c r="B80" s="184" t="s">
        <v>465</v>
      </c>
      <c r="C80" s="184"/>
      <c r="D80" s="184"/>
      <c r="E80" s="196">
        <v>100000</v>
      </c>
      <c r="F80" s="196">
        <v>135000</v>
      </c>
      <c r="G80" s="196">
        <v>175000</v>
      </c>
      <c r="H80" s="213">
        <f>E60*1000/E21</f>
        <v>172447.54653635283</v>
      </c>
      <c r="I80" s="245" t="s">
        <v>466</v>
      </c>
    </row>
    <row r="81" spans="2:9" ht="15" customHeight="1" x14ac:dyDescent="0.25">
      <c r="B81" s="184"/>
      <c r="C81" s="184"/>
      <c r="D81" s="184"/>
      <c r="E81" s="184"/>
      <c r="F81" s="184"/>
      <c r="G81" s="184"/>
      <c r="H81" s="184"/>
      <c r="I81" s="244"/>
    </row>
    <row r="82" spans="2:9" ht="15" customHeight="1" x14ac:dyDescent="0.25">
      <c r="B82" s="188" t="s">
        <v>467</v>
      </c>
      <c r="C82" s="184"/>
      <c r="D82" s="189"/>
      <c r="E82" s="189"/>
      <c r="F82" s="189"/>
      <c r="G82" s="189"/>
      <c r="H82" s="189"/>
      <c r="I82" s="248"/>
    </row>
    <row r="83" spans="2:9" ht="15" customHeight="1" x14ac:dyDescent="0.25">
      <c r="B83" s="188" t="s">
        <v>468</v>
      </c>
      <c r="C83" s="184"/>
      <c r="D83" s="184"/>
      <c r="E83" s="237">
        <f>E80*E21/1000</f>
        <v>10000</v>
      </c>
      <c r="F83" s="237">
        <f>F80*E21/1000</f>
        <v>13500</v>
      </c>
      <c r="G83" s="237">
        <f>G80*E21/1000</f>
        <v>17500</v>
      </c>
      <c r="H83" s="238">
        <f>H80*E21/1000</f>
        <v>17244.754653635282</v>
      </c>
      <c r="I83" s="245" t="s">
        <v>469</v>
      </c>
    </row>
    <row r="84" spans="2:9" ht="15" customHeight="1" x14ac:dyDescent="0.25">
      <c r="B84" s="188" t="s">
        <v>470</v>
      </c>
      <c r="C84" s="184"/>
      <c r="D84" s="184"/>
      <c r="E84" s="237">
        <f>E53/E76</f>
        <v>23214.092802970572</v>
      </c>
      <c r="F84" s="237">
        <f>E53/F76</f>
        <v>19469.884286362416</v>
      </c>
      <c r="G84" s="237">
        <f>E53/G76</f>
        <v>16765.733691034304</v>
      </c>
      <c r="H84" s="238">
        <f>E60</f>
        <v>17244.754653635282</v>
      </c>
      <c r="I84" s="245" t="s">
        <v>471</v>
      </c>
    </row>
    <row r="85" spans="2:9" ht="15" customHeight="1" x14ac:dyDescent="0.25">
      <c r="B85" s="184"/>
      <c r="C85" s="184"/>
      <c r="D85" s="184"/>
      <c r="E85" s="184"/>
      <c r="F85" s="184"/>
      <c r="G85" s="184"/>
      <c r="H85" s="184"/>
      <c r="I85" s="184"/>
    </row>
    <row r="86" spans="2:9" ht="15" customHeight="1" x14ac:dyDescent="0.25">
      <c r="B86" s="186" t="s">
        <v>523</v>
      </c>
      <c r="C86" s="186"/>
      <c r="D86" s="186"/>
      <c r="E86" s="186"/>
      <c r="F86" s="186"/>
      <c r="G86" s="186"/>
      <c r="H86" s="186"/>
      <c r="I86" s="186"/>
    </row>
    <row r="87" spans="2:9" ht="15" customHeight="1" x14ac:dyDescent="0.25">
      <c r="B87" s="187"/>
      <c r="C87" s="187"/>
      <c r="D87" s="187"/>
      <c r="E87" s="187"/>
      <c r="F87" s="187"/>
      <c r="G87" s="187"/>
      <c r="H87" s="187"/>
      <c r="I87" s="187"/>
    </row>
    <row r="88" spans="2:9" ht="15" customHeight="1" x14ac:dyDescent="0.25">
      <c r="B88" s="188" t="s">
        <v>472</v>
      </c>
      <c r="C88" s="184"/>
      <c r="D88" s="189"/>
      <c r="E88" s="190" t="s">
        <v>394</v>
      </c>
      <c r="F88" s="190" t="s">
        <v>473</v>
      </c>
      <c r="G88" s="190" t="s">
        <v>378</v>
      </c>
      <c r="H88" s="184"/>
      <c r="I88" s="184"/>
    </row>
    <row r="89" spans="2:9" ht="15" customHeight="1" x14ac:dyDescent="0.25">
      <c r="B89" s="184" t="s">
        <v>474</v>
      </c>
      <c r="C89" s="184"/>
      <c r="D89" s="184"/>
      <c r="E89" s="192">
        <f>E53</f>
        <v>3017.8320643861744</v>
      </c>
      <c r="F89" s="192">
        <f>E89*1000/$E$21</f>
        <v>30178.320643861745</v>
      </c>
      <c r="G89" s="245" t="s">
        <v>475</v>
      </c>
      <c r="H89" s="184"/>
      <c r="I89" s="184"/>
    </row>
    <row r="90" spans="2:9" ht="15" customHeight="1" x14ac:dyDescent="0.25">
      <c r="B90" s="184" t="s">
        <v>476</v>
      </c>
      <c r="C90" s="184"/>
      <c r="D90" s="184"/>
      <c r="E90" s="193">
        <f>E48</f>
        <v>0.17499999999999999</v>
      </c>
      <c r="F90" s="184"/>
      <c r="G90" s="244"/>
      <c r="H90" s="184"/>
      <c r="I90" s="184"/>
    </row>
    <row r="91" spans="2:9" ht="15" customHeight="1" x14ac:dyDescent="0.25">
      <c r="B91" s="184"/>
      <c r="C91" s="184"/>
      <c r="D91" s="184"/>
      <c r="E91" s="184"/>
      <c r="F91" s="184"/>
      <c r="G91" s="244"/>
      <c r="H91" s="184"/>
      <c r="I91" s="184"/>
    </row>
    <row r="92" spans="2:9" ht="15" customHeight="1" x14ac:dyDescent="0.25">
      <c r="B92" s="223" t="s">
        <v>477</v>
      </c>
      <c r="C92" s="214"/>
      <c r="D92" s="214"/>
      <c r="E92" s="224">
        <f>E89/E90</f>
        <v>17244.754653635282</v>
      </c>
      <c r="F92" s="224">
        <f>E92*1000/$E$21</f>
        <v>172447.54653635283</v>
      </c>
      <c r="G92" s="247" t="s">
        <v>478</v>
      </c>
      <c r="H92" s="184"/>
      <c r="I92" s="184"/>
    </row>
    <row r="93" spans="2:9" ht="15" customHeight="1" x14ac:dyDescent="0.25">
      <c r="B93" s="184"/>
      <c r="C93" s="184"/>
      <c r="D93" s="184"/>
      <c r="E93" s="184"/>
      <c r="F93" s="184"/>
      <c r="G93" s="244"/>
      <c r="H93" s="184"/>
      <c r="I93" s="184"/>
    </row>
    <row r="94" spans="2:9" ht="15" customHeight="1" x14ac:dyDescent="0.25">
      <c r="B94" s="184" t="s">
        <v>479</v>
      </c>
      <c r="C94" s="184"/>
      <c r="D94" s="184"/>
      <c r="E94" s="193">
        <f>Output!H78</f>
        <v>0.21641290783882144</v>
      </c>
      <c r="F94" s="184"/>
      <c r="G94" s="245" t="s">
        <v>480</v>
      </c>
      <c r="H94" s="184"/>
      <c r="I94" s="184"/>
    </row>
    <row r="95" spans="2:9" ht="15" customHeight="1" x14ac:dyDescent="0.25">
      <c r="B95" s="184"/>
      <c r="C95" s="184"/>
      <c r="D95" s="184"/>
      <c r="E95" s="184"/>
      <c r="F95" s="184"/>
      <c r="G95" s="184"/>
      <c r="H95" s="184"/>
      <c r="I95" s="184"/>
    </row>
    <row r="96" spans="2:9" ht="15" customHeight="1" x14ac:dyDescent="0.25">
      <c r="B96" s="188" t="s">
        <v>481</v>
      </c>
      <c r="C96" s="184"/>
      <c r="D96" s="189"/>
      <c r="E96" s="189"/>
      <c r="F96" s="189"/>
      <c r="G96" s="189"/>
      <c r="H96" s="184"/>
      <c r="I96" s="184"/>
    </row>
    <row r="97" spans="2:9" ht="15" customHeight="1" x14ac:dyDescent="0.25">
      <c r="B97" s="184" t="s">
        <v>482</v>
      </c>
      <c r="C97" s="184"/>
      <c r="D97" s="184"/>
      <c r="E97" s="192">
        <f>E36</f>
        <v>97906.114272002436</v>
      </c>
      <c r="F97" s="192">
        <f>E97*1000/$E$21</f>
        <v>979061.14272002445</v>
      </c>
      <c r="G97" s="184"/>
      <c r="H97" s="184"/>
      <c r="I97" s="184"/>
    </row>
    <row r="98" spans="2:9" ht="15" customHeight="1" x14ac:dyDescent="0.25">
      <c r="B98" s="184" t="s">
        <v>483</v>
      </c>
      <c r="C98" s="184"/>
      <c r="D98" s="184"/>
      <c r="E98" s="192">
        <f>E42</f>
        <v>96750</v>
      </c>
      <c r="F98" s="192">
        <f>E98*1000/$E$21</f>
        <v>967500</v>
      </c>
      <c r="G98" s="184"/>
      <c r="H98" s="184"/>
      <c r="I98" s="184"/>
    </row>
    <row r="99" spans="2:9" ht="15" customHeight="1" x14ac:dyDescent="0.25">
      <c r="B99" s="184" t="s">
        <v>484</v>
      </c>
      <c r="C99" s="184"/>
      <c r="D99" s="184"/>
      <c r="E99" s="192">
        <f>E70</f>
        <v>17983.782598658774</v>
      </c>
      <c r="F99" s="192">
        <f>E99*1000/$E$21</f>
        <v>179837.82598658773</v>
      </c>
      <c r="G99" s="184"/>
      <c r="H99" s="184"/>
      <c r="I99" s="184"/>
    </row>
    <row r="100" spans="2:9" ht="15" customHeight="1" x14ac:dyDescent="0.25">
      <c r="B100" s="188" t="s">
        <v>485</v>
      </c>
      <c r="C100" s="184"/>
      <c r="D100" s="184"/>
      <c r="E100" s="228">
        <f>E92</f>
        <v>17244.754653635282</v>
      </c>
      <c r="F100" s="228">
        <f>E100*1000/$E$21</f>
        <v>172447.54653635283</v>
      </c>
      <c r="G100" s="184"/>
      <c r="H100" s="184"/>
      <c r="I100" s="184"/>
    </row>
    <row r="101" spans="2:9" ht="15" customHeight="1" x14ac:dyDescent="0.25">
      <c r="B101" s="223" t="s">
        <v>486</v>
      </c>
      <c r="C101" s="214"/>
      <c r="D101" s="214"/>
      <c r="E101" s="224">
        <f>E98+E100</f>
        <v>113994.75465363529</v>
      </c>
      <c r="F101" s="224">
        <f>E101*1000/$E$21</f>
        <v>1139947.546536353</v>
      </c>
      <c r="G101" s="214"/>
      <c r="H101" s="184"/>
      <c r="I101" s="184"/>
    </row>
    <row r="102" spans="2:9" ht="15" customHeight="1" x14ac:dyDescent="0.25">
      <c r="B102" s="184" t="s">
        <v>487</v>
      </c>
      <c r="C102" s="184"/>
      <c r="D102" s="184"/>
      <c r="E102" s="229">
        <f>E89/E97</f>
        <v>3.0823734419711965E-2</v>
      </c>
      <c r="F102" s="184"/>
      <c r="G102" s="184"/>
      <c r="H102" s="184"/>
      <c r="I102" s="184"/>
    </row>
    <row r="103" spans="2:9" ht="15" customHeight="1" x14ac:dyDescent="0.25">
      <c r="B103" s="184" t="s">
        <v>488</v>
      </c>
      <c r="C103" s="184"/>
      <c r="D103" s="184"/>
      <c r="E103" s="193">
        <f>E100/E98</f>
        <v>0.17824035817710887</v>
      </c>
      <c r="F103" s="184"/>
      <c r="G103" s="184"/>
      <c r="H103" s="184"/>
      <c r="I103" s="184"/>
    </row>
    <row r="104" spans="2:9" ht="15" customHeight="1" x14ac:dyDescent="0.25">
      <c r="B104" s="184"/>
      <c r="C104" s="184"/>
      <c r="D104" s="184"/>
      <c r="E104" s="184"/>
      <c r="F104" s="184"/>
      <c r="G104" s="184"/>
      <c r="H104" s="184"/>
      <c r="I104" s="184"/>
    </row>
    <row r="105" spans="2:9" ht="15" customHeight="1" x14ac:dyDescent="0.25">
      <c r="B105" s="186" t="s">
        <v>524</v>
      </c>
      <c r="C105" s="186"/>
      <c r="D105" s="186"/>
      <c r="E105" s="186"/>
      <c r="F105" s="186"/>
      <c r="G105" s="186"/>
      <c r="H105" s="186"/>
      <c r="I105" s="186"/>
    </row>
    <row r="106" spans="2:9" ht="15" customHeight="1" x14ac:dyDescent="0.25">
      <c r="B106" s="187"/>
      <c r="C106" s="187"/>
      <c r="D106" s="187"/>
      <c r="E106" s="187"/>
      <c r="F106" s="187"/>
      <c r="G106" s="187"/>
      <c r="H106" s="187"/>
      <c r="I106" s="187"/>
    </row>
    <row r="107" spans="2:9" ht="15" customHeight="1" x14ac:dyDescent="0.25">
      <c r="B107" s="188" t="s">
        <v>489</v>
      </c>
      <c r="C107" s="184"/>
      <c r="D107" s="188"/>
      <c r="E107" s="188"/>
      <c r="F107" s="188"/>
      <c r="G107" s="188"/>
      <c r="H107" s="188"/>
      <c r="I107" s="188"/>
    </row>
    <row r="108" spans="2:9" ht="15" customHeight="1" x14ac:dyDescent="0.25">
      <c r="B108" s="184"/>
      <c r="C108" s="184"/>
      <c r="D108" s="217" t="s">
        <v>490</v>
      </c>
      <c r="E108" s="218">
        <v>0.2</v>
      </c>
      <c r="F108" s="218">
        <v>0.22</v>
      </c>
      <c r="G108" s="218">
        <v>0.24</v>
      </c>
      <c r="H108" s="218">
        <v>0.26</v>
      </c>
      <c r="I108" s="219">
        <v>0.28000000000000003</v>
      </c>
    </row>
    <row r="109" spans="2:9" ht="15" customHeight="1" x14ac:dyDescent="0.25">
      <c r="B109" s="184"/>
      <c r="C109" s="188" t="s">
        <v>491</v>
      </c>
      <c r="D109" s="220">
        <v>0.13</v>
      </c>
      <c r="E109" s="239">
        <f t="shared" ref="E109:I113" si="1">($E$42*(E$108-$E$46)/$E$44+$E$52)/$D109</f>
        <v>10796.893849703743</v>
      </c>
      <c r="F109" s="239">
        <f t="shared" si="1"/>
        <v>12657.470772780665</v>
      </c>
      <c r="G109" s="239">
        <f t="shared" si="1"/>
        <v>14518.047695857589</v>
      </c>
      <c r="H109" s="239">
        <f t="shared" si="1"/>
        <v>16378.624618934513</v>
      </c>
      <c r="I109" s="240">
        <f t="shared" si="1"/>
        <v>18239.201542011437</v>
      </c>
    </row>
    <row r="110" spans="2:9" ht="15" customHeight="1" x14ac:dyDescent="0.25">
      <c r="B110" s="184"/>
      <c r="C110" s="188" t="s">
        <v>492</v>
      </c>
      <c r="D110" s="220">
        <v>0.14499999999999999</v>
      </c>
      <c r="E110" s="239">
        <f t="shared" si="1"/>
        <v>9679.9737962861163</v>
      </c>
      <c r="F110" s="239">
        <f t="shared" si="1"/>
        <v>11348.077244561977</v>
      </c>
      <c r="G110" s="239">
        <f t="shared" si="1"/>
        <v>13016.180692837839</v>
      </c>
      <c r="H110" s="239">
        <f t="shared" si="1"/>
        <v>14684.284141113701</v>
      </c>
      <c r="I110" s="240">
        <f t="shared" si="1"/>
        <v>16352.387589389564</v>
      </c>
    </row>
    <row r="111" spans="2:9" ht="15" customHeight="1" x14ac:dyDescent="0.25">
      <c r="B111" s="184"/>
      <c r="C111" s="184"/>
      <c r="D111" s="220">
        <v>0.16</v>
      </c>
      <c r="E111" s="239">
        <f t="shared" si="1"/>
        <v>8772.4762528842912</v>
      </c>
      <c r="F111" s="239">
        <f t="shared" si="1"/>
        <v>10284.195002884291</v>
      </c>
      <c r="G111" s="239">
        <f t="shared" si="1"/>
        <v>11795.913752884291</v>
      </c>
      <c r="H111" s="239">
        <f t="shared" si="1"/>
        <v>13307.632502884291</v>
      </c>
      <c r="I111" s="240">
        <f t="shared" si="1"/>
        <v>14819.351252884291</v>
      </c>
    </row>
    <row r="112" spans="2:9" ht="15" customHeight="1" x14ac:dyDescent="0.25">
      <c r="B112" s="184"/>
      <c r="C112" s="184"/>
      <c r="D112" s="222">
        <v>0.17499999999999999</v>
      </c>
      <c r="E112" s="239">
        <f t="shared" si="1"/>
        <v>8020.549716922781</v>
      </c>
      <c r="F112" s="239">
        <f t="shared" si="1"/>
        <v>9402.6925740656388</v>
      </c>
      <c r="G112" s="241">
        <f t="shared" si="1"/>
        <v>10784.835431208496</v>
      </c>
      <c r="H112" s="239">
        <f t="shared" si="1"/>
        <v>12166.978288351353</v>
      </c>
      <c r="I112" s="240">
        <f t="shared" si="1"/>
        <v>13549.121145494209</v>
      </c>
    </row>
    <row r="113" spans="2:9" ht="15" customHeight="1" x14ac:dyDescent="0.25">
      <c r="B113" s="184"/>
      <c r="C113" s="184"/>
      <c r="D113" s="221">
        <v>0.19</v>
      </c>
      <c r="E113" s="242">
        <f t="shared" si="1"/>
        <v>7387.3484234815087</v>
      </c>
      <c r="F113" s="242">
        <f t="shared" si="1"/>
        <v>8660.3747392709829</v>
      </c>
      <c r="G113" s="242">
        <f t="shared" si="1"/>
        <v>9933.4010550604562</v>
      </c>
      <c r="H113" s="242">
        <f t="shared" si="1"/>
        <v>11206.42737084993</v>
      </c>
      <c r="I113" s="243">
        <f t="shared" si="1"/>
        <v>12479.453686639403</v>
      </c>
    </row>
    <row r="114" spans="2:9" ht="15" customHeight="1" x14ac:dyDescent="0.25">
      <c r="B114" s="184"/>
      <c r="C114" s="184"/>
      <c r="D114" s="184"/>
      <c r="E114" s="184"/>
      <c r="F114" s="184"/>
      <c r="G114" s="184"/>
      <c r="H114" s="184"/>
      <c r="I114" s="184"/>
    </row>
    <row r="115" spans="2:9" ht="15" customHeight="1" x14ac:dyDescent="0.25">
      <c r="B115" s="188" t="s">
        <v>493</v>
      </c>
      <c r="C115" s="184"/>
      <c r="D115" s="188"/>
      <c r="E115" s="188"/>
      <c r="F115" s="188"/>
      <c r="G115" s="188"/>
      <c r="H115" s="188"/>
      <c r="I115" s="188"/>
    </row>
    <row r="116" spans="2:9" ht="15" customHeight="1" x14ac:dyDescent="0.25">
      <c r="B116" s="184"/>
      <c r="C116" s="184"/>
      <c r="D116" s="217" t="s">
        <v>494</v>
      </c>
      <c r="E116" s="218">
        <v>0.01</v>
      </c>
      <c r="F116" s="218">
        <v>1.4999999999999999E-2</v>
      </c>
      <c r="G116" s="218">
        <v>0.02</v>
      </c>
      <c r="H116" s="218">
        <v>0.03</v>
      </c>
      <c r="I116" s="219">
        <v>0.04</v>
      </c>
    </row>
    <row r="117" spans="2:9" ht="15" customHeight="1" x14ac:dyDescent="0.25">
      <c r="B117" s="184"/>
      <c r="C117" s="188" t="s">
        <v>491</v>
      </c>
      <c r="D117" s="220">
        <v>0.13</v>
      </c>
      <c r="E117" s="239">
        <f>($E$42*($E$45-$E$46)*(1+E$116)^$E$44/$E$44+$E$52)/$D117</f>
        <v>16290.902351616103</v>
      </c>
      <c r="F117" s="239">
        <f>($E$42*($E$45-$E$46)*(1+F$116)^$E$44/$E$44+$E$52)/$D117</f>
        <v>17224.56335279224</v>
      </c>
      <c r="G117" s="239">
        <f>($E$42*($E$45-$E$46)*(1+G$116)^$E$44/$E$44+$E$52)/$D117</f>
        <v>18190.980749466162</v>
      </c>
      <c r="H117" s="239">
        <f>($E$42*($E$45-$E$46)*(1+H$116)^$E$44/$E$44+$E$52)/$D117</f>
        <v>20226.029653624824</v>
      </c>
      <c r="I117" s="240">
        <f>($E$42*($E$45-$E$46)*(1+I$116)^$E$44/$E$44+$E$52)/$D117</f>
        <v>22404.184997918517</v>
      </c>
    </row>
    <row r="118" spans="2:9" ht="15" customHeight="1" x14ac:dyDescent="0.25">
      <c r="B118" s="184"/>
      <c r="C118" s="188" t="s">
        <v>492</v>
      </c>
      <c r="D118" s="220">
        <v>0.14499999999999999</v>
      </c>
      <c r="E118" s="239">
        <f t="shared" ref="E118:I121" si="2">($E$42*($E$45-$E$46)*(1+E$116)^$E$44/$E$44+$E$52)/$D118</f>
        <v>14605.636591104094</v>
      </c>
      <c r="F118" s="239">
        <f t="shared" si="2"/>
        <v>15442.711971468909</v>
      </c>
      <c r="G118" s="239">
        <f t="shared" si="2"/>
        <v>16309.155154693801</v>
      </c>
      <c r="H118" s="239">
        <f t="shared" si="2"/>
        <v>18133.681758422259</v>
      </c>
      <c r="I118" s="240">
        <f t="shared" si="2"/>
        <v>20086.510687789018</v>
      </c>
    </row>
    <row r="119" spans="2:9" ht="15" customHeight="1" x14ac:dyDescent="0.25">
      <c r="B119" s="184"/>
      <c r="C119" s="184"/>
      <c r="D119" s="220">
        <v>0.16</v>
      </c>
      <c r="E119" s="239">
        <f t="shared" si="2"/>
        <v>13236.358160688083</v>
      </c>
      <c r="F119" s="239">
        <f t="shared" si="2"/>
        <v>13994.957724143696</v>
      </c>
      <c r="G119" s="239">
        <f t="shared" si="2"/>
        <v>14780.171858941256</v>
      </c>
      <c r="H119" s="239">
        <f t="shared" si="2"/>
        <v>16433.649093570169</v>
      </c>
      <c r="I119" s="240">
        <f t="shared" si="2"/>
        <v>18203.400310808793</v>
      </c>
    </row>
    <row r="120" spans="2:9" ht="15" customHeight="1" x14ac:dyDescent="0.25">
      <c r="B120" s="184"/>
      <c r="C120" s="184"/>
      <c r="D120" s="222">
        <v>0.17499999999999999</v>
      </c>
      <c r="E120" s="239">
        <f t="shared" si="2"/>
        <v>12101.81317548625</v>
      </c>
      <c r="F120" s="239">
        <f t="shared" si="2"/>
        <v>12795.389919217096</v>
      </c>
      <c r="G120" s="241">
        <f>($E$42*($E$45-$E$46)*(1+G$116)^$E$44/$E$44+$E$52)/$D120</f>
        <v>13513.299985317721</v>
      </c>
      <c r="H120" s="239">
        <f t="shared" si="2"/>
        <v>15025.050599835586</v>
      </c>
      <c r="I120" s="240">
        <f t="shared" si="2"/>
        <v>16643.108855596613</v>
      </c>
    </row>
    <row r="121" spans="2:9" ht="15" customHeight="1" x14ac:dyDescent="0.25">
      <c r="B121" s="184"/>
      <c r="C121" s="184"/>
      <c r="D121" s="221">
        <v>0.19</v>
      </c>
      <c r="E121" s="242">
        <f t="shared" si="2"/>
        <v>11146.406872158386</v>
      </c>
      <c r="F121" s="242">
        <f t="shared" si="2"/>
        <v>11785.227557173639</v>
      </c>
      <c r="G121" s="242">
        <f t="shared" si="2"/>
        <v>12446.460512792637</v>
      </c>
      <c r="H121" s="242">
        <f t="shared" si="2"/>
        <v>13838.862394585407</v>
      </c>
      <c r="I121" s="243">
        <f t="shared" si="2"/>
        <v>15329.179209102142</v>
      </c>
    </row>
    <row r="122" spans="2:9" ht="15" customHeight="1" x14ac:dyDescent="0.25">
      <c r="B122" s="184"/>
      <c r="C122" s="184"/>
      <c r="D122" s="184"/>
      <c r="E122" s="184"/>
      <c r="F122" s="184"/>
      <c r="G122" s="184"/>
      <c r="H122" s="184"/>
      <c r="I122" s="184"/>
    </row>
    <row r="123" spans="2:9" ht="15" customHeight="1" x14ac:dyDescent="0.25">
      <c r="B123" s="186" t="s">
        <v>525</v>
      </c>
      <c r="C123" s="186"/>
      <c r="D123" s="186"/>
      <c r="E123" s="186"/>
      <c r="F123" s="186"/>
      <c r="G123" s="186"/>
      <c r="H123" s="186"/>
      <c r="I123" s="186"/>
    </row>
    <row r="124" spans="2:9" ht="15" customHeight="1" x14ac:dyDescent="0.25">
      <c r="B124" s="187"/>
      <c r="C124" s="187"/>
      <c r="D124" s="187"/>
      <c r="E124" s="187"/>
      <c r="F124" s="187"/>
      <c r="G124" s="187"/>
      <c r="H124" s="187"/>
      <c r="I124" s="187"/>
    </row>
    <row r="125" spans="2:9" ht="15" customHeight="1" x14ac:dyDescent="0.25">
      <c r="B125" s="188" t="s">
        <v>495</v>
      </c>
      <c r="C125" s="184"/>
      <c r="D125" s="189"/>
      <c r="E125" s="190" t="s">
        <v>219</v>
      </c>
      <c r="F125" s="190" t="s">
        <v>222</v>
      </c>
      <c r="G125" s="190" t="s">
        <v>220</v>
      </c>
      <c r="H125" s="190" t="s">
        <v>26</v>
      </c>
      <c r="I125" s="184"/>
    </row>
    <row r="126" spans="2:9" ht="15" customHeight="1" x14ac:dyDescent="0.25">
      <c r="B126" s="184" t="s">
        <v>496</v>
      </c>
      <c r="C126" s="184"/>
      <c r="D126" s="184"/>
      <c r="E126" s="230">
        <f>Output!E62</f>
        <v>0.7</v>
      </c>
      <c r="F126" s="230">
        <f>Output!F62</f>
        <v>0</v>
      </c>
      <c r="G126" s="230">
        <f>Output!G62</f>
        <v>0</v>
      </c>
      <c r="H126" s="231">
        <f>SUM(E126:G126)</f>
        <v>0.7</v>
      </c>
      <c r="I126" s="184"/>
    </row>
    <row r="127" spans="2:9" ht="15" customHeight="1" x14ac:dyDescent="0.25">
      <c r="B127" s="184" t="s">
        <v>497</v>
      </c>
      <c r="C127" s="184"/>
      <c r="D127" s="184"/>
      <c r="E127" s="230">
        <f>Output!E63</f>
        <v>0.15</v>
      </c>
      <c r="F127" s="230">
        <f>Output!F63</f>
        <v>0.15</v>
      </c>
      <c r="G127" s="230">
        <f>Output!G63</f>
        <v>0</v>
      </c>
      <c r="H127" s="231">
        <f>SUM(E127:G127)</f>
        <v>0.3</v>
      </c>
      <c r="I127" s="184"/>
    </row>
    <row r="128" spans="2:9" ht="15" customHeight="1" x14ac:dyDescent="0.25">
      <c r="B128" s="223" t="s">
        <v>498</v>
      </c>
      <c r="C128" s="214"/>
      <c r="D128" s="214"/>
      <c r="E128" s="232">
        <f>SUM(E126:E127)</f>
        <v>0.85</v>
      </c>
      <c r="F128" s="232">
        <f>SUM(F126:F127)</f>
        <v>0.15</v>
      </c>
      <c r="G128" s="232">
        <f>SUM(G126:G127)</f>
        <v>0</v>
      </c>
      <c r="H128" s="232">
        <f>SUM(E128:G128)</f>
        <v>1</v>
      </c>
      <c r="I128" s="184"/>
    </row>
    <row r="129" spans="2:9" ht="15" customHeight="1" x14ac:dyDescent="0.25">
      <c r="B129" s="184"/>
      <c r="C129" s="184"/>
      <c r="D129" s="184"/>
      <c r="E129" s="184"/>
      <c r="F129" s="184"/>
      <c r="G129" s="184"/>
      <c r="H129" s="184"/>
      <c r="I129" s="184"/>
    </row>
    <row r="130" spans="2:9" ht="15" customHeight="1" x14ac:dyDescent="0.25">
      <c r="B130" s="188" t="s">
        <v>499</v>
      </c>
      <c r="C130" s="184"/>
      <c r="D130" s="189"/>
      <c r="E130" s="190" t="s">
        <v>219</v>
      </c>
      <c r="F130" s="190" t="s">
        <v>222</v>
      </c>
      <c r="G130" s="190" t="s">
        <v>220</v>
      </c>
      <c r="H130" s="190" t="s">
        <v>26</v>
      </c>
      <c r="I130" s="184"/>
    </row>
    <row r="131" spans="2:9" ht="15" customHeight="1" x14ac:dyDescent="0.25">
      <c r="B131" s="184" t="s">
        <v>500</v>
      </c>
      <c r="C131" s="184"/>
      <c r="D131" s="184"/>
      <c r="E131" s="233">
        <f>Output!E67</f>
        <v>20603.539468380604</v>
      </c>
      <c r="F131" s="233">
        <f>Output!F67</f>
        <v>0</v>
      </c>
      <c r="G131" s="233">
        <f>Output!G67</f>
        <v>0</v>
      </c>
      <c r="H131" s="234">
        <f>Output!H67</f>
        <v>20603.539468380604</v>
      </c>
      <c r="I131" s="184"/>
    </row>
    <row r="132" spans="2:9" ht="15" customHeight="1" x14ac:dyDescent="0.25">
      <c r="B132" s="184"/>
      <c r="C132" s="184"/>
      <c r="D132" s="184"/>
      <c r="E132" s="184"/>
      <c r="F132" s="184"/>
      <c r="G132" s="184"/>
      <c r="H132" s="184"/>
      <c r="I132" s="184"/>
    </row>
    <row r="133" spans="2:9" ht="15" customHeight="1" x14ac:dyDescent="0.25">
      <c r="B133" s="184" t="s">
        <v>298</v>
      </c>
      <c r="C133" s="184"/>
      <c r="D133" s="184"/>
      <c r="E133" s="233">
        <f>Output!E69</f>
        <v>15286.215208859958</v>
      </c>
      <c r="F133" s="233">
        <f>Output!F69</f>
        <v>2697.5673897988158</v>
      </c>
      <c r="G133" s="233">
        <f>Output!G69</f>
        <v>0</v>
      </c>
      <c r="H133" s="234">
        <f>SUM(E133:G133)</f>
        <v>17983.782598658774</v>
      </c>
      <c r="I133" s="184"/>
    </row>
    <row r="134" spans="2:9" ht="15" customHeight="1" x14ac:dyDescent="0.25">
      <c r="B134" s="184" t="s">
        <v>343</v>
      </c>
      <c r="C134" s="184"/>
      <c r="D134" s="184"/>
      <c r="E134" s="233">
        <f>Output!E70</f>
        <v>5250.6434667674002</v>
      </c>
      <c r="F134" s="233">
        <f>Output!F70</f>
        <v>0</v>
      </c>
      <c r="G134" s="233">
        <f>Output!G70</f>
        <v>0</v>
      </c>
      <c r="H134" s="234">
        <f>SUM(E134:G134)</f>
        <v>5250.6434667674002</v>
      </c>
      <c r="I134" s="184"/>
    </row>
    <row r="135" spans="2:9" ht="15" customHeight="1" x14ac:dyDescent="0.25">
      <c r="B135" s="223" t="s">
        <v>501</v>
      </c>
      <c r="C135" s="214"/>
      <c r="D135" s="214"/>
      <c r="E135" s="235">
        <f>SUM(E133:E134)</f>
        <v>20536.858675627358</v>
      </c>
      <c r="F135" s="235">
        <f>SUM(F133:F134)</f>
        <v>2697.5673897988158</v>
      </c>
      <c r="G135" s="235">
        <f>SUM(G133:G134)</f>
        <v>0</v>
      </c>
      <c r="H135" s="235">
        <f>SUM(E135:G135)</f>
        <v>23234.426065426174</v>
      </c>
      <c r="I135" s="184"/>
    </row>
    <row r="136" spans="2:9" ht="15" customHeight="1" x14ac:dyDescent="0.25">
      <c r="B136" s="184"/>
      <c r="C136" s="184"/>
      <c r="D136" s="184"/>
      <c r="E136" s="184"/>
      <c r="F136" s="184"/>
      <c r="G136" s="184"/>
      <c r="H136" s="184"/>
      <c r="I136" s="184"/>
    </row>
    <row r="137" spans="2:9" ht="15" customHeight="1" x14ac:dyDescent="0.25">
      <c r="B137" s="188" t="s">
        <v>502</v>
      </c>
      <c r="C137" s="184"/>
      <c r="D137" s="189"/>
      <c r="E137" s="190" t="s">
        <v>219</v>
      </c>
      <c r="F137" s="190" t="s">
        <v>222</v>
      </c>
      <c r="G137" s="190" t="s">
        <v>220</v>
      </c>
      <c r="H137" s="190" t="s">
        <v>26</v>
      </c>
      <c r="I137" s="184"/>
    </row>
    <row r="138" spans="2:9" ht="15" customHeight="1" x14ac:dyDescent="0.25">
      <c r="B138" s="184" t="s">
        <v>503</v>
      </c>
      <c r="C138" s="184"/>
      <c r="D138" s="184"/>
      <c r="E138" s="230">
        <f>Output!E78</f>
        <v>0.20309383273124695</v>
      </c>
      <c r="F138" s="230" t="str">
        <f>Output!F78</f>
        <v>n/a</v>
      </c>
      <c r="G138" s="236"/>
      <c r="H138" s="231">
        <f>Output!H78</f>
        <v>0.21641290783882144</v>
      </c>
      <c r="I138" s="184"/>
    </row>
    <row r="139" spans="2:9" ht="15" customHeight="1" x14ac:dyDescent="0.25">
      <c r="B139" s="184"/>
      <c r="C139" s="184"/>
      <c r="D139" s="184"/>
      <c r="E139" s="184"/>
      <c r="F139" s="184"/>
      <c r="G139" s="184"/>
      <c r="H139" s="184"/>
      <c r="I139" s="184"/>
    </row>
    <row r="140" spans="2:9" ht="15" customHeight="1" x14ac:dyDescent="0.25">
      <c r="B140" s="184" t="s">
        <v>504</v>
      </c>
      <c r="C140" s="184"/>
      <c r="D140" s="184"/>
      <c r="E140" s="233">
        <f>Output!E80</f>
        <v>2565.1572547282481</v>
      </c>
      <c r="F140" s="233">
        <f>Output!F80</f>
        <v>452.67480965792612</v>
      </c>
      <c r="G140" s="233">
        <f>Output!G80</f>
        <v>0</v>
      </c>
      <c r="H140" s="234">
        <f>Output!H80</f>
        <v>3017.8320643861744</v>
      </c>
      <c r="I140" s="184"/>
    </row>
    <row r="141" spans="2:9" ht="15" customHeight="1" x14ac:dyDescent="0.25">
      <c r="B141" s="184"/>
      <c r="C141" s="184"/>
      <c r="D141" s="184"/>
      <c r="E141" s="184"/>
      <c r="F141" s="184"/>
      <c r="G141" s="184"/>
      <c r="H141" s="184"/>
      <c r="I141" s="184"/>
    </row>
    <row r="142" spans="2:9" ht="15" customHeight="1" x14ac:dyDescent="0.25">
      <c r="B142" s="223" t="s">
        <v>505</v>
      </c>
      <c r="C142" s="214"/>
      <c r="D142" s="214"/>
      <c r="E142" s="235">
        <f>Output!E82</f>
        <v>14658.041455589992</v>
      </c>
      <c r="F142" s="235">
        <f>Output!F82</f>
        <v>2586.7131980452928</v>
      </c>
      <c r="G142" s="235">
        <f>Output!G82</f>
        <v>0</v>
      </c>
      <c r="H142" s="235">
        <f>Output!H82</f>
        <v>17244.754653635286</v>
      </c>
      <c r="I142" s="184"/>
    </row>
    <row r="143" spans="2:9" ht="15" customHeight="1" x14ac:dyDescent="0.25">
      <c r="B143" s="184" t="s">
        <v>506</v>
      </c>
      <c r="C143" s="184"/>
      <c r="D143" s="184"/>
      <c r="E143" s="237">
        <f>E142*1000/$E$21</f>
        <v>146580.41455589992</v>
      </c>
      <c r="F143" s="237">
        <f>F142*1000/$E$21</f>
        <v>25867.13198045293</v>
      </c>
      <c r="G143" s="237">
        <f>G142*1000/$E$21</f>
        <v>0</v>
      </c>
      <c r="H143" s="234">
        <f>H142*1000/$E$21</f>
        <v>172447.54653635286</v>
      </c>
      <c r="I143" s="184"/>
    </row>
    <row r="144" spans="2:9" ht="15" customHeight="1" x14ac:dyDescent="0.25">
      <c r="B144" s="184"/>
      <c r="C144" s="184"/>
      <c r="D144" s="184"/>
      <c r="E144" s="184"/>
      <c r="F144" s="184"/>
      <c r="G144" s="184"/>
      <c r="H144" s="184"/>
      <c r="I144" s="184"/>
    </row>
    <row r="145" spans="2:9" ht="15" customHeight="1" x14ac:dyDescent="0.25">
      <c r="B145" s="186" t="s">
        <v>526</v>
      </c>
      <c r="C145" s="186"/>
      <c r="D145" s="186"/>
      <c r="E145" s="186"/>
      <c r="F145" s="186"/>
      <c r="G145" s="186"/>
      <c r="H145" s="186"/>
      <c r="I145" s="186"/>
    </row>
    <row r="146" spans="2:9" ht="15" customHeight="1" x14ac:dyDescent="0.25">
      <c r="B146" s="187"/>
      <c r="C146" s="187"/>
      <c r="D146" s="187"/>
      <c r="E146" s="187"/>
      <c r="F146" s="187"/>
      <c r="G146" s="187"/>
      <c r="H146" s="187"/>
      <c r="I146" s="187"/>
    </row>
    <row r="147" spans="2:9" ht="15" customHeight="1" x14ac:dyDescent="0.25">
      <c r="B147" s="188" t="s">
        <v>507</v>
      </c>
      <c r="C147" s="184"/>
      <c r="D147" s="184" t="s">
        <v>36</v>
      </c>
      <c r="E147" s="184"/>
      <c r="F147" s="184"/>
      <c r="G147" s="184"/>
      <c r="H147" s="184"/>
      <c r="I147" s="184"/>
    </row>
    <row r="148" spans="2:9" ht="40.15" customHeight="1" x14ac:dyDescent="0.25">
      <c r="B148" s="188" t="s">
        <v>508</v>
      </c>
      <c r="C148" s="184"/>
      <c r="D148" s="244" t="s">
        <v>509</v>
      </c>
      <c r="E148" s="184"/>
      <c r="F148" s="184"/>
      <c r="G148" s="184"/>
      <c r="H148" s="184"/>
      <c r="I148" s="184"/>
    </row>
    <row r="149" spans="2:9" ht="40.15" customHeight="1" x14ac:dyDescent="0.25">
      <c r="B149" s="184"/>
      <c r="C149" s="184"/>
      <c r="D149" s="244"/>
      <c r="E149" s="184"/>
      <c r="F149" s="184"/>
      <c r="G149" s="184"/>
      <c r="H149" s="184"/>
      <c r="I149" s="184"/>
    </row>
    <row r="150" spans="2:9" ht="40.15" customHeight="1" x14ac:dyDescent="0.25">
      <c r="B150" s="188" t="s">
        <v>510</v>
      </c>
      <c r="C150" s="184"/>
      <c r="D150" s="244" t="s">
        <v>511</v>
      </c>
      <c r="E150" s="184"/>
      <c r="F150" s="184"/>
      <c r="G150" s="184"/>
      <c r="H150" s="184"/>
      <c r="I150" s="184"/>
    </row>
    <row r="151" spans="2:9" ht="40.15" customHeight="1" x14ac:dyDescent="0.25">
      <c r="B151" s="184"/>
      <c r="C151" s="184"/>
      <c r="D151" s="244"/>
      <c r="E151" s="184"/>
      <c r="F151" s="184"/>
      <c r="G151" s="184"/>
      <c r="H151" s="184"/>
      <c r="I151" s="184"/>
    </row>
    <row r="152" spans="2:9" ht="40.15" customHeight="1" x14ac:dyDescent="0.25">
      <c r="B152" s="188" t="s">
        <v>512</v>
      </c>
      <c r="C152" s="184"/>
      <c r="D152" s="244" t="s">
        <v>513</v>
      </c>
      <c r="E152" s="184"/>
      <c r="F152" s="184"/>
      <c r="G152" s="184"/>
      <c r="H152" s="184"/>
      <c r="I152" s="184"/>
    </row>
    <row r="153" spans="2:9" ht="40.15" customHeight="1" x14ac:dyDescent="0.25">
      <c r="B153" s="184"/>
      <c r="C153" s="184"/>
      <c r="D153" s="244"/>
      <c r="E153" s="184"/>
      <c r="F153" s="184"/>
      <c r="G153" s="184"/>
      <c r="H153" s="184"/>
      <c r="I153" s="184"/>
    </row>
    <row r="154" spans="2:9" ht="40.15" customHeight="1" x14ac:dyDescent="0.25">
      <c r="B154" s="188" t="s">
        <v>514</v>
      </c>
      <c r="C154" s="184"/>
      <c r="D154" s="244" t="s">
        <v>515</v>
      </c>
      <c r="E154" s="184"/>
      <c r="F154" s="184"/>
      <c r="G154" s="184"/>
      <c r="H154" s="184"/>
      <c r="I154" s="184"/>
    </row>
    <row r="155" spans="2:9" ht="40.15" customHeight="1" x14ac:dyDescent="0.25">
      <c r="B155" s="184"/>
      <c r="C155" s="184"/>
      <c r="D155" s="244"/>
      <c r="E155" s="184"/>
      <c r="F155" s="184"/>
      <c r="G155" s="184"/>
      <c r="H155" s="184"/>
      <c r="I155" s="184"/>
    </row>
    <row r="156" spans="2:9" ht="40.15" customHeight="1" x14ac:dyDescent="0.25">
      <c r="B156" s="188" t="s">
        <v>516</v>
      </c>
      <c r="C156" s="184"/>
      <c r="D156" s="244" t="s">
        <v>517</v>
      </c>
      <c r="E156" s="184"/>
      <c r="F156" s="184"/>
      <c r="G156" s="184"/>
      <c r="H156" s="184"/>
      <c r="I156" s="184"/>
    </row>
    <row r="157" spans="2:9" ht="40.15" customHeight="1" x14ac:dyDescent="0.25">
      <c r="B157" s="184"/>
      <c r="C157" s="184"/>
      <c r="D157" s="244"/>
      <c r="E157" s="184"/>
      <c r="F157" s="184"/>
      <c r="G157" s="184"/>
      <c r="H157" s="184"/>
      <c r="I157" s="184"/>
    </row>
    <row r="158" spans="2:9" ht="40.15" customHeight="1" x14ac:dyDescent="0.25">
      <c r="B158" s="191" t="s">
        <v>518</v>
      </c>
      <c r="C158" s="184"/>
      <c r="D158" s="244"/>
      <c r="E158" s="184"/>
      <c r="F158" s="184"/>
      <c r="G158" s="184"/>
      <c r="H158" s="184"/>
      <c r="I158" s="184"/>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F0C6A-1254-4949-88A6-3BF84264BD79}">
  <sheetPr>
    <tabColor theme="0" tint="-0.499984740745262"/>
  </sheetPr>
  <dimension ref="A1:C8"/>
  <sheetViews>
    <sheetView workbookViewId="0">
      <selection activeCell="M24" sqref="M24"/>
    </sheetView>
  </sheetViews>
  <sheetFormatPr defaultRowHeight="15" x14ac:dyDescent="0.25"/>
  <cols>
    <col min="3" max="3" width="10.28515625" bestFit="1" customWidth="1"/>
  </cols>
  <sheetData>
    <row r="1" spans="1:3" x14ac:dyDescent="0.25">
      <c r="A1" t="s">
        <v>352</v>
      </c>
      <c r="C1" s="156">
        <v>3500</v>
      </c>
    </row>
    <row r="2" spans="1:3" x14ac:dyDescent="0.25">
      <c r="A2" t="s">
        <v>353</v>
      </c>
      <c r="C2" s="156">
        <v>10000</v>
      </c>
    </row>
    <row r="3" spans="1:3" x14ac:dyDescent="0.25">
      <c r="A3" t="s">
        <v>354</v>
      </c>
      <c r="C3" s="156">
        <v>15000</v>
      </c>
    </row>
    <row r="4" spans="1:3" x14ac:dyDescent="0.25">
      <c r="A4" t="s">
        <v>49</v>
      </c>
      <c r="B4">
        <v>3000</v>
      </c>
      <c r="C4" s="156">
        <f>B4*122</f>
        <v>366000</v>
      </c>
    </row>
    <row r="5" spans="1:3" x14ac:dyDescent="0.25">
      <c r="C5" s="156">
        <f>C4+C3+C2+C1</f>
        <v>394500</v>
      </c>
    </row>
    <row r="6" spans="1:3" x14ac:dyDescent="0.25">
      <c r="B6">
        <v>122</v>
      </c>
      <c r="C6" s="156">
        <f>C5/B6</f>
        <v>3233.6065573770493</v>
      </c>
    </row>
    <row r="7" spans="1:3" x14ac:dyDescent="0.25">
      <c r="B7" t="s">
        <v>355</v>
      </c>
      <c r="C7" s="156">
        <f>C6*15%</f>
        <v>485.04098360655735</v>
      </c>
    </row>
    <row r="8" spans="1:3" x14ac:dyDescent="0.25">
      <c r="C8" s="156">
        <f>C7+C6</f>
        <v>3718.6475409836066</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53E738-2369-564F-B159-74CA8B6B5F1A}">
  <sheetPr>
    <tabColor theme="0" tint="-0.499984740745262"/>
  </sheetPr>
  <dimension ref="B2:U56"/>
  <sheetViews>
    <sheetView showGridLines="0" workbookViewId="0">
      <selection activeCell="Y22" sqref="Y22"/>
    </sheetView>
  </sheetViews>
  <sheetFormatPr defaultColWidth="11.42578125" defaultRowHeight="15" outlineLevelRow="1" outlineLevelCol="1" x14ac:dyDescent="0.25"/>
  <cols>
    <col min="1" max="1" width="4.140625" customWidth="1"/>
    <col min="2" max="2" width="29.5703125" customWidth="1"/>
    <col min="5" max="5" width="2.28515625" customWidth="1"/>
    <col min="8" max="8" width="2.28515625" customWidth="1"/>
    <col min="10" max="10" width="10.85546875" customWidth="1" outlineLevel="1"/>
    <col min="12" max="12" width="26.28515625" customWidth="1"/>
    <col min="13" max="14" width="10.85546875" customWidth="1" outlineLevel="1"/>
    <col min="16" max="16" width="10.85546875" customWidth="1" outlineLevel="1"/>
    <col min="17" max="17" width="4.140625" customWidth="1"/>
    <col min="18" max="19" width="10.85546875" customWidth="1" outlineLevel="1"/>
    <col min="21" max="21" width="10.85546875" customWidth="1" outlineLevel="1"/>
  </cols>
  <sheetData>
    <row r="2" spans="2:21" s="137" customFormat="1" x14ac:dyDescent="0.25">
      <c r="B2" s="137" t="s">
        <v>356</v>
      </c>
      <c r="L2" s="137" t="s">
        <v>356</v>
      </c>
    </row>
    <row r="4" spans="2:21" x14ac:dyDescent="0.25">
      <c r="C4" s="250" t="s">
        <v>357</v>
      </c>
      <c r="D4" s="251"/>
      <c r="E4" s="115"/>
      <c r="F4" s="252" t="s">
        <v>358</v>
      </c>
      <c r="G4" s="253"/>
      <c r="H4" s="115"/>
      <c r="I4" s="256" t="s">
        <v>359</v>
      </c>
      <c r="J4" s="257"/>
      <c r="M4" s="250" t="s">
        <v>360</v>
      </c>
      <c r="N4" s="254"/>
      <c r="O4" s="254"/>
      <c r="P4" s="251"/>
      <c r="R4" s="252" t="s">
        <v>361</v>
      </c>
      <c r="S4" s="255"/>
      <c r="T4" s="255"/>
      <c r="U4" s="253"/>
    </row>
    <row r="5" spans="2:21" ht="5.0999999999999996" customHeight="1" x14ac:dyDescent="0.25"/>
    <row r="6" spans="2:21" outlineLevel="1" x14ac:dyDescent="0.25">
      <c r="B6" s="13"/>
      <c r="C6" s="95" t="s">
        <v>216</v>
      </c>
      <c r="D6" s="95" t="s">
        <v>217</v>
      </c>
      <c r="E6" s="95"/>
      <c r="F6" s="95" t="s">
        <v>216</v>
      </c>
      <c r="G6" s="95" t="s">
        <v>217</v>
      </c>
      <c r="H6" s="95"/>
      <c r="I6" s="138" t="s">
        <v>216</v>
      </c>
      <c r="J6" s="138" t="s">
        <v>217</v>
      </c>
      <c r="M6" s="95" t="s">
        <v>219</v>
      </c>
      <c r="N6" s="95" t="s">
        <v>222</v>
      </c>
      <c r="O6" s="95" t="s">
        <v>220</v>
      </c>
      <c r="P6" s="95" t="s">
        <v>26</v>
      </c>
      <c r="Q6" s="95"/>
      <c r="R6" s="95" t="s">
        <v>219</v>
      </c>
      <c r="S6" s="95" t="s">
        <v>222</v>
      </c>
      <c r="T6" s="95" t="s">
        <v>220</v>
      </c>
      <c r="U6" s="95" t="s">
        <v>26</v>
      </c>
    </row>
    <row r="7" spans="2:21" x14ac:dyDescent="0.25">
      <c r="B7" s="120" t="s">
        <v>223</v>
      </c>
      <c r="C7" s="121"/>
      <c r="D7" s="121"/>
      <c r="E7" s="121"/>
      <c r="F7" s="121"/>
      <c r="G7" s="121"/>
      <c r="H7" s="121"/>
      <c r="I7" s="139"/>
      <c r="J7" s="139"/>
      <c r="L7" s="120" t="s">
        <v>223</v>
      </c>
      <c r="M7" s="121"/>
      <c r="N7" s="121"/>
      <c r="O7" s="121"/>
      <c r="P7" s="121"/>
      <c r="Q7" s="121"/>
      <c r="R7" s="121"/>
      <c r="S7" s="121"/>
      <c r="T7" s="121"/>
      <c r="U7" s="121"/>
    </row>
    <row r="8" spans="2:21" x14ac:dyDescent="0.25">
      <c r="B8" t="s">
        <v>224</v>
      </c>
      <c r="C8" s="86">
        <f>Output!J62</f>
        <v>0.7</v>
      </c>
      <c r="D8" s="111">
        <f>Output!K62</f>
        <v>0</v>
      </c>
      <c r="E8" s="86"/>
      <c r="F8" s="86">
        <f>Output!J62</f>
        <v>0.7</v>
      </c>
      <c r="G8" s="111">
        <f>Output!K62</f>
        <v>0</v>
      </c>
      <c r="H8" s="86"/>
      <c r="I8" s="86">
        <f t="shared" ref="I8:J10" si="0">C8-F8</f>
        <v>0</v>
      </c>
      <c r="J8" s="86">
        <f>D8-G8</f>
        <v>0</v>
      </c>
      <c r="L8" t="s">
        <v>224</v>
      </c>
      <c r="M8" s="118">
        <f>Output!E62</f>
        <v>0.7</v>
      </c>
      <c r="N8" s="129">
        <f>Output!F62</f>
        <v>0</v>
      </c>
      <c r="O8" s="118">
        <f>Output!G62</f>
        <v>0</v>
      </c>
      <c r="P8" s="111">
        <f>Output!H62</f>
        <v>0.7</v>
      </c>
      <c r="Q8" s="123"/>
      <c r="R8" s="118">
        <f>Output!E62</f>
        <v>0.7</v>
      </c>
      <c r="S8" s="129">
        <f>Output!F62</f>
        <v>0</v>
      </c>
      <c r="T8" s="118">
        <f>Output!G62</f>
        <v>0</v>
      </c>
      <c r="U8" s="111">
        <f>Output!H62</f>
        <v>0.7</v>
      </c>
    </row>
    <row r="9" spans="2:21" x14ac:dyDescent="0.25">
      <c r="B9" t="s">
        <v>225</v>
      </c>
      <c r="C9" s="86">
        <f>Output!J63</f>
        <v>0</v>
      </c>
      <c r="D9" s="111">
        <f>Output!K63</f>
        <v>0.3</v>
      </c>
      <c r="E9" s="86"/>
      <c r="F9" s="86">
        <f>Output!J63</f>
        <v>0</v>
      </c>
      <c r="G9" s="111">
        <f>Output!K63</f>
        <v>0.3</v>
      </c>
      <c r="H9" s="86"/>
      <c r="I9" s="86">
        <f t="shared" si="0"/>
        <v>0</v>
      </c>
      <c r="J9" s="86">
        <f>D9-G9</f>
        <v>0</v>
      </c>
      <c r="L9" t="s">
        <v>225</v>
      </c>
      <c r="M9" s="118">
        <f>Output!E63</f>
        <v>0.15</v>
      </c>
      <c r="N9" s="129">
        <f>Output!F63</f>
        <v>0.15</v>
      </c>
      <c r="O9" s="118">
        <f>Output!G63</f>
        <v>0</v>
      </c>
      <c r="P9" s="111">
        <f>Output!H63</f>
        <v>0.3</v>
      </c>
      <c r="Q9" s="123"/>
      <c r="R9" s="118">
        <f>Output!E63</f>
        <v>0.15</v>
      </c>
      <c r="S9" s="129">
        <f>Output!F63</f>
        <v>0.15</v>
      </c>
      <c r="T9" s="118">
        <f>Output!G63</f>
        <v>0</v>
      </c>
      <c r="U9" s="111">
        <f>Output!H63</f>
        <v>0.3</v>
      </c>
    </row>
    <row r="10" spans="2:21" x14ac:dyDescent="0.25">
      <c r="B10" s="31" t="s">
        <v>26</v>
      </c>
      <c r="C10" s="87">
        <f>Output!J64</f>
        <v>0.7</v>
      </c>
      <c r="D10" s="112">
        <f>Output!K64</f>
        <v>0.3</v>
      </c>
      <c r="E10" s="87"/>
      <c r="F10" s="87">
        <f>Output!J64</f>
        <v>0.7</v>
      </c>
      <c r="G10" s="112">
        <f>Output!K64</f>
        <v>0.3</v>
      </c>
      <c r="H10" s="87"/>
      <c r="I10" s="87">
        <f t="shared" si="0"/>
        <v>0</v>
      </c>
      <c r="J10" s="87">
        <f t="shared" si="0"/>
        <v>0</v>
      </c>
      <c r="L10" s="31" t="s">
        <v>26</v>
      </c>
      <c r="M10" s="119">
        <f>Output!E64</f>
        <v>0.85</v>
      </c>
      <c r="N10" s="130">
        <f>Output!F64</f>
        <v>0.15</v>
      </c>
      <c r="O10" s="119">
        <f>Output!G64</f>
        <v>0</v>
      </c>
      <c r="P10" s="112">
        <f>Output!H64</f>
        <v>1</v>
      </c>
      <c r="Q10" s="124"/>
      <c r="R10" s="119">
        <f>Output!E64</f>
        <v>0.85</v>
      </c>
      <c r="S10" s="130">
        <f>Output!F64</f>
        <v>0.15</v>
      </c>
      <c r="T10" s="119">
        <f>Output!G64</f>
        <v>0</v>
      </c>
      <c r="U10" s="112">
        <f>Output!H64</f>
        <v>1</v>
      </c>
    </row>
    <row r="11" spans="2:21" x14ac:dyDescent="0.25">
      <c r="C11" s="1"/>
      <c r="D11" s="93"/>
      <c r="E11" s="1"/>
      <c r="F11" s="1"/>
      <c r="G11" s="93"/>
      <c r="H11" s="1"/>
      <c r="I11" s="1"/>
      <c r="J11" s="1"/>
      <c r="M11" s="91"/>
      <c r="N11" s="131"/>
      <c r="O11" s="91"/>
      <c r="P11" s="93"/>
      <c r="Q11" s="122"/>
      <c r="R11" s="1"/>
      <c r="S11" s="122"/>
      <c r="T11" s="1"/>
      <c r="U11" s="93"/>
    </row>
    <row r="12" spans="2:21" x14ac:dyDescent="0.25">
      <c r="B12" s="120" t="s">
        <v>341</v>
      </c>
      <c r="C12" s="121"/>
      <c r="D12" s="121"/>
      <c r="E12" s="121"/>
      <c r="F12" s="121"/>
      <c r="G12" s="121"/>
      <c r="H12" s="121"/>
      <c r="I12" s="139"/>
      <c r="J12" s="139"/>
      <c r="L12" s="120" t="s">
        <v>341</v>
      </c>
      <c r="M12" s="132"/>
      <c r="N12" s="132"/>
      <c r="O12" s="132"/>
      <c r="P12" s="121"/>
      <c r="Q12" s="121"/>
      <c r="R12" s="121"/>
      <c r="S12" s="121"/>
      <c r="T12" s="121"/>
      <c r="U12" s="121"/>
    </row>
    <row r="13" spans="2:21" x14ac:dyDescent="0.25">
      <c r="B13" t="s">
        <v>342</v>
      </c>
      <c r="C13" s="1">
        <f>Output!J67</f>
        <v>20603.539468380604</v>
      </c>
      <c r="D13" s="93">
        <f>Output!K67</f>
        <v>0</v>
      </c>
      <c r="E13" s="1"/>
      <c r="F13" s="1">
        <f>Output!J67</f>
        <v>20603.539468380604</v>
      </c>
      <c r="G13" s="93">
        <f>Output!K67</f>
        <v>0</v>
      </c>
      <c r="H13" s="1"/>
      <c r="I13" s="1">
        <f>C13-F13</f>
        <v>0</v>
      </c>
      <c r="J13" s="1">
        <f>D13-G13</f>
        <v>0</v>
      </c>
      <c r="L13" t="s">
        <v>342</v>
      </c>
      <c r="M13" s="91">
        <f>Output!E67</f>
        <v>20603.539468380604</v>
      </c>
      <c r="N13" s="131">
        <f>Output!F67</f>
        <v>0</v>
      </c>
      <c r="O13" s="91">
        <f>Output!G67</f>
        <v>0</v>
      </c>
      <c r="P13" s="93">
        <f>Output!H67</f>
        <v>20603.539468380604</v>
      </c>
      <c r="Q13" s="122"/>
      <c r="R13" s="91">
        <f>Output!E67</f>
        <v>20603.539468380604</v>
      </c>
      <c r="S13" s="131">
        <f>Output!F67</f>
        <v>0</v>
      </c>
      <c r="T13" s="91">
        <f>Output!G67</f>
        <v>0</v>
      </c>
      <c r="U13" s="93">
        <f>Output!H67</f>
        <v>20603.539468380604</v>
      </c>
    </row>
    <row r="14" spans="2:21" x14ac:dyDescent="0.25">
      <c r="C14" s="1"/>
      <c r="D14" s="93"/>
      <c r="E14" s="1"/>
      <c r="F14" s="1"/>
      <c r="G14" s="93"/>
      <c r="H14" s="1"/>
      <c r="I14" s="1"/>
      <c r="J14" s="1"/>
      <c r="M14" s="91"/>
      <c r="N14" s="131"/>
      <c r="O14" s="91"/>
      <c r="P14" s="93"/>
      <c r="Q14" s="122"/>
      <c r="R14" s="1"/>
      <c r="S14" s="122"/>
      <c r="T14" s="1"/>
      <c r="U14" s="93"/>
    </row>
    <row r="15" spans="2:21" x14ac:dyDescent="0.25">
      <c r="B15" t="s">
        <v>298</v>
      </c>
      <c r="C15" s="1">
        <f>Output!J69</f>
        <v>12588.647819061141</v>
      </c>
      <c r="D15" s="93">
        <f>Output!K69</f>
        <v>5395.1347795976317</v>
      </c>
      <c r="E15" s="1"/>
      <c r="F15" s="1">
        <f>Output!J69</f>
        <v>12588.647819061141</v>
      </c>
      <c r="G15" s="93">
        <f>Output!K69</f>
        <v>5395.1347795976317</v>
      </c>
      <c r="H15" s="1"/>
      <c r="I15" s="1">
        <f t="shared" ref="I15:J17" si="1">C15-F15</f>
        <v>0</v>
      </c>
      <c r="J15" s="1">
        <f>D15-G15</f>
        <v>0</v>
      </c>
      <c r="L15" t="s">
        <v>298</v>
      </c>
      <c r="M15" s="91">
        <f>Output!E69</f>
        <v>15286.215208859958</v>
      </c>
      <c r="N15" s="131">
        <f>Output!F69</f>
        <v>2697.5673897988158</v>
      </c>
      <c r="O15" s="91">
        <f>Output!G69</f>
        <v>0</v>
      </c>
      <c r="P15" s="93">
        <f>Output!H69</f>
        <v>17983.782598658774</v>
      </c>
      <c r="Q15" s="122"/>
      <c r="R15" s="91">
        <f>Output!E69</f>
        <v>15286.215208859958</v>
      </c>
      <c r="S15" s="131">
        <f>Output!F69</f>
        <v>2697.5673897988158</v>
      </c>
      <c r="T15" s="91">
        <f>Output!G69</f>
        <v>0</v>
      </c>
      <c r="U15" s="93">
        <f>Output!H69</f>
        <v>17983.782598658774</v>
      </c>
    </row>
    <row r="16" spans="2:21" x14ac:dyDescent="0.25">
      <c r="B16" t="s">
        <v>343</v>
      </c>
      <c r="C16" s="1">
        <f>Output!J70</f>
        <v>5250.6434667674002</v>
      </c>
      <c r="D16" s="93">
        <f>Output!K70</f>
        <v>0</v>
      </c>
      <c r="E16" s="1"/>
      <c r="F16" s="1">
        <f>Output!J70</f>
        <v>5250.6434667674002</v>
      </c>
      <c r="G16" s="93">
        <f>Output!K70</f>
        <v>0</v>
      </c>
      <c r="H16" s="1"/>
      <c r="I16" s="1">
        <f t="shared" si="1"/>
        <v>0</v>
      </c>
      <c r="J16" s="1">
        <f>D16-G16</f>
        <v>0</v>
      </c>
      <c r="L16" t="s">
        <v>343</v>
      </c>
      <c r="M16" s="91">
        <f>Output!E70</f>
        <v>5250.6434667674002</v>
      </c>
      <c r="N16" s="131">
        <f>Output!F70</f>
        <v>0</v>
      </c>
      <c r="O16" s="91">
        <f>Output!G70</f>
        <v>0</v>
      </c>
      <c r="P16" s="93">
        <f>Output!H70</f>
        <v>5250.6434667674002</v>
      </c>
      <c r="Q16" s="122"/>
      <c r="R16" s="91">
        <f>Output!E70</f>
        <v>5250.6434667674002</v>
      </c>
      <c r="S16" s="131">
        <f>Output!F70</f>
        <v>0</v>
      </c>
      <c r="T16" s="91">
        <f>Output!G70</f>
        <v>0</v>
      </c>
      <c r="U16" s="93">
        <f>Output!H70</f>
        <v>5250.6434667674002</v>
      </c>
    </row>
    <row r="17" spans="2:21" x14ac:dyDescent="0.25">
      <c r="B17" s="30" t="s">
        <v>26</v>
      </c>
      <c r="C17" s="116">
        <f>Output!J71</f>
        <v>17839.291285828542</v>
      </c>
      <c r="D17" s="117">
        <f>Output!K71</f>
        <v>5395.1347795976317</v>
      </c>
      <c r="E17" s="116"/>
      <c r="F17" s="116">
        <f>Output!J71</f>
        <v>17839.291285828542</v>
      </c>
      <c r="G17" s="117">
        <f>Output!K71</f>
        <v>5395.1347795976317</v>
      </c>
      <c r="H17" s="116"/>
      <c r="I17" s="116">
        <f t="shared" si="1"/>
        <v>0</v>
      </c>
      <c r="J17" s="116">
        <f t="shared" si="1"/>
        <v>0</v>
      </c>
      <c r="L17" s="30" t="s">
        <v>26</v>
      </c>
      <c r="M17" s="133">
        <f>Output!E71</f>
        <v>20536.858675627358</v>
      </c>
      <c r="N17" s="134">
        <f>Output!F71</f>
        <v>2697.5673897988158</v>
      </c>
      <c r="O17" s="133">
        <f>Output!G71</f>
        <v>0</v>
      </c>
      <c r="P17" s="117">
        <f>Output!H71</f>
        <v>23234.426065426174</v>
      </c>
      <c r="Q17" s="125"/>
      <c r="R17" s="133">
        <f>Output!E71</f>
        <v>20536.858675627358</v>
      </c>
      <c r="S17" s="134">
        <f>Output!F71</f>
        <v>2697.5673897988158</v>
      </c>
      <c r="T17" s="133">
        <f>Output!G71</f>
        <v>0</v>
      </c>
      <c r="U17" s="117">
        <f>Output!H71</f>
        <v>23234.426065426174</v>
      </c>
    </row>
    <row r="18" spans="2:21" x14ac:dyDescent="0.25">
      <c r="C18" s="1"/>
      <c r="D18" s="93"/>
      <c r="E18" s="1"/>
      <c r="F18" s="1"/>
      <c r="G18" s="93"/>
      <c r="H18" s="1"/>
      <c r="I18" s="1"/>
      <c r="J18" s="1"/>
      <c r="M18" s="91"/>
      <c r="N18" s="131"/>
      <c r="O18" s="91"/>
      <c r="P18" s="93"/>
      <c r="Q18" s="122"/>
      <c r="R18" s="1"/>
      <c r="S18" s="122"/>
      <c r="T18" s="1"/>
      <c r="U18" s="93"/>
    </row>
    <row r="19" spans="2:21" x14ac:dyDescent="0.25">
      <c r="B19" t="s">
        <v>344</v>
      </c>
      <c r="C19" s="89">
        <f>Output!J73</f>
        <v>0.20597016738193522</v>
      </c>
      <c r="D19" s="113" t="str">
        <f>Output!K73</f>
        <v>n/a</v>
      </c>
      <c r="E19" s="89"/>
      <c r="F19" s="89">
        <f>Output!J73</f>
        <v>0.20597016738193522</v>
      </c>
      <c r="G19" s="113" t="str">
        <f>Output!K73</f>
        <v>n/a</v>
      </c>
      <c r="H19" s="89"/>
      <c r="I19" s="89">
        <f t="shared" ref="I19:I20" si="2">C19-F19</f>
        <v>0</v>
      </c>
      <c r="J19" s="89" t="s">
        <v>362</v>
      </c>
      <c r="L19" t="s">
        <v>344</v>
      </c>
      <c r="M19" s="89">
        <f>Output!E73</f>
        <v>0.23711593421193777</v>
      </c>
      <c r="N19" s="126" t="str">
        <f>Output!F73</f>
        <v>n/a</v>
      </c>
      <c r="O19" s="89" t="str">
        <f>Output!G73</f>
        <v>n/a</v>
      </c>
      <c r="P19" s="113">
        <f>Output!H73</f>
        <v>0.26826170104194036</v>
      </c>
      <c r="Q19" s="126"/>
      <c r="R19" s="89">
        <f>Output!E73</f>
        <v>0.23711593421193777</v>
      </c>
      <c r="S19" s="126" t="str">
        <f>Output!F73</f>
        <v>n/a</v>
      </c>
      <c r="T19" s="89" t="str">
        <f>Output!G73</f>
        <v>n/a</v>
      </c>
      <c r="U19" s="113">
        <f>Output!H73</f>
        <v>0.26826170104194036</v>
      </c>
    </row>
    <row r="20" spans="2:21" x14ac:dyDescent="0.25">
      <c r="B20" t="s">
        <v>345</v>
      </c>
      <c r="C20" s="89">
        <f>Output!J74</f>
        <v>0.86583624688397642</v>
      </c>
      <c r="D20" s="113" t="str">
        <f>Output!K74</f>
        <v>n/a</v>
      </c>
      <c r="E20" s="89"/>
      <c r="F20" s="89">
        <f>Output!J74</f>
        <v>0.86583624688397642</v>
      </c>
      <c r="G20" s="113" t="str">
        <f>Output!K74</f>
        <v>n/a</v>
      </c>
      <c r="H20" s="89"/>
      <c r="I20" s="89">
        <f t="shared" si="2"/>
        <v>0</v>
      </c>
      <c r="J20" s="89" t="s">
        <v>362</v>
      </c>
      <c r="L20" t="s">
        <v>345</v>
      </c>
      <c r="M20" s="89">
        <f>Output!E74</f>
        <v>0.99676362438329691</v>
      </c>
      <c r="N20" s="126" t="str">
        <f>Output!F74</f>
        <v>n/a</v>
      </c>
      <c r="O20" s="89" t="str">
        <f>Output!G74</f>
        <v>n/a</v>
      </c>
      <c r="P20" s="113">
        <f>Output!H74</f>
        <v>1.1276910018826174</v>
      </c>
      <c r="Q20" s="126"/>
      <c r="R20" s="89">
        <f>Output!E74</f>
        <v>0.99676362438329691</v>
      </c>
      <c r="S20" s="126" t="str">
        <f>Output!F74</f>
        <v>n/a</v>
      </c>
      <c r="T20" s="89" t="str">
        <f>Output!G74</f>
        <v>n/a</v>
      </c>
      <c r="U20" s="113">
        <f>Output!H74</f>
        <v>1.1276910018826174</v>
      </c>
    </row>
    <row r="21" spans="2:21" outlineLevel="1" x14ac:dyDescent="0.25">
      <c r="C21" s="1"/>
      <c r="D21" s="93"/>
      <c r="E21" s="1"/>
      <c r="F21" s="1"/>
      <c r="G21" s="93"/>
      <c r="H21" s="1"/>
      <c r="I21" s="1"/>
      <c r="J21" s="1"/>
      <c r="M21" s="91"/>
      <c r="N21" s="131"/>
      <c r="O21" s="91"/>
      <c r="P21" s="93"/>
      <c r="Q21" s="122"/>
      <c r="R21" s="1"/>
      <c r="S21" s="122"/>
      <c r="T21" s="1"/>
      <c r="U21" s="93"/>
    </row>
    <row r="22" spans="2:21" x14ac:dyDescent="0.25">
      <c r="C22" s="1"/>
      <c r="D22" s="93"/>
      <c r="E22" s="1"/>
      <c r="F22" s="1"/>
      <c r="G22" s="93"/>
      <c r="H22" s="1"/>
      <c r="I22" s="1"/>
      <c r="J22" s="1"/>
      <c r="M22" s="91"/>
      <c r="N22" s="131"/>
      <c r="O22" s="91"/>
      <c r="P22" s="93"/>
      <c r="Q22" s="122"/>
      <c r="R22" s="1"/>
      <c r="S22" s="122"/>
      <c r="T22" s="1"/>
      <c r="U22" s="93"/>
    </row>
    <row r="23" spans="2:21" x14ac:dyDescent="0.25">
      <c r="B23" s="120" t="s">
        <v>346</v>
      </c>
      <c r="C23" s="121"/>
      <c r="D23" s="121"/>
      <c r="E23" s="121"/>
      <c r="F23" s="121"/>
      <c r="G23" s="121"/>
      <c r="H23" s="121"/>
      <c r="I23" s="139"/>
      <c r="J23" s="139"/>
      <c r="L23" s="120" t="s">
        <v>346</v>
      </c>
      <c r="M23" s="132"/>
      <c r="N23" s="132"/>
      <c r="O23" s="132"/>
      <c r="P23" s="121"/>
      <c r="Q23" s="121"/>
      <c r="R23" s="121"/>
      <c r="S23" s="121"/>
      <c r="T23" s="121"/>
      <c r="U23" s="121"/>
    </row>
    <row r="24" spans="2:21" x14ac:dyDescent="0.25">
      <c r="B24" t="s">
        <v>347</v>
      </c>
      <c r="C24" s="85">
        <f>Output!J78</f>
        <v>0.18860542178153991</v>
      </c>
      <c r="D24" s="114">
        <f>Output!K78</f>
        <v>2.9802322387695314E-9</v>
      </c>
      <c r="E24" s="85"/>
      <c r="F24" s="85">
        <f>Output!J78</f>
        <v>0.18860542178153991</v>
      </c>
      <c r="G24" s="114">
        <f>Output!K78</f>
        <v>2.9802322387695314E-9</v>
      </c>
      <c r="H24" s="85"/>
      <c r="I24" s="85">
        <f t="shared" ref="I24:J24" si="3">C24-F24</f>
        <v>0</v>
      </c>
      <c r="J24" s="85">
        <f t="shared" si="3"/>
        <v>0</v>
      </c>
      <c r="L24" t="s">
        <v>347</v>
      </c>
      <c r="M24" s="90">
        <f>Output!E78</f>
        <v>0.20309383273124695</v>
      </c>
      <c r="N24" s="135" t="str">
        <f>Output!F78</f>
        <v>n/a</v>
      </c>
      <c r="O24" s="90" t="str">
        <f>Output!G78</f>
        <v>n/a</v>
      </c>
      <c r="P24" s="114">
        <f>Output!H78</f>
        <v>0.21641290783882144</v>
      </c>
      <c r="Q24" s="127"/>
      <c r="R24" s="90">
        <f>Output!E78</f>
        <v>0.20309383273124695</v>
      </c>
      <c r="S24" s="135" t="str">
        <f>Output!F78</f>
        <v>n/a</v>
      </c>
      <c r="T24" s="90" t="str">
        <f>Output!G78</f>
        <v>n/a</v>
      </c>
      <c r="U24" s="114">
        <f>Output!H78</f>
        <v>0.21641290783882144</v>
      </c>
    </row>
    <row r="25" spans="2:21" x14ac:dyDescent="0.25">
      <c r="D25" s="92"/>
      <c r="G25" s="92"/>
      <c r="M25" s="16"/>
      <c r="N25" s="136"/>
      <c r="O25" s="16"/>
      <c r="P25" s="92"/>
      <c r="Q25" s="128"/>
      <c r="S25" s="128"/>
      <c r="U25" s="92"/>
    </row>
    <row r="26" spans="2:21" x14ac:dyDescent="0.25">
      <c r="B26" t="s">
        <v>348</v>
      </c>
      <c r="C26" s="1">
        <f>Output!J80</f>
        <v>2112.4824450703218</v>
      </c>
      <c r="D26" s="93">
        <f>Output!K80</f>
        <v>905.34961931585224</v>
      </c>
      <c r="E26" s="1"/>
      <c r="F26" s="1">
        <f>Output!J80</f>
        <v>2112.4824450703218</v>
      </c>
      <c r="G26" s="93">
        <f>Output!K80</f>
        <v>905.34961931585224</v>
      </c>
      <c r="H26" s="1"/>
      <c r="I26" s="1">
        <f t="shared" ref="I26:J26" si="4">C26-F26</f>
        <v>0</v>
      </c>
      <c r="J26" s="1">
        <f t="shared" si="4"/>
        <v>0</v>
      </c>
      <c r="L26" t="s">
        <v>348</v>
      </c>
      <c r="M26" s="91">
        <f>Output!E80</f>
        <v>2565.1572547282481</v>
      </c>
      <c r="N26" s="131">
        <f>Output!F80</f>
        <v>452.67480965792612</v>
      </c>
      <c r="O26" s="91">
        <f>Output!G80</f>
        <v>0</v>
      </c>
      <c r="P26" s="93">
        <f>Output!H80</f>
        <v>3017.8320643861744</v>
      </c>
      <c r="Q26" s="122"/>
      <c r="R26" s="91">
        <f>Output!E80</f>
        <v>2565.1572547282481</v>
      </c>
      <c r="S26" s="131">
        <f>Output!F80</f>
        <v>452.67480965792612</v>
      </c>
      <c r="T26" s="91">
        <f>Output!G80</f>
        <v>0</v>
      </c>
      <c r="U26" s="93">
        <f>Output!H80</f>
        <v>3017.8320643861744</v>
      </c>
    </row>
    <row r="27" spans="2:21" x14ac:dyDescent="0.25">
      <c r="D27" s="92"/>
      <c r="G27" s="92"/>
      <c r="M27" s="16"/>
      <c r="N27" s="136"/>
      <c r="O27" s="16"/>
      <c r="P27" s="92"/>
      <c r="Q27" s="128"/>
      <c r="S27" s="128"/>
      <c r="U27" s="92"/>
    </row>
    <row r="28" spans="2:21" x14ac:dyDescent="0.25">
      <c r="B28" t="s">
        <v>350</v>
      </c>
      <c r="C28" s="1">
        <f>Output!J82</f>
        <v>12071.328257544699</v>
      </c>
      <c r="D28" s="93">
        <f>Output!K82</f>
        <v>5173.4263960905855</v>
      </c>
      <c r="E28" s="1"/>
      <c r="F28" s="1">
        <f>Output!J82</f>
        <v>12071.328257544699</v>
      </c>
      <c r="G28" s="93">
        <f>Output!K82</f>
        <v>5173.4263960905855</v>
      </c>
      <c r="H28" s="1"/>
      <c r="I28" s="1">
        <f t="shared" ref="I28:J28" si="5">C28-F28</f>
        <v>0</v>
      </c>
      <c r="J28" s="1">
        <f t="shared" si="5"/>
        <v>0</v>
      </c>
      <c r="L28" t="s">
        <v>350</v>
      </c>
      <c r="M28" s="91">
        <f>Output!E82</f>
        <v>14658.041455589992</v>
      </c>
      <c r="N28" s="131">
        <f>Output!F82</f>
        <v>2586.7131980452928</v>
      </c>
      <c r="O28" s="91">
        <f>Output!G82</f>
        <v>0</v>
      </c>
      <c r="P28" s="93">
        <f>Output!H82</f>
        <v>17244.754653635286</v>
      </c>
      <c r="Q28" s="122"/>
      <c r="R28" s="91">
        <f>Output!E82</f>
        <v>14658.041455589992</v>
      </c>
      <c r="S28" s="131">
        <f>Output!F82</f>
        <v>2586.7131980452928</v>
      </c>
      <c r="T28" s="91">
        <f>Output!G82</f>
        <v>0</v>
      </c>
      <c r="U28" s="93">
        <f>Output!H82</f>
        <v>17244.754653635286</v>
      </c>
    </row>
    <row r="30" spans="2:21" s="137" customFormat="1" x14ac:dyDescent="0.25">
      <c r="B30" s="137" t="s">
        <v>363</v>
      </c>
      <c r="L30" s="137" t="s">
        <v>363</v>
      </c>
    </row>
    <row r="32" spans="2:21" x14ac:dyDescent="0.25">
      <c r="C32" s="250" t="s">
        <v>357</v>
      </c>
      <c r="D32" s="251"/>
      <c r="E32" s="115"/>
      <c r="F32" s="252" t="s">
        <v>358</v>
      </c>
      <c r="G32" s="253"/>
      <c r="H32" s="115"/>
      <c r="I32" s="256" t="s">
        <v>359</v>
      </c>
      <c r="J32" s="257"/>
      <c r="M32" s="250" t="s">
        <v>360</v>
      </c>
      <c r="N32" s="254"/>
      <c r="O32" s="254"/>
      <c r="P32" s="251"/>
      <c r="R32" s="252" t="s">
        <v>361</v>
      </c>
      <c r="S32" s="255"/>
      <c r="T32" s="255"/>
      <c r="U32" s="253"/>
    </row>
    <row r="34" spans="2:21" outlineLevel="1" x14ac:dyDescent="0.25">
      <c r="B34" s="13"/>
      <c r="C34" s="95" t="s">
        <v>216</v>
      </c>
      <c r="D34" s="95" t="s">
        <v>217</v>
      </c>
      <c r="E34" s="95"/>
      <c r="F34" s="95" t="s">
        <v>216</v>
      </c>
      <c r="G34" s="95" t="s">
        <v>217</v>
      </c>
      <c r="H34" s="95"/>
      <c r="I34" s="95" t="s">
        <v>216</v>
      </c>
      <c r="J34" s="138" t="s">
        <v>217</v>
      </c>
      <c r="M34" s="95" t="s">
        <v>219</v>
      </c>
      <c r="N34" s="95" t="s">
        <v>222</v>
      </c>
      <c r="O34" s="95" t="s">
        <v>220</v>
      </c>
      <c r="P34" s="95" t="s">
        <v>26</v>
      </c>
      <c r="Q34" s="95"/>
      <c r="R34" s="95" t="s">
        <v>219</v>
      </c>
      <c r="S34" s="95" t="s">
        <v>222</v>
      </c>
      <c r="T34" s="95" t="s">
        <v>220</v>
      </c>
      <c r="U34" s="95" t="s">
        <v>26</v>
      </c>
    </row>
    <row r="35" spans="2:21" x14ac:dyDescent="0.25">
      <c r="B35" s="120" t="s">
        <v>223</v>
      </c>
      <c r="C35" s="121"/>
      <c r="D35" s="121"/>
      <c r="E35" s="121"/>
      <c r="F35" s="121"/>
      <c r="G35" s="121"/>
      <c r="H35" s="121"/>
      <c r="I35" s="139"/>
      <c r="J35" s="139"/>
      <c r="L35" s="120" t="s">
        <v>223</v>
      </c>
      <c r="M35" s="121"/>
      <c r="N35" s="121"/>
      <c r="O35" s="121"/>
      <c r="P35" s="121"/>
      <c r="Q35" s="121"/>
      <c r="R35" s="121"/>
      <c r="S35" s="121"/>
      <c r="T35" s="121"/>
      <c r="U35" s="121"/>
    </row>
    <row r="36" spans="2:21" x14ac:dyDescent="0.25">
      <c r="B36" t="s">
        <v>224</v>
      </c>
      <c r="C36" s="86">
        <v>0.7</v>
      </c>
      <c r="D36" s="111">
        <v>0</v>
      </c>
      <c r="E36" s="86"/>
      <c r="F36" s="86">
        <v>0.7</v>
      </c>
      <c r="G36" s="111">
        <v>0</v>
      </c>
      <c r="H36" s="86"/>
      <c r="I36" s="86">
        <f t="shared" ref="I36:J38" si="6">C36-F36</f>
        <v>0</v>
      </c>
      <c r="J36" s="86">
        <f>D36-G36</f>
        <v>0</v>
      </c>
      <c r="L36" t="s">
        <v>224</v>
      </c>
      <c r="M36" s="118">
        <v>0.52499999999999991</v>
      </c>
      <c r="N36" s="129">
        <v>0</v>
      </c>
      <c r="O36" s="118">
        <v>0.17499999999999999</v>
      </c>
      <c r="P36" s="111">
        <v>0.7</v>
      </c>
      <c r="Q36" s="123"/>
      <c r="R36" s="118">
        <v>0.35</v>
      </c>
      <c r="S36" s="129">
        <v>0</v>
      </c>
      <c r="T36" s="118">
        <v>0.35</v>
      </c>
      <c r="U36" s="111">
        <v>0.7</v>
      </c>
    </row>
    <row r="37" spans="2:21" x14ac:dyDescent="0.25">
      <c r="B37" t="s">
        <v>225</v>
      </c>
      <c r="C37" s="86">
        <v>0</v>
      </c>
      <c r="D37" s="111">
        <v>0.3</v>
      </c>
      <c r="E37" s="86"/>
      <c r="F37" s="86">
        <v>0</v>
      </c>
      <c r="G37" s="111">
        <v>0.3</v>
      </c>
      <c r="H37" s="86"/>
      <c r="I37" s="86">
        <f t="shared" si="6"/>
        <v>0</v>
      </c>
      <c r="J37" s="86">
        <f>D37-G37</f>
        <v>0</v>
      </c>
      <c r="L37" t="s">
        <v>225</v>
      </c>
      <c r="M37" s="118">
        <v>0.15</v>
      </c>
      <c r="N37" s="129">
        <v>0.15</v>
      </c>
      <c r="O37" s="118">
        <v>0</v>
      </c>
      <c r="P37" s="111">
        <v>0.3</v>
      </c>
      <c r="Q37" s="123"/>
      <c r="R37" s="118">
        <v>0.15</v>
      </c>
      <c r="S37" s="129">
        <v>0.15</v>
      </c>
      <c r="T37" s="118">
        <v>0</v>
      </c>
      <c r="U37" s="111">
        <v>0.3</v>
      </c>
    </row>
    <row r="38" spans="2:21" x14ac:dyDescent="0.25">
      <c r="B38" s="31" t="s">
        <v>26</v>
      </c>
      <c r="C38" s="87">
        <v>0.7</v>
      </c>
      <c r="D38" s="112">
        <v>0.3</v>
      </c>
      <c r="E38" s="87"/>
      <c r="F38" s="87">
        <v>0.7</v>
      </c>
      <c r="G38" s="112">
        <v>0.3</v>
      </c>
      <c r="H38" s="87"/>
      <c r="I38" s="87">
        <f t="shared" si="6"/>
        <v>0</v>
      </c>
      <c r="J38" s="87">
        <f t="shared" si="6"/>
        <v>0</v>
      </c>
      <c r="L38" s="31" t="s">
        <v>26</v>
      </c>
      <c r="M38" s="119">
        <v>0.67499999999999993</v>
      </c>
      <c r="N38" s="130">
        <v>0.15</v>
      </c>
      <c r="O38" s="119">
        <v>0.17499999999999999</v>
      </c>
      <c r="P38" s="112">
        <v>1</v>
      </c>
      <c r="Q38" s="124"/>
      <c r="R38" s="119">
        <v>0.5</v>
      </c>
      <c r="S38" s="130">
        <v>0.15</v>
      </c>
      <c r="T38" s="119">
        <v>0.35</v>
      </c>
      <c r="U38" s="112">
        <v>1</v>
      </c>
    </row>
    <row r="39" spans="2:21" x14ac:dyDescent="0.25">
      <c r="C39" s="1"/>
      <c r="D39" s="93"/>
      <c r="E39" s="1"/>
      <c r="F39" s="1"/>
      <c r="G39" s="93"/>
      <c r="H39" s="1"/>
      <c r="I39" s="1"/>
      <c r="J39" s="1"/>
      <c r="M39" s="91"/>
      <c r="N39" s="131"/>
      <c r="O39" s="91"/>
      <c r="P39" s="93"/>
      <c r="Q39" s="122"/>
      <c r="R39" s="1"/>
      <c r="S39" s="122"/>
      <c r="T39" s="1"/>
      <c r="U39" s="93"/>
    </row>
    <row r="40" spans="2:21" x14ac:dyDescent="0.25">
      <c r="B40" s="120" t="s">
        <v>341</v>
      </c>
      <c r="C40" s="121"/>
      <c r="D40" s="121"/>
      <c r="E40" s="121"/>
      <c r="F40" s="121"/>
      <c r="G40" s="121"/>
      <c r="H40" s="121"/>
      <c r="I40" s="139"/>
      <c r="J40" s="139"/>
      <c r="L40" s="120" t="s">
        <v>341</v>
      </c>
      <c r="M40" s="132"/>
      <c r="N40" s="132"/>
      <c r="O40" s="132"/>
      <c r="P40" s="121"/>
      <c r="Q40" s="121"/>
      <c r="R40" s="121"/>
      <c r="S40" s="121"/>
      <c r="T40" s="121"/>
      <c r="U40" s="121"/>
    </row>
    <row r="41" spans="2:21" x14ac:dyDescent="0.25">
      <c r="B41" t="s">
        <v>342</v>
      </c>
      <c r="C41" s="1">
        <v>31858.350175057654</v>
      </c>
      <c r="D41" s="93">
        <v>0</v>
      </c>
      <c r="E41" s="1"/>
      <c r="F41" s="1">
        <v>17103.851868851132</v>
      </c>
      <c r="G41" s="93">
        <v>0</v>
      </c>
      <c r="H41" s="1"/>
      <c r="I41" s="1">
        <f>C41-F41</f>
        <v>14754.498306206522</v>
      </c>
      <c r="J41" s="1">
        <f>D41-G41</f>
        <v>0</v>
      </c>
      <c r="L41" t="s">
        <v>342</v>
      </c>
      <c r="M41" s="91">
        <v>23893.762631293237</v>
      </c>
      <c r="N41" s="131">
        <v>0</v>
      </c>
      <c r="O41" s="91">
        <v>7964.5875437644136</v>
      </c>
      <c r="P41" s="93">
        <v>31858.350175057654</v>
      </c>
      <c r="Q41" s="122"/>
      <c r="R41" s="91">
        <v>15929.175087528827</v>
      </c>
      <c r="S41" s="131">
        <v>0</v>
      </c>
      <c r="T41" s="91">
        <v>15929.175087528827</v>
      </c>
      <c r="U41" s="93">
        <v>31858.350175057654</v>
      </c>
    </row>
    <row r="42" spans="2:21" x14ac:dyDescent="0.25">
      <c r="C42" s="1"/>
      <c r="D42" s="93"/>
      <c r="E42" s="1"/>
      <c r="F42" s="1"/>
      <c r="G42" s="93"/>
      <c r="H42" s="1"/>
      <c r="I42" s="1"/>
      <c r="J42" s="1"/>
      <c r="M42" s="91"/>
      <c r="N42" s="131"/>
      <c r="O42" s="91"/>
      <c r="P42" s="93"/>
      <c r="Q42" s="122"/>
      <c r="R42" s="1"/>
      <c r="S42" s="122"/>
      <c r="T42" s="1"/>
      <c r="U42" s="93"/>
    </row>
    <row r="43" spans="2:21" x14ac:dyDescent="0.25">
      <c r="B43" t="s">
        <v>298</v>
      </c>
      <c r="C43" s="1">
        <v>10535.836114933261</v>
      </c>
      <c r="D43" s="93">
        <v>4515.3583349713981</v>
      </c>
      <c r="E43" s="1"/>
      <c r="F43" s="1">
        <v>23286.53201119251</v>
      </c>
      <c r="G43" s="93">
        <v>9979.942290511075</v>
      </c>
      <c r="H43" s="1"/>
      <c r="I43" s="1">
        <f t="shared" ref="I43:J45" si="7">C43-F43</f>
        <v>-12750.695896259249</v>
      </c>
      <c r="J43" s="1">
        <f>D43-G43</f>
        <v>-5464.5839555396769</v>
      </c>
      <c r="L43" t="s">
        <v>298</v>
      </c>
      <c r="M43" s="91">
        <v>10159.556253685645</v>
      </c>
      <c r="N43" s="131">
        <v>2257.6791674856991</v>
      </c>
      <c r="O43" s="91">
        <v>2633.9590287333153</v>
      </c>
      <c r="P43" s="93">
        <v>15051.19444990466</v>
      </c>
      <c r="Q43" s="122"/>
      <c r="R43" s="91">
        <v>7525.5972249523302</v>
      </c>
      <c r="S43" s="131">
        <v>2257.6791674856991</v>
      </c>
      <c r="T43" s="91">
        <v>5267.9180574666307</v>
      </c>
      <c r="U43" s="93">
        <v>15051.19444990466</v>
      </c>
    </row>
    <row r="44" spans="2:21" x14ac:dyDescent="0.25">
      <c r="B44" t="s">
        <v>343</v>
      </c>
      <c r="C44" s="1">
        <v>11251.330725041587</v>
      </c>
      <c r="D44" s="93">
        <v>0</v>
      </c>
      <c r="E44" s="1"/>
      <c r="F44" s="1">
        <v>3794.6050482426604</v>
      </c>
      <c r="G44" s="93">
        <v>0</v>
      </c>
      <c r="H44" s="1"/>
      <c r="I44" s="1">
        <f t="shared" si="7"/>
        <v>7456.7256767989275</v>
      </c>
      <c r="J44" s="1">
        <f>D44-G44</f>
        <v>0</v>
      </c>
      <c r="L44" t="s">
        <v>343</v>
      </c>
      <c r="M44" s="91">
        <v>8438.4980437811901</v>
      </c>
      <c r="N44" s="131">
        <v>0</v>
      </c>
      <c r="O44" s="91">
        <v>2812.8326812603968</v>
      </c>
      <c r="P44" s="93">
        <v>11251.330725041587</v>
      </c>
      <c r="Q44" s="122"/>
      <c r="R44" s="91">
        <v>5625.6653625207937</v>
      </c>
      <c r="S44" s="131">
        <v>0</v>
      </c>
      <c r="T44" s="91">
        <v>5625.6653625207937</v>
      </c>
      <c r="U44" s="93">
        <v>11251.330725041587</v>
      </c>
    </row>
    <row r="45" spans="2:21" x14ac:dyDescent="0.25">
      <c r="B45" s="30" t="s">
        <v>26</v>
      </c>
      <c r="C45" s="116">
        <v>21787.166839974849</v>
      </c>
      <c r="D45" s="117">
        <v>4515.3583349713981</v>
      </c>
      <c r="E45" s="116"/>
      <c r="F45" s="116">
        <v>27081.137059435172</v>
      </c>
      <c r="G45" s="117">
        <v>9979.942290511075</v>
      </c>
      <c r="H45" s="116"/>
      <c r="I45" s="116">
        <f t="shared" si="7"/>
        <v>-5293.9702194603233</v>
      </c>
      <c r="J45" s="116">
        <f t="shared" si="7"/>
        <v>-5464.5839555396769</v>
      </c>
      <c r="L45" s="30" t="s">
        <v>26</v>
      </c>
      <c r="M45" s="133">
        <v>18598.054297466835</v>
      </c>
      <c r="N45" s="134">
        <v>2257.6791674856991</v>
      </c>
      <c r="O45" s="133">
        <v>5446.7917099937122</v>
      </c>
      <c r="P45" s="117">
        <v>26302.525174946248</v>
      </c>
      <c r="Q45" s="125"/>
      <c r="R45" s="133">
        <v>13151.262587473124</v>
      </c>
      <c r="S45" s="134">
        <v>2257.6791674856991</v>
      </c>
      <c r="T45" s="133">
        <v>10893.583419987424</v>
      </c>
      <c r="U45" s="117">
        <v>26302.525174946248</v>
      </c>
    </row>
    <row r="46" spans="2:21" x14ac:dyDescent="0.25">
      <c r="C46" s="1"/>
      <c r="D46" s="93"/>
      <c r="E46" s="1"/>
      <c r="F46" s="1"/>
      <c r="G46" s="93"/>
      <c r="H46" s="1"/>
      <c r="I46" s="1"/>
      <c r="J46" s="1"/>
      <c r="M46" s="91"/>
      <c r="N46" s="131"/>
      <c r="O46" s="91"/>
      <c r="P46" s="93"/>
      <c r="Q46" s="122"/>
      <c r="R46" s="1"/>
      <c r="S46" s="122"/>
      <c r="T46" s="1"/>
      <c r="U46" s="93"/>
    </row>
    <row r="47" spans="2:21" x14ac:dyDescent="0.25">
      <c r="B47" t="s">
        <v>344</v>
      </c>
      <c r="C47" s="89">
        <v>0.19722253240099058</v>
      </c>
      <c r="D47" s="113" t="s">
        <v>113</v>
      </c>
      <c r="E47" s="89"/>
      <c r="F47" s="89">
        <v>0.27159515671323498</v>
      </c>
      <c r="G47" s="113" t="s">
        <v>113</v>
      </c>
      <c r="H47" s="89"/>
      <c r="I47" s="89">
        <f t="shared" ref="I47:I48" si="8">C47-F47</f>
        <v>-7.4372624312244395E-2</v>
      </c>
      <c r="J47" s="89" t="s">
        <v>362</v>
      </c>
      <c r="L47" t="s">
        <v>344</v>
      </c>
      <c r="M47" s="89">
        <v>0.22447191922464571</v>
      </c>
      <c r="N47" s="126" t="s">
        <v>113</v>
      </c>
      <c r="O47" s="89">
        <v>0.19722253240099058</v>
      </c>
      <c r="P47" s="113">
        <v>0.23809661263647328</v>
      </c>
      <c r="Q47" s="126"/>
      <c r="R47" s="89">
        <v>0.23809661263647328</v>
      </c>
      <c r="S47" s="126" t="s">
        <v>113</v>
      </c>
      <c r="T47" s="89">
        <v>0.19722253240099058</v>
      </c>
      <c r="U47" s="113">
        <v>0.23809661263647328</v>
      </c>
    </row>
    <row r="48" spans="2:21" x14ac:dyDescent="0.25">
      <c r="B48" t="s">
        <v>345</v>
      </c>
      <c r="C48" s="89">
        <v>0.68387618066400457</v>
      </c>
      <c r="D48" s="113" t="s">
        <v>113</v>
      </c>
      <c r="E48" s="89"/>
      <c r="F48" s="89">
        <v>1.5833355706707377</v>
      </c>
      <c r="G48" s="113" t="s">
        <v>113</v>
      </c>
      <c r="H48" s="89"/>
      <c r="I48" s="89">
        <f t="shared" si="8"/>
        <v>-0.89945939000673314</v>
      </c>
      <c r="J48" s="89" t="s">
        <v>362</v>
      </c>
      <c r="L48" t="s">
        <v>345</v>
      </c>
      <c r="M48" s="89">
        <v>0.77836440348282754</v>
      </c>
      <c r="N48" s="126" t="s">
        <v>113</v>
      </c>
      <c r="O48" s="89">
        <v>0.68387618066400457</v>
      </c>
      <c r="P48" s="113">
        <v>0.82560851489223885</v>
      </c>
      <c r="Q48" s="126"/>
      <c r="R48" s="89">
        <v>0.82560851489223885</v>
      </c>
      <c r="S48" s="126" t="s">
        <v>113</v>
      </c>
      <c r="T48" s="89">
        <v>0.68387618066400457</v>
      </c>
      <c r="U48" s="113">
        <v>0.82560851489223885</v>
      </c>
    </row>
    <row r="49" spans="2:21" outlineLevel="1" x14ac:dyDescent="0.25">
      <c r="C49" s="1"/>
      <c r="D49" s="93"/>
      <c r="E49" s="1"/>
      <c r="F49" s="1"/>
      <c r="G49" s="93"/>
      <c r="H49" s="1"/>
      <c r="I49" s="1"/>
      <c r="J49" s="1"/>
      <c r="M49" s="91"/>
      <c r="N49" s="131"/>
      <c r="O49" s="91"/>
      <c r="P49" s="93"/>
      <c r="Q49" s="122"/>
      <c r="R49" s="1"/>
      <c r="S49" s="122"/>
      <c r="T49" s="1"/>
      <c r="U49" s="93"/>
    </row>
    <row r="50" spans="2:21" x14ac:dyDescent="0.25">
      <c r="C50" s="1"/>
      <c r="D50" s="93"/>
      <c r="E50" s="1"/>
      <c r="F50" s="1"/>
      <c r="G50" s="93"/>
      <c r="H50" s="1"/>
      <c r="I50" s="1"/>
      <c r="J50" s="1"/>
      <c r="M50" s="91"/>
      <c r="N50" s="131"/>
      <c r="O50" s="91"/>
      <c r="P50" s="93"/>
      <c r="Q50" s="122"/>
      <c r="R50" s="1"/>
      <c r="S50" s="122"/>
      <c r="T50" s="1"/>
      <c r="U50" s="93"/>
    </row>
    <row r="51" spans="2:21" x14ac:dyDescent="0.25">
      <c r="B51" s="120" t="s">
        <v>346</v>
      </c>
      <c r="C51" s="121"/>
      <c r="D51" s="121"/>
      <c r="E51" s="121"/>
      <c r="F51" s="121"/>
      <c r="G51" s="121"/>
      <c r="H51" s="121"/>
      <c r="I51" s="139"/>
      <c r="J51" s="139"/>
      <c r="L51" s="120" t="s">
        <v>346</v>
      </c>
      <c r="M51" s="132"/>
      <c r="N51" s="132"/>
      <c r="O51" s="132"/>
      <c r="P51" s="121"/>
      <c r="Q51" s="121"/>
      <c r="R51" s="121"/>
      <c r="S51" s="121"/>
      <c r="T51" s="121"/>
      <c r="U51" s="121"/>
    </row>
    <row r="52" spans="2:21" x14ac:dyDescent="0.25">
      <c r="B52" t="s">
        <v>347</v>
      </c>
      <c r="C52" s="85">
        <v>0.15064594149589541</v>
      </c>
      <c r="D52" s="114">
        <v>2.9802322387695314E-9</v>
      </c>
      <c r="E52" s="85"/>
      <c r="F52" s="85">
        <v>0.28837599158287053</v>
      </c>
      <c r="G52" s="114">
        <v>2.9802322387695314E-9</v>
      </c>
      <c r="H52" s="85"/>
      <c r="I52" s="85">
        <f t="shared" ref="I52:J52" si="9">C52-F52</f>
        <v>-0.13773005008697511</v>
      </c>
      <c r="J52" s="85">
        <f t="shared" si="9"/>
        <v>0</v>
      </c>
      <c r="L52" t="s">
        <v>347</v>
      </c>
      <c r="M52" s="90">
        <v>0.16317164301872256</v>
      </c>
      <c r="N52" s="135" t="s">
        <v>113</v>
      </c>
      <c r="O52" s="90">
        <v>0.15064594149589541</v>
      </c>
      <c r="P52" s="114">
        <v>0.16888930201530455</v>
      </c>
      <c r="Q52" s="127"/>
      <c r="R52" s="90">
        <v>0.16888930201530455</v>
      </c>
      <c r="S52" s="135" t="s">
        <v>113</v>
      </c>
      <c r="T52" s="90">
        <v>0.15064594149589541</v>
      </c>
      <c r="U52" s="114">
        <v>0.16888930201530455</v>
      </c>
    </row>
    <row r="53" spans="2:21" x14ac:dyDescent="0.25">
      <c r="D53" s="92"/>
      <c r="G53" s="92"/>
      <c r="M53" s="16"/>
      <c r="N53" s="136"/>
      <c r="O53" s="16"/>
      <c r="P53" s="92"/>
      <c r="Q53" s="128"/>
      <c r="S53" s="128"/>
      <c r="U53" s="92"/>
    </row>
    <row r="54" spans="2:21" x14ac:dyDescent="0.25">
      <c r="B54" t="s">
        <v>348</v>
      </c>
      <c r="C54" s="1">
        <v>2062.8409358776448</v>
      </c>
      <c r="D54" s="93">
        <v>884.07468680470492</v>
      </c>
      <c r="E54" s="1"/>
      <c r="F54" s="1">
        <v>1123.9138213622059</v>
      </c>
      <c r="G54" s="93">
        <v>481.67735201237394</v>
      </c>
      <c r="H54" s="1"/>
      <c r="I54" s="1">
        <f t="shared" ref="I54:J54" si="10">C54-F54</f>
        <v>938.92711451543892</v>
      </c>
      <c r="J54" s="1">
        <f t="shared" si="10"/>
        <v>402.39733479233098</v>
      </c>
      <c r="L54" t="s">
        <v>348</v>
      </c>
      <c r="M54" s="91">
        <v>1989.168045310586</v>
      </c>
      <c r="N54" s="131">
        <v>442.03734340235246</v>
      </c>
      <c r="O54" s="91">
        <v>515.71023396941121</v>
      </c>
      <c r="P54" s="93">
        <v>2946.9156226823497</v>
      </c>
      <c r="Q54" s="122"/>
      <c r="R54" s="91">
        <v>1473.4578113411749</v>
      </c>
      <c r="S54" s="131">
        <v>442.03734340235246</v>
      </c>
      <c r="T54" s="91">
        <v>1031.4204679388224</v>
      </c>
      <c r="U54" s="93">
        <v>2946.9156226823497</v>
      </c>
    </row>
    <row r="55" spans="2:21" x14ac:dyDescent="0.25">
      <c r="D55" s="92"/>
      <c r="G55" s="92"/>
      <c r="M55" s="16"/>
      <c r="N55" s="136"/>
      <c r="O55" s="16"/>
      <c r="P55" s="92"/>
      <c r="Q55" s="128"/>
      <c r="S55" s="128"/>
      <c r="U55" s="92"/>
    </row>
    <row r="56" spans="2:21" x14ac:dyDescent="0.25">
      <c r="B56" t="s">
        <v>350</v>
      </c>
      <c r="C56" s="1">
        <v>11787.662490729399</v>
      </c>
      <c r="D56" s="93">
        <v>5051.8553531697426</v>
      </c>
      <c r="E56" s="1"/>
      <c r="F56" s="1">
        <v>6422.3646934983208</v>
      </c>
      <c r="G56" s="93">
        <v>2752.4420114992804</v>
      </c>
      <c r="H56" s="1"/>
      <c r="I56" s="1">
        <f t="shared" ref="I56:J56" si="11">C56-F56</f>
        <v>5365.2977972310782</v>
      </c>
      <c r="J56" s="1">
        <f t="shared" si="11"/>
        <v>2299.4133416704622</v>
      </c>
      <c r="L56" t="s">
        <v>350</v>
      </c>
      <c r="M56" s="91">
        <v>11366.67454463192</v>
      </c>
      <c r="N56" s="131">
        <v>2525.9276765848713</v>
      </c>
      <c r="O56" s="91">
        <v>2946.9156226823497</v>
      </c>
      <c r="P56" s="93">
        <v>16839.517843899142</v>
      </c>
      <c r="Q56" s="122"/>
      <c r="R56" s="91">
        <v>8419.7589219495712</v>
      </c>
      <c r="S56" s="131">
        <v>2525.9276765848713</v>
      </c>
      <c r="T56" s="91">
        <v>5893.8312453646995</v>
      </c>
      <c r="U56" s="93">
        <v>16839.517843899142</v>
      </c>
    </row>
  </sheetData>
  <mergeCells count="10">
    <mergeCell ref="C4:D4"/>
    <mergeCell ref="F4:G4"/>
    <mergeCell ref="M4:P4"/>
    <mergeCell ref="R4:U4"/>
    <mergeCell ref="C32:D32"/>
    <mergeCell ref="F32:G32"/>
    <mergeCell ref="M32:P32"/>
    <mergeCell ref="R32:U32"/>
    <mergeCell ref="I4:J4"/>
    <mergeCell ref="I32:J3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2144CC-B206-B04F-81A7-956CEB6B5D89}">
  <sheetPr>
    <tabColor theme="0" tint="-0.499984740745262"/>
  </sheetPr>
  <dimension ref="B2:U56"/>
  <sheetViews>
    <sheetView showGridLines="0" topLeftCell="A22" workbookViewId="0">
      <selection activeCell="Y22" sqref="Y22"/>
    </sheetView>
  </sheetViews>
  <sheetFormatPr defaultColWidth="11.42578125" defaultRowHeight="15" outlineLevelRow="1" outlineLevelCol="1" x14ac:dyDescent="0.25"/>
  <cols>
    <col min="1" max="1" width="4.140625" customWidth="1"/>
    <col min="2" max="2" width="25.140625" customWidth="1"/>
    <col min="4" max="4" width="10.85546875" customWidth="1" outlineLevel="1"/>
    <col min="5" max="5" width="2.28515625" customWidth="1"/>
    <col min="7" max="7" width="10.85546875" customWidth="1" outlineLevel="1"/>
    <col min="8" max="8" width="2.28515625" customWidth="1"/>
    <col min="10" max="10" width="10.85546875" customWidth="1" outlineLevel="1"/>
    <col min="12" max="12" width="22.85546875" customWidth="1"/>
    <col min="13" max="14" width="10.85546875" customWidth="1" outlineLevel="1"/>
    <col min="16" max="16" width="10.85546875" customWidth="1" outlineLevel="1"/>
    <col min="17" max="17" width="4.140625" customWidth="1"/>
    <col min="18" max="19" width="10.85546875" customWidth="1" outlineLevel="1"/>
    <col min="21" max="21" width="10.85546875" customWidth="1" outlineLevel="1"/>
  </cols>
  <sheetData>
    <row r="2" spans="2:21" s="137" customFormat="1" x14ac:dyDescent="0.25">
      <c r="B2" s="137" t="s">
        <v>356</v>
      </c>
      <c r="L2" s="137" t="s">
        <v>356</v>
      </c>
    </row>
    <row r="4" spans="2:21" x14ac:dyDescent="0.25">
      <c r="C4" s="250" t="s">
        <v>357</v>
      </c>
      <c r="D4" s="251"/>
      <c r="E4" s="115"/>
      <c r="F4" s="252" t="s">
        <v>358</v>
      </c>
      <c r="G4" s="253"/>
      <c r="H4" s="115"/>
      <c r="I4" s="256" t="s">
        <v>359</v>
      </c>
      <c r="J4" s="257"/>
      <c r="M4" s="250" t="s">
        <v>360</v>
      </c>
      <c r="N4" s="254"/>
      <c r="O4" s="254"/>
      <c r="P4" s="251"/>
      <c r="R4" s="252" t="s">
        <v>361</v>
      </c>
      <c r="S4" s="255"/>
      <c r="T4" s="255"/>
      <c r="U4" s="253"/>
    </row>
    <row r="5" spans="2:21" ht="5.0999999999999996" customHeight="1" x14ac:dyDescent="0.25"/>
    <row r="6" spans="2:21" outlineLevel="1" x14ac:dyDescent="0.25">
      <c r="C6" s="138" t="s">
        <v>216</v>
      </c>
      <c r="D6" s="138" t="s">
        <v>217</v>
      </c>
      <c r="E6" s="138"/>
      <c r="F6" s="138" t="s">
        <v>216</v>
      </c>
      <c r="G6" s="138" t="s">
        <v>217</v>
      </c>
      <c r="H6" s="138"/>
      <c r="I6" s="138" t="s">
        <v>216</v>
      </c>
      <c r="J6" s="138" t="s">
        <v>217</v>
      </c>
      <c r="M6" s="95" t="s">
        <v>219</v>
      </c>
      <c r="N6" s="95" t="s">
        <v>222</v>
      </c>
      <c r="O6" s="95" t="s">
        <v>220</v>
      </c>
      <c r="P6" s="95" t="s">
        <v>26</v>
      </c>
      <c r="Q6" s="95"/>
      <c r="R6" s="95" t="s">
        <v>219</v>
      </c>
      <c r="S6" s="95" t="s">
        <v>222</v>
      </c>
      <c r="T6" s="95" t="s">
        <v>220</v>
      </c>
      <c r="U6" s="95" t="s">
        <v>26</v>
      </c>
    </row>
    <row r="7" spans="2:21" x14ac:dyDescent="0.25">
      <c r="B7" s="139" t="s">
        <v>223</v>
      </c>
      <c r="C7" s="139"/>
      <c r="D7" s="139"/>
      <c r="E7" s="139"/>
      <c r="F7" s="139"/>
      <c r="G7" s="139"/>
      <c r="H7" s="139"/>
      <c r="I7" s="139"/>
      <c r="J7" s="139"/>
      <c r="L7" s="120" t="s">
        <v>223</v>
      </c>
      <c r="M7" s="121"/>
      <c r="N7" s="121"/>
      <c r="O7" s="121"/>
      <c r="P7" s="121"/>
      <c r="Q7" s="121"/>
      <c r="R7" s="121"/>
      <c r="S7" s="121"/>
      <c r="T7" s="121"/>
      <c r="U7" s="121"/>
    </row>
    <row r="8" spans="2:21" x14ac:dyDescent="0.25">
      <c r="B8" t="s">
        <v>224</v>
      </c>
      <c r="C8" s="86">
        <f>Output!J62</f>
        <v>0.7</v>
      </c>
      <c r="D8" s="111">
        <f>Output!K62</f>
        <v>0</v>
      </c>
      <c r="E8" s="86"/>
      <c r="F8" s="86">
        <f>Output!J62</f>
        <v>0.7</v>
      </c>
      <c r="G8" s="111">
        <f>Output!K62</f>
        <v>0</v>
      </c>
      <c r="H8" s="86"/>
      <c r="I8" s="86">
        <f t="shared" ref="I8:J10" si="0">C8-F8</f>
        <v>0</v>
      </c>
      <c r="J8" s="86">
        <f>D8-G8</f>
        <v>0</v>
      </c>
      <c r="L8" t="s">
        <v>224</v>
      </c>
      <c r="M8" s="118">
        <f>Output!E62</f>
        <v>0.7</v>
      </c>
      <c r="N8" s="129">
        <f>Output!F62</f>
        <v>0</v>
      </c>
      <c r="O8" s="118">
        <f>Output!G62</f>
        <v>0</v>
      </c>
      <c r="P8" s="111">
        <f>Output!H62</f>
        <v>0.7</v>
      </c>
      <c r="Q8" s="123"/>
      <c r="R8" s="118">
        <f>Output!E62</f>
        <v>0.7</v>
      </c>
      <c r="S8" s="129">
        <f>Output!F62</f>
        <v>0</v>
      </c>
      <c r="T8" s="118">
        <f>Output!G62</f>
        <v>0</v>
      </c>
      <c r="U8" s="111">
        <f>Output!H62</f>
        <v>0.7</v>
      </c>
    </row>
    <row r="9" spans="2:21" x14ac:dyDescent="0.25">
      <c r="B9" t="s">
        <v>225</v>
      </c>
      <c r="C9" s="86">
        <f>Output!J63</f>
        <v>0</v>
      </c>
      <c r="D9" s="111">
        <f>Output!K63</f>
        <v>0.3</v>
      </c>
      <c r="E9" s="86"/>
      <c r="F9" s="86">
        <f>Output!J63</f>
        <v>0</v>
      </c>
      <c r="G9" s="111">
        <f>Output!K63</f>
        <v>0.3</v>
      </c>
      <c r="H9" s="86"/>
      <c r="I9" s="86">
        <f t="shared" si="0"/>
        <v>0</v>
      </c>
      <c r="J9" s="86">
        <f>D9-G9</f>
        <v>0</v>
      </c>
      <c r="L9" t="s">
        <v>225</v>
      </c>
      <c r="M9" s="118">
        <f>Output!E63</f>
        <v>0.15</v>
      </c>
      <c r="N9" s="129">
        <f>Output!F63</f>
        <v>0.15</v>
      </c>
      <c r="O9" s="118">
        <f>Output!G63</f>
        <v>0</v>
      </c>
      <c r="P9" s="111">
        <f>Output!H63</f>
        <v>0.3</v>
      </c>
      <c r="Q9" s="123"/>
      <c r="R9" s="118">
        <f>Output!E63</f>
        <v>0.15</v>
      </c>
      <c r="S9" s="129">
        <f>Output!F63</f>
        <v>0.15</v>
      </c>
      <c r="T9" s="118">
        <f>Output!G63</f>
        <v>0</v>
      </c>
      <c r="U9" s="111">
        <f>Output!H63</f>
        <v>0.3</v>
      </c>
    </row>
    <row r="10" spans="2:21" x14ac:dyDescent="0.25">
      <c r="B10" s="31" t="s">
        <v>26</v>
      </c>
      <c r="C10" s="87">
        <f>Output!J64</f>
        <v>0.7</v>
      </c>
      <c r="D10" s="112">
        <f>Output!K64</f>
        <v>0.3</v>
      </c>
      <c r="E10" s="87"/>
      <c r="F10" s="87">
        <f>Output!J64</f>
        <v>0.7</v>
      </c>
      <c r="G10" s="112">
        <f>Output!K64</f>
        <v>0.3</v>
      </c>
      <c r="H10" s="87"/>
      <c r="I10" s="87">
        <f t="shared" si="0"/>
        <v>0</v>
      </c>
      <c r="J10" s="87">
        <f t="shared" si="0"/>
        <v>0</v>
      </c>
      <c r="L10" s="31" t="s">
        <v>26</v>
      </c>
      <c r="M10" s="119">
        <f>Output!E64</f>
        <v>0.85</v>
      </c>
      <c r="N10" s="130">
        <f>Output!F64</f>
        <v>0.15</v>
      </c>
      <c r="O10" s="119">
        <f>Output!G64</f>
        <v>0</v>
      </c>
      <c r="P10" s="112">
        <f>Output!H64</f>
        <v>1</v>
      </c>
      <c r="Q10" s="124"/>
      <c r="R10" s="119">
        <f>Output!E64</f>
        <v>0.85</v>
      </c>
      <c r="S10" s="130">
        <f>Output!F64</f>
        <v>0.15</v>
      </c>
      <c r="T10" s="119">
        <f>Output!G64</f>
        <v>0</v>
      </c>
      <c r="U10" s="112">
        <f>Output!H64</f>
        <v>1</v>
      </c>
    </row>
    <row r="11" spans="2:21" x14ac:dyDescent="0.25">
      <c r="C11" s="1"/>
      <c r="D11" s="93"/>
      <c r="E11" s="1"/>
      <c r="F11" s="1"/>
      <c r="G11" s="93"/>
      <c r="H11" s="1"/>
      <c r="I11" s="1"/>
      <c r="J11" s="1"/>
      <c r="M11" s="91"/>
      <c r="N11" s="131"/>
      <c r="O11" s="91"/>
      <c r="P11" s="93"/>
      <c r="Q11" s="122"/>
      <c r="R11" s="1"/>
      <c r="S11" s="122"/>
      <c r="T11" s="1"/>
      <c r="U11" s="93"/>
    </row>
    <row r="12" spans="2:21" x14ac:dyDescent="0.25">
      <c r="B12" s="139" t="s">
        <v>341</v>
      </c>
      <c r="C12" s="139"/>
      <c r="D12" s="139"/>
      <c r="E12" s="139"/>
      <c r="F12" s="139"/>
      <c r="G12" s="139"/>
      <c r="H12" s="139"/>
      <c r="I12" s="139"/>
      <c r="J12" s="139"/>
      <c r="L12" s="120" t="s">
        <v>341</v>
      </c>
      <c r="M12" s="132"/>
      <c r="N12" s="132"/>
      <c r="O12" s="132"/>
      <c r="P12" s="121"/>
      <c r="Q12" s="121"/>
      <c r="R12" s="121"/>
      <c r="S12" s="121"/>
      <c r="T12" s="121"/>
      <c r="U12" s="121"/>
    </row>
    <row r="13" spans="2:21" x14ac:dyDescent="0.25">
      <c r="B13" t="s">
        <v>342</v>
      </c>
      <c r="C13" s="1">
        <f>Output!J67</f>
        <v>20603.539468380604</v>
      </c>
      <c r="D13" s="93">
        <f>Output!K67</f>
        <v>0</v>
      </c>
      <c r="E13" s="1"/>
      <c r="F13" s="1">
        <f>Output!J67</f>
        <v>20603.539468380604</v>
      </c>
      <c r="G13" s="93">
        <f>Output!K67</f>
        <v>0</v>
      </c>
      <c r="H13" s="1"/>
      <c r="I13" s="1">
        <f>C13-F13</f>
        <v>0</v>
      </c>
      <c r="J13" s="1">
        <f>D13-G13</f>
        <v>0</v>
      </c>
      <c r="L13" t="s">
        <v>342</v>
      </c>
      <c r="M13" s="91">
        <f>Output!E67</f>
        <v>20603.539468380604</v>
      </c>
      <c r="N13" s="131">
        <f>Output!F67</f>
        <v>0</v>
      </c>
      <c r="O13" s="91">
        <f>Output!G67</f>
        <v>0</v>
      </c>
      <c r="P13" s="93">
        <f>Output!H67</f>
        <v>20603.539468380604</v>
      </c>
      <c r="Q13" s="122"/>
      <c r="R13" s="91">
        <f>Output!E67</f>
        <v>20603.539468380604</v>
      </c>
      <c r="S13" s="131">
        <f>Output!F67</f>
        <v>0</v>
      </c>
      <c r="T13" s="91">
        <f>Output!G67</f>
        <v>0</v>
      </c>
      <c r="U13" s="93">
        <f>Output!H67</f>
        <v>20603.539468380604</v>
      </c>
    </row>
    <row r="14" spans="2:21" x14ac:dyDescent="0.25">
      <c r="C14" s="1"/>
      <c r="D14" s="93"/>
      <c r="E14" s="1"/>
      <c r="F14" s="1"/>
      <c r="G14" s="93"/>
      <c r="H14" s="1"/>
      <c r="I14" s="1"/>
      <c r="J14" s="1"/>
      <c r="M14" s="91"/>
      <c r="N14" s="131"/>
      <c r="O14" s="91"/>
      <c r="P14" s="93"/>
      <c r="Q14" s="122"/>
      <c r="R14" s="1"/>
      <c r="S14" s="122"/>
      <c r="T14" s="1"/>
      <c r="U14" s="93"/>
    </row>
    <row r="15" spans="2:21" x14ac:dyDescent="0.25">
      <c r="B15" t="s">
        <v>298</v>
      </c>
      <c r="C15" s="1">
        <f>Output!J69</f>
        <v>12588.647819061141</v>
      </c>
      <c r="D15" s="93">
        <f>Output!K69</f>
        <v>5395.1347795976317</v>
      </c>
      <c r="E15" s="1"/>
      <c r="F15" s="1">
        <f>Output!J69</f>
        <v>12588.647819061141</v>
      </c>
      <c r="G15" s="93">
        <f>Output!K69</f>
        <v>5395.1347795976317</v>
      </c>
      <c r="H15" s="1"/>
      <c r="I15" s="1">
        <f t="shared" ref="I15:J17" si="1">C15-F15</f>
        <v>0</v>
      </c>
      <c r="J15" s="1">
        <f>D15-G15</f>
        <v>0</v>
      </c>
      <c r="L15" t="s">
        <v>298</v>
      </c>
      <c r="M15" s="91">
        <f>Output!E69</f>
        <v>15286.215208859958</v>
      </c>
      <c r="N15" s="131">
        <f>Output!F69</f>
        <v>2697.5673897988158</v>
      </c>
      <c r="O15" s="91">
        <f>Output!G69</f>
        <v>0</v>
      </c>
      <c r="P15" s="93">
        <f>Output!H69</f>
        <v>17983.782598658774</v>
      </c>
      <c r="Q15" s="122"/>
      <c r="R15" s="91">
        <f>Output!E69</f>
        <v>15286.215208859958</v>
      </c>
      <c r="S15" s="131">
        <f>Output!F69</f>
        <v>2697.5673897988158</v>
      </c>
      <c r="T15" s="91">
        <f>Output!G69</f>
        <v>0</v>
      </c>
      <c r="U15" s="93">
        <f>Output!H69</f>
        <v>17983.782598658774</v>
      </c>
    </row>
    <row r="16" spans="2:21" x14ac:dyDescent="0.25">
      <c r="B16" t="s">
        <v>343</v>
      </c>
      <c r="C16" s="1">
        <f>Output!J70</f>
        <v>5250.6434667674002</v>
      </c>
      <c r="D16" s="93">
        <f>Output!K70</f>
        <v>0</v>
      </c>
      <c r="E16" s="1"/>
      <c r="F16" s="1">
        <f>Output!J70</f>
        <v>5250.6434667674002</v>
      </c>
      <c r="G16" s="93">
        <f>Output!K70</f>
        <v>0</v>
      </c>
      <c r="H16" s="1"/>
      <c r="I16" s="1">
        <f t="shared" si="1"/>
        <v>0</v>
      </c>
      <c r="J16" s="1">
        <f>D16-G16</f>
        <v>0</v>
      </c>
      <c r="L16" t="s">
        <v>343</v>
      </c>
      <c r="M16" s="91">
        <f>Output!E70</f>
        <v>5250.6434667674002</v>
      </c>
      <c r="N16" s="131">
        <f>Output!F70</f>
        <v>0</v>
      </c>
      <c r="O16" s="91">
        <f>Output!G70</f>
        <v>0</v>
      </c>
      <c r="P16" s="93">
        <f>Output!H70</f>
        <v>5250.6434667674002</v>
      </c>
      <c r="Q16" s="122"/>
      <c r="R16" s="91">
        <f>Output!E70</f>
        <v>5250.6434667674002</v>
      </c>
      <c r="S16" s="131">
        <f>Output!F70</f>
        <v>0</v>
      </c>
      <c r="T16" s="91">
        <f>Output!G70</f>
        <v>0</v>
      </c>
      <c r="U16" s="93">
        <f>Output!H70</f>
        <v>5250.6434667674002</v>
      </c>
    </row>
    <row r="17" spans="2:21" x14ac:dyDescent="0.25">
      <c r="B17" s="30" t="s">
        <v>26</v>
      </c>
      <c r="C17" s="116">
        <f>Output!J71</f>
        <v>17839.291285828542</v>
      </c>
      <c r="D17" s="117">
        <f>Output!K71</f>
        <v>5395.1347795976317</v>
      </c>
      <c r="E17" s="116"/>
      <c r="F17" s="116">
        <f>Output!J71</f>
        <v>17839.291285828542</v>
      </c>
      <c r="G17" s="117">
        <f>Output!K71</f>
        <v>5395.1347795976317</v>
      </c>
      <c r="H17" s="116"/>
      <c r="I17" s="116">
        <f t="shared" si="1"/>
        <v>0</v>
      </c>
      <c r="J17" s="116">
        <f t="shared" si="1"/>
        <v>0</v>
      </c>
      <c r="L17" s="30" t="s">
        <v>26</v>
      </c>
      <c r="M17" s="133">
        <f>Output!E71</f>
        <v>20536.858675627358</v>
      </c>
      <c r="N17" s="134">
        <f>Output!F71</f>
        <v>2697.5673897988158</v>
      </c>
      <c r="O17" s="133">
        <f>Output!G71</f>
        <v>0</v>
      </c>
      <c r="P17" s="117">
        <f>Output!H71</f>
        <v>23234.426065426174</v>
      </c>
      <c r="Q17" s="125"/>
      <c r="R17" s="133">
        <f>Output!E71</f>
        <v>20536.858675627358</v>
      </c>
      <c r="S17" s="134">
        <f>Output!F71</f>
        <v>2697.5673897988158</v>
      </c>
      <c r="T17" s="133">
        <f>Output!G71</f>
        <v>0</v>
      </c>
      <c r="U17" s="117">
        <f>Output!H71</f>
        <v>23234.426065426174</v>
      </c>
    </row>
    <row r="18" spans="2:21" x14ac:dyDescent="0.25">
      <c r="C18" s="1"/>
      <c r="D18" s="93"/>
      <c r="E18" s="1"/>
      <c r="F18" s="1"/>
      <c r="G18" s="93"/>
      <c r="H18" s="1"/>
      <c r="I18" s="1"/>
      <c r="J18" s="1"/>
      <c r="M18" s="91"/>
      <c r="N18" s="131"/>
      <c r="O18" s="91"/>
      <c r="P18" s="93"/>
      <c r="Q18" s="122"/>
      <c r="R18" s="1"/>
      <c r="S18" s="122"/>
      <c r="T18" s="1"/>
      <c r="U18" s="93"/>
    </row>
    <row r="19" spans="2:21" x14ac:dyDescent="0.25">
      <c r="B19" t="s">
        <v>344</v>
      </c>
      <c r="C19" s="89">
        <f>Output!J73</f>
        <v>0.20597016738193522</v>
      </c>
      <c r="D19" s="113" t="str">
        <f>Output!K73</f>
        <v>n/a</v>
      </c>
      <c r="E19" s="89"/>
      <c r="F19" s="89">
        <f>Output!J73</f>
        <v>0.20597016738193522</v>
      </c>
      <c r="G19" s="113" t="str">
        <f>Output!K73</f>
        <v>n/a</v>
      </c>
      <c r="H19" s="89"/>
      <c r="I19" s="89">
        <f t="shared" ref="I19:I20" si="2">C19-F19</f>
        <v>0</v>
      </c>
      <c r="J19" s="89" t="s">
        <v>362</v>
      </c>
      <c r="L19" t="s">
        <v>344</v>
      </c>
      <c r="M19" s="89">
        <f>Output!E73</f>
        <v>0.23711593421193777</v>
      </c>
      <c r="N19" s="126" t="str">
        <f>Output!F73</f>
        <v>n/a</v>
      </c>
      <c r="O19" s="89" t="str">
        <f>Output!G73</f>
        <v>n/a</v>
      </c>
      <c r="P19" s="113">
        <f>Output!H73</f>
        <v>0.26826170104194036</v>
      </c>
      <c r="Q19" s="126"/>
      <c r="R19" s="89">
        <f>Output!E73</f>
        <v>0.23711593421193777</v>
      </c>
      <c r="S19" s="126" t="str">
        <f>Output!F73</f>
        <v>n/a</v>
      </c>
      <c r="T19" s="89" t="str">
        <f>Output!G73</f>
        <v>n/a</v>
      </c>
      <c r="U19" s="113">
        <f>Output!H73</f>
        <v>0.26826170104194036</v>
      </c>
    </row>
    <row r="20" spans="2:21" x14ac:dyDescent="0.25">
      <c r="B20" t="s">
        <v>345</v>
      </c>
      <c r="C20" s="89">
        <f>Output!J74</f>
        <v>0.86583624688397642</v>
      </c>
      <c r="D20" s="113" t="str">
        <f>Output!K74</f>
        <v>n/a</v>
      </c>
      <c r="E20" s="89"/>
      <c r="F20" s="89">
        <f>Output!J74</f>
        <v>0.86583624688397642</v>
      </c>
      <c r="G20" s="113" t="str">
        <f>Output!K74</f>
        <v>n/a</v>
      </c>
      <c r="H20" s="89"/>
      <c r="I20" s="89">
        <f t="shared" si="2"/>
        <v>0</v>
      </c>
      <c r="J20" s="89" t="s">
        <v>362</v>
      </c>
      <c r="L20" t="s">
        <v>345</v>
      </c>
      <c r="M20" s="89">
        <f>Output!E74</f>
        <v>0.99676362438329691</v>
      </c>
      <c r="N20" s="126" t="str">
        <f>Output!F74</f>
        <v>n/a</v>
      </c>
      <c r="O20" s="89" t="str">
        <f>Output!G74</f>
        <v>n/a</v>
      </c>
      <c r="P20" s="113">
        <f>Output!H74</f>
        <v>1.1276910018826174</v>
      </c>
      <c r="Q20" s="126"/>
      <c r="R20" s="89">
        <f>Output!E74</f>
        <v>0.99676362438329691</v>
      </c>
      <c r="S20" s="126" t="str">
        <f>Output!F74</f>
        <v>n/a</v>
      </c>
      <c r="T20" s="89" t="str">
        <f>Output!G74</f>
        <v>n/a</v>
      </c>
      <c r="U20" s="113">
        <f>Output!H74</f>
        <v>1.1276910018826174</v>
      </c>
    </row>
    <row r="21" spans="2:21" outlineLevel="1" x14ac:dyDescent="0.25">
      <c r="C21" s="1"/>
      <c r="D21" s="93"/>
      <c r="E21" s="1"/>
      <c r="F21" s="1"/>
      <c r="G21" s="93"/>
      <c r="H21" s="1"/>
      <c r="I21" s="1"/>
      <c r="J21" s="1"/>
      <c r="M21" s="91"/>
      <c r="N21" s="131"/>
      <c r="O21" s="91"/>
      <c r="P21" s="93"/>
      <c r="Q21" s="122"/>
      <c r="R21" s="1"/>
      <c r="S21" s="122"/>
      <c r="T21" s="1"/>
      <c r="U21" s="93"/>
    </row>
    <row r="22" spans="2:21" x14ac:dyDescent="0.25">
      <c r="C22" s="1"/>
      <c r="D22" s="93"/>
      <c r="E22" s="1"/>
      <c r="F22" s="1"/>
      <c r="G22" s="93"/>
      <c r="H22" s="1"/>
      <c r="I22" s="1"/>
      <c r="J22" s="1"/>
      <c r="M22" s="91"/>
      <c r="N22" s="131"/>
      <c r="O22" s="91"/>
      <c r="P22" s="93"/>
      <c r="Q22" s="122"/>
      <c r="R22" s="1"/>
      <c r="S22" s="122"/>
      <c r="T22" s="1"/>
      <c r="U22" s="93"/>
    </row>
    <row r="23" spans="2:21" x14ac:dyDescent="0.25">
      <c r="B23" s="139" t="s">
        <v>346</v>
      </c>
      <c r="C23" s="139"/>
      <c r="D23" s="139"/>
      <c r="E23" s="139"/>
      <c r="F23" s="139"/>
      <c r="G23" s="139"/>
      <c r="H23" s="139"/>
      <c r="I23" s="139"/>
      <c r="J23" s="139"/>
      <c r="L23" s="120" t="s">
        <v>346</v>
      </c>
      <c r="M23" s="132"/>
      <c r="N23" s="132"/>
      <c r="O23" s="132"/>
      <c r="P23" s="121"/>
      <c r="Q23" s="121"/>
      <c r="R23" s="121"/>
      <c r="S23" s="121"/>
      <c r="T23" s="121"/>
      <c r="U23" s="121"/>
    </row>
    <row r="24" spans="2:21" x14ac:dyDescent="0.25">
      <c r="B24" t="s">
        <v>347</v>
      </c>
      <c r="C24" s="85">
        <f>Output!J78</f>
        <v>0.18860542178153991</v>
      </c>
      <c r="D24" s="114">
        <f>Output!K78</f>
        <v>2.9802322387695314E-9</v>
      </c>
      <c r="E24" s="85"/>
      <c r="F24" s="85">
        <f>Output!J78</f>
        <v>0.18860542178153991</v>
      </c>
      <c r="G24" s="114">
        <f>Output!K78</f>
        <v>2.9802322387695314E-9</v>
      </c>
      <c r="H24" s="85"/>
      <c r="I24" s="85">
        <f t="shared" ref="I24:J24" si="3">C24-F24</f>
        <v>0</v>
      </c>
      <c r="J24" s="85">
        <f t="shared" si="3"/>
        <v>0</v>
      </c>
      <c r="L24" t="s">
        <v>347</v>
      </c>
      <c r="M24" s="90">
        <f>Output!E78</f>
        <v>0.20309383273124695</v>
      </c>
      <c r="N24" s="135" t="str">
        <f>Output!F78</f>
        <v>n/a</v>
      </c>
      <c r="O24" s="90" t="str">
        <f>Output!G78</f>
        <v>n/a</v>
      </c>
      <c r="P24" s="114">
        <f>Output!H78</f>
        <v>0.21641290783882144</v>
      </c>
      <c r="Q24" s="127"/>
      <c r="R24" s="90">
        <f>Output!E78</f>
        <v>0.20309383273124695</v>
      </c>
      <c r="S24" s="135" t="str">
        <f>Output!F78</f>
        <v>n/a</v>
      </c>
      <c r="T24" s="90" t="str">
        <f>Output!G78</f>
        <v>n/a</v>
      </c>
      <c r="U24" s="114">
        <f>Output!H78</f>
        <v>0.21641290783882144</v>
      </c>
    </row>
    <row r="25" spans="2:21" x14ac:dyDescent="0.25">
      <c r="D25" s="92"/>
      <c r="G25" s="92"/>
      <c r="M25" s="16"/>
      <c r="N25" s="136"/>
      <c r="O25" s="16"/>
      <c r="P25" s="92"/>
      <c r="Q25" s="128"/>
      <c r="S25" s="128"/>
      <c r="U25" s="92"/>
    </row>
    <row r="26" spans="2:21" x14ac:dyDescent="0.25">
      <c r="B26" t="s">
        <v>348</v>
      </c>
      <c r="C26" s="1">
        <f>Output!J80</f>
        <v>2112.4824450703218</v>
      </c>
      <c r="D26" s="93">
        <f>Output!K80</f>
        <v>905.34961931585224</v>
      </c>
      <c r="E26" s="1"/>
      <c r="F26" s="1">
        <f>Output!J80</f>
        <v>2112.4824450703218</v>
      </c>
      <c r="G26" s="93">
        <f>Output!K80</f>
        <v>905.34961931585224</v>
      </c>
      <c r="H26" s="1"/>
      <c r="I26" s="1">
        <f t="shared" ref="I26:J26" si="4">C26-F26</f>
        <v>0</v>
      </c>
      <c r="J26" s="1">
        <f t="shared" si="4"/>
        <v>0</v>
      </c>
      <c r="L26" t="s">
        <v>348</v>
      </c>
      <c r="M26" s="91">
        <f>Output!E80</f>
        <v>2565.1572547282481</v>
      </c>
      <c r="N26" s="131">
        <f>Output!F80</f>
        <v>452.67480965792612</v>
      </c>
      <c r="O26" s="91">
        <f>Output!G80</f>
        <v>0</v>
      </c>
      <c r="P26" s="93">
        <f>Output!H80</f>
        <v>3017.8320643861744</v>
      </c>
      <c r="Q26" s="122"/>
      <c r="R26" s="91">
        <f>Output!E80</f>
        <v>2565.1572547282481</v>
      </c>
      <c r="S26" s="131">
        <f>Output!F80</f>
        <v>452.67480965792612</v>
      </c>
      <c r="T26" s="91">
        <f>Output!G80</f>
        <v>0</v>
      </c>
      <c r="U26" s="93">
        <f>Output!H80</f>
        <v>3017.8320643861744</v>
      </c>
    </row>
    <row r="27" spans="2:21" x14ac:dyDescent="0.25">
      <c r="D27" s="92"/>
      <c r="G27" s="92"/>
      <c r="M27" s="16"/>
      <c r="N27" s="136"/>
      <c r="O27" s="16"/>
      <c r="P27" s="92"/>
      <c r="Q27" s="128"/>
      <c r="S27" s="128"/>
      <c r="U27" s="92"/>
    </row>
    <row r="28" spans="2:21" x14ac:dyDescent="0.25">
      <c r="B28" t="s">
        <v>350</v>
      </c>
      <c r="C28" s="1">
        <f>Output!J82</f>
        <v>12071.328257544699</v>
      </c>
      <c r="D28" s="93">
        <f>Output!K82</f>
        <v>5173.4263960905855</v>
      </c>
      <c r="E28" s="1"/>
      <c r="F28" s="1">
        <f>Output!J82</f>
        <v>12071.328257544699</v>
      </c>
      <c r="G28" s="93">
        <f>Output!K82</f>
        <v>5173.4263960905855</v>
      </c>
      <c r="H28" s="1"/>
      <c r="I28" s="1">
        <f t="shared" ref="I28:J28" si="5">C28-F28</f>
        <v>0</v>
      </c>
      <c r="J28" s="1">
        <f t="shared" si="5"/>
        <v>0</v>
      </c>
      <c r="L28" t="s">
        <v>350</v>
      </c>
      <c r="M28" s="91">
        <f>Output!E82</f>
        <v>14658.041455589992</v>
      </c>
      <c r="N28" s="131">
        <f>Output!F82</f>
        <v>2586.7131980452928</v>
      </c>
      <c r="O28" s="91">
        <f>Output!G82</f>
        <v>0</v>
      </c>
      <c r="P28" s="93">
        <f>Output!H82</f>
        <v>17244.754653635286</v>
      </c>
      <c r="Q28" s="122"/>
      <c r="R28" s="91">
        <f>Output!E82</f>
        <v>14658.041455589992</v>
      </c>
      <c r="S28" s="131">
        <f>Output!F82</f>
        <v>2586.7131980452928</v>
      </c>
      <c r="T28" s="91">
        <f>Output!G82</f>
        <v>0</v>
      </c>
      <c r="U28" s="93">
        <f>Output!H82</f>
        <v>17244.754653635286</v>
      </c>
    </row>
    <row r="30" spans="2:21" s="137" customFormat="1" x14ac:dyDescent="0.25">
      <c r="B30" s="137" t="s">
        <v>363</v>
      </c>
      <c r="L30" s="137" t="s">
        <v>363</v>
      </c>
    </row>
    <row r="32" spans="2:21" x14ac:dyDescent="0.25">
      <c r="C32" s="250" t="s">
        <v>357</v>
      </c>
      <c r="D32" s="251"/>
      <c r="E32" s="115"/>
      <c r="F32" s="252" t="s">
        <v>358</v>
      </c>
      <c r="G32" s="253"/>
      <c r="H32" s="115"/>
      <c r="I32" s="256" t="s">
        <v>359</v>
      </c>
      <c r="J32" s="257"/>
      <c r="M32" s="250" t="s">
        <v>360</v>
      </c>
      <c r="N32" s="254"/>
      <c r="O32" s="254"/>
      <c r="P32" s="251"/>
      <c r="R32" s="252" t="s">
        <v>361</v>
      </c>
      <c r="S32" s="255"/>
      <c r="T32" s="255"/>
      <c r="U32" s="253"/>
    </row>
    <row r="34" spans="2:21" outlineLevel="1" x14ac:dyDescent="0.25">
      <c r="B34" s="13"/>
      <c r="C34" s="95" t="s">
        <v>216</v>
      </c>
      <c r="D34" s="95" t="s">
        <v>217</v>
      </c>
      <c r="E34" s="95"/>
      <c r="F34" s="95" t="s">
        <v>216</v>
      </c>
      <c r="G34" s="95" t="s">
        <v>217</v>
      </c>
      <c r="H34" s="95"/>
      <c r="I34" s="95" t="s">
        <v>216</v>
      </c>
      <c r="J34" s="138" t="s">
        <v>217</v>
      </c>
      <c r="M34" s="95" t="s">
        <v>219</v>
      </c>
      <c r="N34" s="95" t="s">
        <v>222</v>
      </c>
      <c r="O34" s="95" t="s">
        <v>220</v>
      </c>
      <c r="P34" s="95" t="s">
        <v>26</v>
      </c>
      <c r="Q34" s="95"/>
      <c r="R34" s="95" t="s">
        <v>219</v>
      </c>
      <c r="S34" s="95" t="s">
        <v>222</v>
      </c>
      <c r="T34" s="95" t="s">
        <v>220</v>
      </c>
      <c r="U34" s="95" t="s">
        <v>26</v>
      </c>
    </row>
    <row r="35" spans="2:21" x14ac:dyDescent="0.25">
      <c r="B35" s="139" t="s">
        <v>223</v>
      </c>
      <c r="C35" s="139"/>
      <c r="D35" s="139"/>
      <c r="E35" s="139"/>
      <c r="F35" s="139"/>
      <c r="G35" s="139"/>
      <c r="H35" s="139"/>
      <c r="I35" s="139"/>
      <c r="J35" s="139"/>
      <c r="L35" s="120" t="s">
        <v>223</v>
      </c>
      <c r="M35" s="121"/>
      <c r="N35" s="121"/>
      <c r="O35" s="121"/>
      <c r="P35" s="121"/>
      <c r="Q35" s="121"/>
      <c r="R35" s="121"/>
      <c r="S35" s="121"/>
      <c r="T35" s="121"/>
      <c r="U35" s="121"/>
    </row>
    <row r="36" spans="2:21" x14ac:dyDescent="0.25">
      <c r="B36" t="s">
        <v>224</v>
      </c>
      <c r="C36" s="86">
        <v>0.7</v>
      </c>
      <c r="D36" s="111">
        <v>0</v>
      </c>
      <c r="E36" s="86"/>
      <c r="F36" s="86">
        <v>0.7</v>
      </c>
      <c r="G36" s="111">
        <v>0</v>
      </c>
      <c r="H36" s="86"/>
      <c r="I36" s="86">
        <f t="shared" ref="I36:I38" si="6">C36-F36</f>
        <v>0</v>
      </c>
      <c r="J36" s="86">
        <f>D36-G36</f>
        <v>0</v>
      </c>
      <c r="L36" t="s">
        <v>224</v>
      </c>
      <c r="M36" s="118">
        <v>0.52499999999999991</v>
      </c>
      <c r="N36" s="129">
        <v>0</v>
      </c>
      <c r="O36" s="118">
        <v>0.17499999999999999</v>
      </c>
      <c r="P36" s="111">
        <v>0.7</v>
      </c>
      <c r="Q36" s="123"/>
      <c r="R36" s="118">
        <v>0.35</v>
      </c>
      <c r="S36" s="129">
        <v>0</v>
      </c>
      <c r="T36" s="118">
        <v>0.35</v>
      </c>
      <c r="U36" s="111">
        <v>0.7</v>
      </c>
    </row>
    <row r="37" spans="2:21" x14ac:dyDescent="0.25">
      <c r="B37" t="s">
        <v>225</v>
      </c>
      <c r="C37" s="86">
        <v>0.15</v>
      </c>
      <c r="D37" s="111">
        <v>0.3</v>
      </c>
      <c r="E37" s="86"/>
      <c r="F37" s="86">
        <v>0.15</v>
      </c>
      <c r="G37" s="111">
        <v>0.3</v>
      </c>
      <c r="H37" s="86"/>
      <c r="I37" s="86">
        <f t="shared" si="6"/>
        <v>0</v>
      </c>
      <c r="J37" s="86">
        <f>D37-G37</f>
        <v>0</v>
      </c>
      <c r="L37" t="s">
        <v>225</v>
      </c>
      <c r="M37" s="118">
        <v>0.15</v>
      </c>
      <c r="N37" s="129">
        <v>0.15</v>
      </c>
      <c r="O37" s="118">
        <v>0</v>
      </c>
      <c r="P37" s="111">
        <v>0.3</v>
      </c>
      <c r="Q37" s="123"/>
      <c r="R37" s="118">
        <v>0.15</v>
      </c>
      <c r="S37" s="129">
        <v>0.15</v>
      </c>
      <c r="T37" s="118">
        <v>0</v>
      </c>
      <c r="U37" s="111">
        <v>0.3</v>
      </c>
    </row>
    <row r="38" spans="2:21" x14ac:dyDescent="0.25">
      <c r="B38" s="31" t="s">
        <v>26</v>
      </c>
      <c r="C38" s="87">
        <v>0.7</v>
      </c>
      <c r="D38" s="112">
        <v>0.3</v>
      </c>
      <c r="E38" s="87"/>
      <c r="F38" s="87">
        <v>0.7</v>
      </c>
      <c r="G38" s="112">
        <v>0.3</v>
      </c>
      <c r="H38" s="87"/>
      <c r="I38" s="87">
        <f t="shared" si="6"/>
        <v>0</v>
      </c>
      <c r="J38" s="87">
        <f t="shared" ref="J38" si="7">D38-G38</f>
        <v>0</v>
      </c>
      <c r="L38" s="31" t="s">
        <v>26</v>
      </c>
      <c r="M38" s="119">
        <v>0.67499999999999993</v>
      </c>
      <c r="N38" s="130">
        <v>0.15</v>
      </c>
      <c r="O38" s="119">
        <v>0.17499999999999999</v>
      </c>
      <c r="P38" s="112">
        <v>1</v>
      </c>
      <c r="Q38" s="124"/>
      <c r="R38" s="119">
        <v>0.5</v>
      </c>
      <c r="S38" s="130">
        <v>0.15</v>
      </c>
      <c r="T38" s="119">
        <v>0.35</v>
      </c>
      <c r="U38" s="112">
        <v>1</v>
      </c>
    </row>
    <row r="39" spans="2:21" x14ac:dyDescent="0.25">
      <c r="C39" s="1"/>
      <c r="D39" s="93"/>
      <c r="E39" s="1"/>
      <c r="F39" s="1"/>
      <c r="G39" s="93"/>
      <c r="H39" s="1"/>
      <c r="I39" s="1"/>
      <c r="J39" s="1"/>
      <c r="M39" s="91"/>
      <c r="N39" s="131"/>
      <c r="O39" s="91"/>
      <c r="P39" s="93"/>
      <c r="Q39" s="122"/>
      <c r="R39" s="1"/>
      <c r="S39" s="122"/>
      <c r="T39" s="1"/>
      <c r="U39" s="93"/>
    </row>
    <row r="40" spans="2:21" x14ac:dyDescent="0.25">
      <c r="B40" s="139" t="s">
        <v>341</v>
      </c>
      <c r="C40" s="139"/>
      <c r="D40" s="139"/>
      <c r="E40" s="139"/>
      <c r="F40" s="139"/>
      <c r="G40" s="139"/>
      <c r="H40" s="139"/>
      <c r="I40" s="139"/>
      <c r="J40" s="139"/>
      <c r="L40" s="120" t="s">
        <v>341</v>
      </c>
      <c r="M40" s="132"/>
      <c r="N40" s="132"/>
      <c r="O40" s="132"/>
      <c r="P40" s="121"/>
      <c r="Q40" s="121"/>
      <c r="R40" s="121"/>
      <c r="S40" s="121"/>
      <c r="T40" s="121"/>
      <c r="U40" s="121"/>
    </row>
    <row r="41" spans="2:21" x14ac:dyDescent="0.25">
      <c r="B41" t="s">
        <v>342</v>
      </c>
      <c r="C41" s="1">
        <v>31858.350175057654</v>
      </c>
      <c r="D41" s="93">
        <v>0</v>
      </c>
      <c r="E41" s="1"/>
      <c r="F41" s="1">
        <v>17103.851868851132</v>
      </c>
      <c r="G41" s="93">
        <v>0</v>
      </c>
      <c r="H41" s="1"/>
      <c r="I41" s="1">
        <f>C41-F41</f>
        <v>14754.498306206522</v>
      </c>
      <c r="J41" s="1">
        <f>D41-G41</f>
        <v>0</v>
      </c>
      <c r="L41" t="s">
        <v>342</v>
      </c>
      <c r="M41" s="91">
        <v>12827.888901638342</v>
      </c>
      <c r="N41" s="131">
        <v>0</v>
      </c>
      <c r="O41" s="91">
        <v>4275.9629672127812</v>
      </c>
      <c r="P41" s="93">
        <v>17103.851868851125</v>
      </c>
      <c r="Q41" s="122"/>
      <c r="R41" s="91">
        <v>8551.9259344255661</v>
      </c>
      <c r="S41" s="131">
        <v>0</v>
      </c>
      <c r="T41" s="91">
        <v>8551.9259344255661</v>
      </c>
      <c r="U41" s="93">
        <v>17103.851868851132</v>
      </c>
    </row>
    <row r="42" spans="2:21" x14ac:dyDescent="0.25">
      <c r="C42" s="1"/>
      <c r="D42" s="93"/>
      <c r="E42" s="1"/>
      <c r="F42" s="1"/>
      <c r="G42" s="93"/>
      <c r="H42" s="1"/>
      <c r="I42" s="1"/>
      <c r="J42" s="1"/>
      <c r="M42" s="91"/>
      <c r="N42" s="131"/>
      <c r="O42" s="91"/>
      <c r="P42" s="93"/>
      <c r="Q42" s="122"/>
      <c r="R42" s="1"/>
      <c r="S42" s="122"/>
      <c r="T42" s="1"/>
      <c r="U42" s="93"/>
    </row>
    <row r="43" spans="2:21" x14ac:dyDescent="0.25">
      <c r="B43" t="s">
        <v>298</v>
      </c>
      <c r="C43" s="1">
        <v>10535.836114933261</v>
      </c>
      <c r="D43" s="93">
        <v>4515.3583349713981</v>
      </c>
      <c r="E43" s="1"/>
      <c r="F43" s="1">
        <v>23286.53201119251</v>
      </c>
      <c r="G43" s="93">
        <v>9979.942290511075</v>
      </c>
      <c r="H43" s="1"/>
      <c r="I43" s="1">
        <f t="shared" ref="I43:I45" si="8">C43-F43</f>
        <v>-12750.695896259249</v>
      </c>
      <c r="J43" s="1">
        <f>D43-G43</f>
        <v>-5464.5839555396769</v>
      </c>
      <c r="L43" t="s">
        <v>298</v>
      </c>
      <c r="M43" s="91">
        <v>22454.870153649917</v>
      </c>
      <c r="N43" s="131">
        <v>4989.9711452555375</v>
      </c>
      <c r="O43" s="91">
        <v>5821.6330027981276</v>
      </c>
      <c r="P43" s="93">
        <v>33266.474301703587</v>
      </c>
      <c r="Q43" s="122"/>
      <c r="R43" s="91">
        <v>16633.237150851794</v>
      </c>
      <c r="S43" s="131">
        <v>4989.9711452555375</v>
      </c>
      <c r="T43" s="91">
        <v>11643.266005596255</v>
      </c>
      <c r="U43" s="93">
        <v>33266.474301703587</v>
      </c>
    </row>
    <row r="44" spans="2:21" x14ac:dyDescent="0.25">
      <c r="B44" t="s">
        <v>343</v>
      </c>
      <c r="C44" s="1">
        <v>11251.330725041587</v>
      </c>
      <c r="D44" s="93">
        <v>0</v>
      </c>
      <c r="E44" s="1"/>
      <c r="F44" s="1">
        <v>3794.6050482426604</v>
      </c>
      <c r="G44" s="93">
        <v>0</v>
      </c>
      <c r="H44" s="1"/>
      <c r="I44" s="1">
        <f t="shared" si="8"/>
        <v>7456.7256767989275</v>
      </c>
      <c r="J44" s="1">
        <f>D44-G44</f>
        <v>0</v>
      </c>
      <c r="L44" t="s">
        <v>343</v>
      </c>
      <c r="M44" s="91">
        <v>2845.9537861819949</v>
      </c>
      <c r="N44" s="131">
        <v>0</v>
      </c>
      <c r="O44" s="91">
        <v>948.65126206066509</v>
      </c>
      <c r="P44" s="93">
        <v>3794.6050482426604</v>
      </c>
      <c r="Q44" s="122"/>
      <c r="R44" s="91">
        <v>1897.3025241213302</v>
      </c>
      <c r="S44" s="131">
        <v>0</v>
      </c>
      <c r="T44" s="91">
        <v>1897.3025241213302</v>
      </c>
      <c r="U44" s="93">
        <v>3794.6050482426604</v>
      </c>
    </row>
    <row r="45" spans="2:21" x14ac:dyDescent="0.25">
      <c r="B45" s="30" t="s">
        <v>26</v>
      </c>
      <c r="C45" s="116">
        <v>21787.166839974849</v>
      </c>
      <c r="D45" s="117">
        <v>4515.3583349713981</v>
      </c>
      <c r="E45" s="116"/>
      <c r="F45" s="116">
        <v>27081.137059435172</v>
      </c>
      <c r="G45" s="117">
        <v>9979.942290511075</v>
      </c>
      <c r="H45" s="116"/>
      <c r="I45" s="116">
        <f t="shared" si="8"/>
        <v>-5293.9702194603233</v>
      </c>
      <c r="J45" s="116">
        <f t="shared" ref="J45" si="9">D45-G45</f>
        <v>-5464.5839555396769</v>
      </c>
      <c r="L45" s="30" t="s">
        <v>26</v>
      </c>
      <c r="M45" s="133">
        <v>25300.823939831913</v>
      </c>
      <c r="N45" s="134">
        <v>4989.9711452555375</v>
      </c>
      <c r="O45" s="133">
        <v>6770.284264858793</v>
      </c>
      <c r="P45" s="117">
        <v>37061.079349946245</v>
      </c>
      <c r="Q45" s="125"/>
      <c r="R45" s="133">
        <v>18530.539674973123</v>
      </c>
      <c r="S45" s="134">
        <v>4989.9711452555375</v>
      </c>
      <c r="T45" s="133">
        <v>13540.568529717586</v>
      </c>
      <c r="U45" s="117">
        <v>37061.079349946245</v>
      </c>
    </row>
    <row r="46" spans="2:21" x14ac:dyDescent="0.25">
      <c r="C46" s="1"/>
      <c r="D46" s="93"/>
      <c r="E46" s="1"/>
      <c r="F46" s="1"/>
      <c r="G46" s="93"/>
      <c r="H46" s="1"/>
      <c r="I46" s="1"/>
      <c r="J46" s="1"/>
      <c r="M46" s="91"/>
      <c r="N46" s="131"/>
      <c r="O46" s="91"/>
      <c r="P46" s="93"/>
      <c r="Q46" s="122"/>
      <c r="R46" s="1"/>
      <c r="S46" s="122"/>
      <c r="T46" s="1"/>
      <c r="U46" s="93"/>
    </row>
    <row r="47" spans="2:21" x14ac:dyDescent="0.25">
      <c r="B47" t="s">
        <v>344</v>
      </c>
      <c r="C47" s="89">
        <v>0.19722253240099058</v>
      </c>
      <c r="D47" s="113" t="s">
        <v>113</v>
      </c>
      <c r="E47" s="89"/>
      <c r="F47" s="89">
        <v>0.27159515671323498</v>
      </c>
      <c r="G47" s="113" t="s">
        <v>113</v>
      </c>
      <c r="H47" s="89"/>
      <c r="I47" s="89">
        <f t="shared" ref="I47:I48" si="10">C47-F47</f>
        <v>-7.4372624312244395E-2</v>
      </c>
      <c r="J47" s="89" t="s">
        <v>362</v>
      </c>
      <c r="L47" t="s">
        <v>344</v>
      </c>
      <c r="M47" s="89">
        <v>0.33832066592238513</v>
      </c>
      <c r="N47" s="126" t="s">
        <v>113</v>
      </c>
      <c r="O47" s="89">
        <v>0.27159515671323498</v>
      </c>
      <c r="P47" s="113">
        <v>0.37168342052696013</v>
      </c>
      <c r="Q47" s="126"/>
      <c r="R47" s="89">
        <v>0.37168342052696013</v>
      </c>
      <c r="S47" s="126" t="s">
        <v>113</v>
      </c>
      <c r="T47" s="89">
        <v>0.27159515671323498</v>
      </c>
      <c r="U47" s="113">
        <v>0.37168342052696013</v>
      </c>
    </row>
    <row r="48" spans="2:21" x14ac:dyDescent="0.25">
      <c r="B48" t="s">
        <v>345</v>
      </c>
      <c r="C48" s="89">
        <v>0.68387618066400457</v>
      </c>
      <c r="D48" s="113" t="s">
        <v>113</v>
      </c>
      <c r="E48" s="89"/>
      <c r="F48" s="89">
        <v>1.5833355706707377</v>
      </c>
      <c r="G48" s="113" t="s">
        <v>113</v>
      </c>
      <c r="H48" s="89"/>
      <c r="I48" s="89">
        <f t="shared" si="10"/>
        <v>-0.89945939000673314</v>
      </c>
      <c r="J48" s="89" t="s">
        <v>362</v>
      </c>
      <c r="L48" t="s">
        <v>345</v>
      </c>
      <c r="M48" s="89">
        <v>1.972329518429222</v>
      </c>
      <c r="N48" s="126" t="s">
        <v>113</v>
      </c>
      <c r="O48" s="89">
        <v>1.5833355706707384</v>
      </c>
      <c r="P48" s="113">
        <v>2.1668264923084637</v>
      </c>
      <c r="Q48" s="126"/>
      <c r="R48" s="89">
        <v>2.1668264923084628</v>
      </c>
      <c r="S48" s="126" t="s">
        <v>113</v>
      </c>
      <c r="T48" s="89">
        <v>1.5833355706707377</v>
      </c>
      <c r="U48" s="113">
        <v>2.1668264923084628</v>
      </c>
    </row>
    <row r="49" spans="2:21" outlineLevel="1" x14ac:dyDescent="0.25">
      <c r="C49" s="1"/>
      <c r="D49" s="93"/>
      <c r="E49" s="1"/>
      <c r="F49" s="1"/>
      <c r="G49" s="93"/>
      <c r="H49" s="1"/>
      <c r="I49" s="1"/>
      <c r="J49" s="1"/>
      <c r="M49" s="91"/>
      <c r="N49" s="131"/>
      <c r="O49" s="91"/>
      <c r="P49" s="93"/>
      <c r="Q49" s="122"/>
      <c r="R49" s="1"/>
      <c r="S49" s="122"/>
      <c r="T49" s="1"/>
      <c r="U49" s="93"/>
    </row>
    <row r="50" spans="2:21" x14ac:dyDescent="0.25">
      <c r="C50" s="1"/>
      <c r="D50" s="93"/>
      <c r="E50" s="1"/>
      <c r="F50" s="1"/>
      <c r="G50" s="93"/>
      <c r="H50" s="1"/>
      <c r="I50" s="1"/>
      <c r="J50" s="1"/>
      <c r="M50" s="91"/>
      <c r="N50" s="131"/>
      <c r="O50" s="91"/>
      <c r="P50" s="93"/>
      <c r="Q50" s="122"/>
      <c r="R50" s="1"/>
      <c r="S50" s="122"/>
      <c r="T50" s="1"/>
      <c r="U50" s="93"/>
    </row>
    <row r="51" spans="2:21" x14ac:dyDescent="0.25">
      <c r="B51" s="139" t="s">
        <v>346</v>
      </c>
      <c r="C51" s="139"/>
      <c r="D51" s="139"/>
      <c r="E51" s="139"/>
      <c r="F51" s="139"/>
      <c r="G51" s="139"/>
      <c r="H51" s="139"/>
      <c r="I51" s="139"/>
      <c r="J51" s="139"/>
      <c r="L51" s="120" t="s">
        <v>346</v>
      </c>
      <c r="M51" s="132"/>
      <c r="N51" s="132"/>
      <c r="O51" s="132"/>
      <c r="P51" s="121"/>
      <c r="Q51" s="121"/>
      <c r="R51" s="121"/>
      <c r="S51" s="121"/>
      <c r="T51" s="121"/>
      <c r="U51" s="121"/>
    </row>
    <row r="52" spans="2:21" x14ac:dyDescent="0.25">
      <c r="B52" t="s">
        <v>347</v>
      </c>
      <c r="C52" s="85">
        <v>0.15846584439277653</v>
      </c>
      <c r="D52" s="114">
        <v>2.9802322387695314E-9</v>
      </c>
      <c r="E52" s="85"/>
      <c r="F52" s="85">
        <v>0.28743779063224795</v>
      </c>
      <c r="G52" s="114">
        <v>2.9802322387695314E-9</v>
      </c>
      <c r="H52" s="85"/>
      <c r="I52" s="85">
        <f t="shared" ref="I52" si="11">C52-F52</f>
        <v>-0.12897194623947142</v>
      </c>
      <c r="J52" s="85">
        <f t="shared" ref="J52" si="12">D52-G52</f>
        <v>0</v>
      </c>
      <c r="L52" t="s">
        <v>347</v>
      </c>
      <c r="M52" s="90">
        <v>0.32388808131217961</v>
      </c>
      <c r="N52" s="135" t="s">
        <v>113</v>
      </c>
      <c r="O52" s="90">
        <v>0.28837599158287053</v>
      </c>
      <c r="P52" s="114">
        <v>0.34009762406349175</v>
      </c>
      <c r="Q52" s="127"/>
      <c r="R52" s="90">
        <v>0.34009762406349175</v>
      </c>
      <c r="S52" s="135" t="s">
        <v>113</v>
      </c>
      <c r="T52" s="90">
        <v>0.28837599158287053</v>
      </c>
      <c r="U52" s="114">
        <v>0.34009762406349175</v>
      </c>
    </row>
    <row r="53" spans="2:21" x14ac:dyDescent="0.25">
      <c r="D53" s="92"/>
      <c r="G53" s="92"/>
      <c r="M53" s="16"/>
      <c r="N53" s="136"/>
      <c r="O53" s="16"/>
      <c r="P53" s="92"/>
      <c r="Q53" s="128"/>
      <c r="S53" s="128"/>
      <c r="U53" s="92"/>
    </row>
    <row r="54" spans="2:21" x14ac:dyDescent="0.25">
      <c r="B54" t="s">
        <v>348</v>
      </c>
      <c r="C54" s="1">
        <v>2062.8409358776448</v>
      </c>
      <c r="D54" s="93">
        <v>884.07468680470492</v>
      </c>
      <c r="E54" s="1"/>
      <c r="F54" s="1">
        <v>1123.9138213622059</v>
      </c>
      <c r="G54" s="93">
        <v>481.67735201237394</v>
      </c>
      <c r="H54" s="1"/>
      <c r="I54" s="1">
        <f t="shared" ref="I54" si="13">C54-F54</f>
        <v>938.92711451543892</v>
      </c>
      <c r="J54" s="1">
        <f t="shared" ref="J54" si="14">D54-G54</f>
        <v>402.39733479233098</v>
      </c>
      <c r="L54" t="s">
        <v>348</v>
      </c>
      <c r="M54" s="91">
        <v>1083.7740420278415</v>
      </c>
      <c r="N54" s="131">
        <v>240.83867600618697</v>
      </c>
      <c r="O54" s="91">
        <v>280.97845534055148</v>
      </c>
      <c r="P54" s="93">
        <v>1605.59117337458</v>
      </c>
      <c r="Q54" s="122"/>
      <c r="R54" s="91">
        <v>802.79558668728998</v>
      </c>
      <c r="S54" s="131">
        <v>240.83867600618697</v>
      </c>
      <c r="T54" s="91">
        <v>561.95691068110295</v>
      </c>
      <c r="U54" s="93">
        <v>1605.59117337458</v>
      </c>
    </row>
    <row r="55" spans="2:21" x14ac:dyDescent="0.25">
      <c r="D55" s="92"/>
      <c r="G55" s="92"/>
      <c r="M55" s="16"/>
      <c r="N55" s="136"/>
      <c r="O55" s="16"/>
      <c r="P55" s="92"/>
      <c r="Q55" s="128"/>
      <c r="S55" s="128"/>
      <c r="U55" s="92"/>
    </row>
    <row r="56" spans="2:21" x14ac:dyDescent="0.25">
      <c r="B56" t="s">
        <v>350</v>
      </c>
      <c r="C56" s="1">
        <v>20628.409358776447</v>
      </c>
      <c r="D56" s="93">
        <v>8840.7468680470502</v>
      </c>
      <c r="E56" s="1"/>
      <c r="F56" s="1">
        <v>4979.624116852463</v>
      </c>
      <c r="G56" s="93">
        <v>2134.1246215081987</v>
      </c>
      <c r="H56" s="1"/>
      <c r="I56" s="1">
        <f t="shared" ref="I56" si="15">C56-F56</f>
        <v>15648.785241923984</v>
      </c>
      <c r="J56" s="1">
        <f t="shared" ref="J56" si="16">D56-G56</f>
        <v>6706.622246538851</v>
      </c>
      <c r="L56" t="s">
        <v>350</v>
      </c>
      <c r="M56" s="91">
        <v>6192.9945258733806</v>
      </c>
      <c r="N56" s="131">
        <v>1376.2210057496402</v>
      </c>
      <c r="O56" s="91">
        <v>1605.5911733745802</v>
      </c>
      <c r="P56" s="93">
        <v>9174.8067049976016</v>
      </c>
      <c r="Q56" s="122"/>
      <c r="R56" s="91">
        <v>4587.4033524988008</v>
      </c>
      <c r="S56" s="131">
        <v>1376.2210057496402</v>
      </c>
      <c r="T56" s="91">
        <v>3211.1823467491604</v>
      </c>
      <c r="U56" s="93">
        <v>9174.8067049976016</v>
      </c>
    </row>
  </sheetData>
  <mergeCells count="10">
    <mergeCell ref="R32:U32"/>
    <mergeCell ref="C32:D32"/>
    <mergeCell ref="F32:G32"/>
    <mergeCell ref="M4:P4"/>
    <mergeCell ref="R4:U4"/>
    <mergeCell ref="M32:P32"/>
    <mergeCell ref="C4:D4"/>
    <mergeCell ref="F4:G4"/>
    <mergeCell ref="I4:J4"/>
    <mergeCell ref="I32:J3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9d7e9f-0cb4-4239-8b6d-0c989e769574">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8184F6839A69A43B14384CCCDA33C88" ma:contentTypeVersion="9" ma:contentTypeDescription="Create a new document." ma:contentTypeScope="" ma:versionID="41a6773543f74c7393067214ab07a993">
  <xsd:schema xmlns:xsd="http://www.w3.org/2001/XMLSchema" xmlns:xs="http://www.w3.org/2001/XMLSchema" xmlns:p="http://schemas.microsoft.com/office/2006/metadata/properties" xmlns:ns2="8f9d7e9f-0cb4-4239-8b6d-0c989e769574" targetNamespace="http://schemas.microsoft.com/office/2006/metadata/properties" ma:root="true" ma:fieldsID="fa350fbdb173132c0ac7cd5ec8ea40eb" ns2:_="">
    <xsd:import namespace="8f9d7e9f-0cb4-4239-8b6d-0c989e76957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9d7e9f-0cb4-4239-8b6d-0c989e76957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a53d82f-f4ad-4343-abed-b7ac08a291e7"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0DD6916-3916-4A4E-84CD-77D4D218EA1B}">
  <ds:schemaRefs>
    <ds:schemaRef ds:uri="http://schemas.microsoft.com/sharepoint/v3/contenttype/forms"/>
  </ds:schemaRefs>
</ds:datastoreItem>
</file>

<file path=customXml/itemProps2.xml><?xml version="1.0" encoding="utf-8"?>
<ds:datastoreItem xmlns:ds="http://schemas.openxmlformats.org/officeDocument/2006/customXml" ds:itemID="{2B0637DC-7A63-4ACE-99E2-6A076E1B871A}">
  <ds:schemaRefs>
    <ds:schemaRef ds:uri="http://www.w3.org/XML/1998/namespace"/>
    <ds:schemaRef ds:uri="http://schemas.microsoft.com/office/2006/metadata/properties"/>
    <ds:schemaRef ds:uri="http://schemas.microsoft.com/office/infopath/2007/PartnerControls"/>
    <ds:schemaRef ds:uri="http://schemas.openxmlformats.org/package/2006/metadata/core-properties"/>
    <ds:schemaRef ds:uri="8f9d7e9f-0cb4-4239-8b6d-0c989e769574"/>
    <ds:schemaRef ds:uri="http://purl.org/dc/elements/1.1/"/>
    <ds:schemaRef ds:uri="http://schemas.microsoft.com/office/2006/documentManagement/types"/>
    <ds:schemaRef ds:uri="http://purl.org/dc/dcmitype/"/>
    <ds:schemaRef ds:uri="http://purl.org/dc/terms/"/>
  </ds:schemaRefs>
</ds:datastoreItem>
</file>

<file path=customXml/itemProps3.xml><?xml version="1.0" encoding="utf-8"?>
<ds:datastoreItem xmlns:ds="http://schemas.openxmlformats.org/officeDocument/2006/customXml" ds:itemID="{D314A32E-2E3C-4284-9B97-6A4EDD6ACB3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f9d7e9f-0cb4-4239-8b6d-0c989e76957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5cb24697-aa34-4e4a-8f39-8c5008c87bdb}" enabled="1" method="Standard" siteId="{0491c58f-e5cd-4f51-8041-21513b208675}"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2</vt:i4>
      </vt:variant>
    </vt:vector>
  </HeadingPairs>
  <TitlesOfParts>
    <vt:vector size="12" baseType="lpstr">
      <vt:lpstr>Notes</vt:lpstr>
      <vt:lpstr>Cover</vt:lpstr>
      <vt:lpstr>Project Inputs</vt:lpstr>
      <vt:lpstr>Model Inputs</vt:lpstr>
      <vt:lpstr>Cashflow</vt:lpstr>
      <vt:lpstr>Output</vt:lpstr>
      <vt:lpstr>Village Valuation</vt:lpstr>
      <vt:lpstr>House Build Up</vt:lpstr>
      <vt:lpstr>For Slides - Freehold</vt:lpstr>
      <vt:lpstr>For Slides - Ground Lease</vt:lpstr>
      <vt:lpstr>Periodicity</vt:lpstr>
      <vt:lpstr>'Village Valuation'!Print_Area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Sam Smith</dc:creator>
  <cp:keywords/>
  <dc:description/>
  <cp:lastModifiedBy>Liam Dickson</cp:lastModifiedBy>
  <cp:revision/>
  <dcterms:created xsi:type="dcterms:W3CDTF">2025-10-01T22:01:39Z</dcterms:created>
  <dcterms:modified xsi:type="dcterms:W3CDTF">2026-04-09T19:53:49Z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0x01010078184F6839A69A43B14384CCCDA33C88</vt:lpwstr>
  </property>
  <property fmtid="{D5CDD505-2E9C-101B-9397-08002B2CF9AE}" pid="3" name="MediaServiceImageTags">
    <vt:lpwstr/>
  </property>
</Properties>
</file>