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wamp\www\PROJET_EPSI_2015_2016\MISE_EN_PLACE_SITE\TABLEAUX_EXCEL\"/>
    </mc:Choice>
  </mc:AlternateContent>
  <bookViews>
    <workbookView xWindow="0" yWindow="0" windowWidth="20490" windowHeight="7755" firstSheet="3" activeTab="8"/>
  </bookViews>
  <sheets>
    <sheet name="Scierie" sheetId="1" r:id="rId1"/>
    <sheet name="TODO" sheetId="9" r:id="rId2"/>
    <sheet name="Minerai de fer" sheetId="2" r:id="rId3"/>
    <sheet name="Carrière de pierre" sheetId="3" r:id="rId4"/>
    <sheet name="Ferme" sheetId="4" r:id="rId5"/>
    <sheet name="Ecurie" sheetId="10" r:id="rId6"/>
    <sheet name="Rempart" sheetId="15" r:id="rId7"/>
    <sheet name="Marché" sheetId="16" r:id="rId8"/>
    <sheet name="Unités" sheetId="7" r:id="rId9"/>
    <sheet name="Batiments" sheetId="8" r:id="rId10"/>
    <sheet name="Maison" sheetId="17" r:id="rId11"/>
    <sheet name="Centre ville" sheetId="18" r:id="rId12"/>
    <sheet name="Couts des recherches(académie)" sheetId="14" r:id="rId13"/>
    <sheet name="Académie" sheetId="12" r:id="rId14"/>
    <sheet name="Tours de défense" sheetId="13" r:id="rId15"/>
    <sheet name="Caserne" sheetId="6" r:id="rId16"/>
    <sheet name="Atelier de siège" sheetId="11" r:id="rId17"/>
    <sheet name="Entrepot" sheetId="5" r:id="rId18"/>
  </sheets>
  <definedNames>
    <definedName name="SOMME">Maison!$J$25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7" i="7" l="1"/>
  <c r="AA17" i="7"/>
  <c r="Z17" i="7"/>
  <c r="Z16" i="7"/>
  <c r="U15" i="7" l="1"/>
  <c r="Y15" i="7"/>
  <c r="Y12" i="7"/>
  <c r="U12" i="7"/>
  <c r="AB16" i="7"/>
  <c r="AA16" i="7"/>
  <c r="AB14" i="7"/>
  <c r="AB13" i="7"/>
  <c r="AA14" i="7"/>
  <c r="AA13" i="7"/>
  <c r="Z14" i="7"/>
  <c r="Z13" i="7"/>
  <c r="Z8" i="7"/>
  <c r="AA8" i="7"/>
  <c r="AB8" i="7"/>
  <c r="Z9" i="7"/>
  <c r="AA9" i="7"/>
  <c r="AB9" i="7"/>
  <c r="Z10" i="7"/>
  <c r="AA10" i="7"/>
  <c r="AB10" i="7"/>
  <c r="Z11" i="7"/>
  <c r="AA11" i="7"/>
  <c r="AB11" i="7"/>
  <c r="AB7" i="7"/>
  <c r="AA7" i="7"/>
  <c r="Z7" i="7"/>
  <c r="V8" i="7"/>
  <c r="V9" i="7"/>
  <c r="V10" i="7"/>
  <c r="V11" i="7"/>
  <c r="V13" i="7"/>
  <c r="V14" i="7"/>
  <c r="V16" i="7"/>
  <c r="V17" i="7"/>
  <c r="V7" i="7"/>
  <c r="AB12" i="7" l="1"/>
  <c r="Z15" i="7"/>
  <c r="AB15" i="7"/>
  <c r="AB18" i="7" s="1"/>
  <c r="AA15" i="7"/>
  <c r="AA12" i="7"/>
  <c r="AA18" i="7" s="1"/>
  <c r="Z12" i="7"/>
  <c r="Z18" i="7" s="1"/>
  <c r="Y19" i="7"/>
  <c r="U19" i="7"/>
  <c r="U25" i="7" s="1"/>
  <c r="V18" i="7"/>
  <c r="V12" i="7"/>
  <c r="V15" i="7"/>
  <c r="E5" i="10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D5" i="10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C5" i="10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H5" i="10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5" i="3"/>
  <c r="G24" i="18"/>
  <c r="D9" i="18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H7" i="18"/>
  <c r="H8" i="18" s="1"/>
  <c r="H9" i="18" s="1"/>
  <c r="H10" i="18" s="1"/>
  <c r="H11" i="18" s="1"/>
  <c r="H12" i="18" s="1"/>
  <c r="H13" i="18" s="1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B7" i="18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C6" i="18"/>
  <c r="C7" i="18" s="1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22" i="18" s="1"/>
  <c r="C23" i="18" s="1"/>
  <c r="H5" i="18"/>
  <c r="H6" i="18" s="1"/>
  <c r="E5" i="18"/>
  <c r="E6" i="18" s="1"/>
  <c r="E7" i="18" s="1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D5" i="18"/>
  <c r="D6" i="18" s="1"/>
  <c r="D7" i="18" s="1"/>
  <c r="D8" i="18" s="1"/>
  <c r="C5" i="18"/>
  <c r="B5" i="18"/>
  <c r="B6" i="18" s="1"/>
  <c r="Z19" i="7" l="1"/>
  <c r="V25" i="7" s="1"/>
  <c r="AA19" i="7"/>
  <c r="V26" i="7" s="1"/>
  <c r="AB19" i="7"/>
  <c r="V27" i="7" s="1"/>
  <c r="W25" i="7"/>
  <c r="V19" i="7"/>
  <c r="U28" i="7" s="1"/>
  <c r="U27" i="7"/>
  <c r="U26" i="7"/>
  <c r="B7" i="17"/>
  <c r="C7" i="17"/>
  <c r="B8" i="17"/>
  <c r="B9" i="17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H6" i="17"/>
  <c r="H7" i="17" s="1"/>
  <c r="H8" i="17" s="1"/>
  <c r="H9" i="17" s="1"/>
  <c r="H10" i="17" s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5" i="17"/>
  <c r="E6" i="17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D6" i="17"/>
  <c r="D7" i="17" s="1"/>
  <c r="D8" i="17" s="1"/>
  <c r="D9" i="17" s="1"/>
  <c r="D10" i="17" s="1"/>
  <c r="D11" i="17" s="1"/>
  <c r="D12" i="17" s="1"/>
  <c r="D13" i="17" s="1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C6" i="17"/>
  <c r="B6" i="17"/>
  <c r="G25" i="17"/>
  <c r="G24" i="16"/>
  <c r="H7" i="16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B7" i="16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H6" i="16"/>
  <c r="C6" i="16"/>
  <c r="C7" i="16" s="1"/>
  <c r="C8" i="16" s="1"/>
  <c r="C9" i="16" s="1"/>
  <c r="C10" i="16" s="1"/>
  <c r="C11" i="16" s="1"/>
  <c r="C12" i="16" s="1"/>
  <c r="C13" i="16" s="1"/>
  <c r="C14" i="16" s="1"/>
  <c r="C15" i="16" s="1"/>
  <c r="C16" i="16" s="1"/>
  <c r="C17" i="16" s="1"/>
  <c r="C18" i="16" s="1"/>
  <c r="C19" i="16" s="1"/>
  <c r="C20" i="16" s="1"/>
  <c r="C21" i="16" s="1"/>
  <c r="C22" i="16" s="1"/>
  <c r="C23" i="16" s="1"/>
  <c r="B6" i="16"/>
  <c r="H5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D5" i="16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C5" i="16"/>
  <c r="B5" i="16"/>
  <c r="G24" i="15"/>
  <c r="D9" i="15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H7" i="15"/>
  <c r="H8" i="15" s="1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B7" i="15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C6" i="15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H5" i="15"/>
  <c r="H6" i="15" s="1"/>
  <c r="E5" i="15"/>
  <c r="E6" i="15" s="1"/>
  <c r="E7" i="15" s="1"/>
  <c r="E8" i="15" s="1"/>
  <c r="E9" i="15" s="1"/>
  <c r="E10" i="15" s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D5" i="15"/>
  <c r="D6" i="15" s="1"/>
  <c r="D7" i="15" s="1"/>
  <c r="D8" i="15" s="1"/>
  <c r="C5" i="15"/>
  <c r="B5" i="15"/>
  <c r="B6" i="15" s="1"/>
  <c r="G24" i="13"/>
  <c r="D9" i="13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H7" i="13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B7" i="13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H5" i="13"/>
  <c r="H6" i="13" s="1"/>
  <c r="E5" i="13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D5" i="13"/>
  <c r="D6" i="13" s="1"/>
  <c r="D7" i="13" s="1"/>
  <c r="D8" i="13" s="1"/>
  <c r="C5" i="13"/>
  <c r="B5" i="13"/>
  <c r="B6" i="13" s="1"/>
  <c r="G24" i="12"/>
  <c r="H7" i="12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B7" i="12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C6" i="12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H5" i="12"/>
  <c r="H6" i="12" s="1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D5" i="12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C5" i="12"/>
  <c r="B5" i="12"/>
  <c r="B6" i="12" s="1"/>
  <c r="G24" i="11"/>
  <c r="C8" i="1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E6" i="1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H5" i="11"/>
  <c r="H6" i="11" s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E5" i="11"/>
  <c r="D5" i="1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C5" i="11"/>
  <c r="C6" i="11" s="1"/>
  <c r="C7" i="11" s="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W27" i="7" l="1"/>
  <c r="W26" i="7"/>
  <c r="C8" i="17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J25" i="17"/>
  <c r="H22" i="4"/>
  <c r="H21" i="4" s="1"/>
  <c r="H20" i="4" s="1"/>
  <c r="H19" i="4" s="1"/>
  <c r="H18" i="4" s="1"/>
  <c r="H17" i="4" s="1"/>
  <c r="H16" i="4" s="1"/>
  <c r="H15" i="4" s="1"/>
  <c r="H14" i="4" s="1"/>
  <c r="H13" i="4" s="1"/>
  <c r="H12" i="4" s="1"/>
  <c r="H11" i="4" s="1"/>
  <c r="H10" i="4" s="1"/>
  <c r="H9" i="4" s="1"/>
  <c r="H8" i="4" s="1"/>
  <c r="H7" i="4" s="1"/>
  <c r="H6" i="4" s="1"/>
  <c r="H5" i="4" s="1"/>
  <c r="H4" i="4" s="1"/>
  <c r="J5" i="4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J4" i="4"/>
  <c r="H22" i="3"/>
  <c r="H21" i="3" s="1"/>
  <c r="H20" i="3" s="1"/>
  <c r="H19" i="3" s="1"/>
  <c r="H18" i="3" s="1"/>
  <c r="H17" i="3" s="1"/>
  <c r="H16" i="3" s="1"/>
  <c r="H15" i="3" s="1"/>
  <c r="H14" i="3" s="1"/>
  <c r="H13" i="3" s="1"/>
  <c r="H12" i="3" s="1"/>
  <c r="H11" i="3" s="1"/>
  <c r="H10" i="3" s="1"/>
  <c r="H9" i="3" s="1"/>
  <c r="H8" i="3" s="1"/>
  <c r="H7" i="3" s="1"/>
  <c r="H6" i="3" s="1"/>
  <c r="H4" i="3" s="1"/>
  <c r="E12" i="3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10" i="3"/>
  <c r="E11" i="3" s="1"/>
  <c r="E8" i="3"/>
  <c r="E9" i="3" s="1"/>
  <c r="E6" i="3"/>
  <c r="E7" i="3" s="1"/>
  <c r="J5" i="3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E5" i="3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J4" i="3"/>
  <c r="H22" i="2"/>
  <c r="H21" i="2"/>
  <c r="H20" i="2" s="1"/>
  <c r="H19" i="2" s="1"/>
  <c r="H18" i="2" s="1"/>
  <c r="H17" i="2" s="1"/>
  <c r="H16" i="2" s="1"/>
  <c r="H15" i="2" s="1"/>
  <c r="H14" i="2" s="1"/>
  <c r="H13" i="2" s="1"/>
  <c r="H12" i="2" s="1"/>
  <c r="H11" i="2" s="1"/>
  <c r="H10" i="2" s="1"/>
  <c r="H9" i="2" s="1"/>
  <c r="H8" i="2" s="1"/>
  <c r="H7" i="2" s="1"/>
  <c r="H6" i="2" s="1"/>
  <c r="H5" i="2" s="1"/>
  <c r="H4" i="2" s="1"/>
  <c r="J8" i="2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6" i="2"/>
  <c r="J7" i="2" s="1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C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J4" i="2"/>
  <c r="J5" i="2" s="1"/>
  <c r="W28" i="7" l="1"/>
  <c r="W29" i="7" s="1"/>
  <c r="G24" i="6"/>
  <c r="H13" i="6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12" i="6"/>
  <c r="H6" i="6"/>
  <c r="H7" i="6" s="1"/>
  <c r="H8" i="6" s="1"/>
  <c r="H9" i="6" s="1"/>
  <c r="H10" i="6" s="1"/>
  <c r="H11" i="6" s="1"/>
  <c r="H5" i="6"/>
  <c r="E5" i="6" l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D5" i="6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H6" i="5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5" i="5"/>
  <c r="J5" i="5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4" i="5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E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6" i="1"/>
  <c r="E5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C7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6" i="1"/>
  <c r="C5" i="1"/>
  <c r="B7" i="1"/>
  <c r="B8" i="1"/>
  <c r="B9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5" i="1"/>
  <c r="B6" i="1"/>
  <c r="H20" i="1"/>
  <c r="H19" i="1" s="1"/>
  <c r="H18" i="1" s="1"/>
  <c r="H17" i="1" s="1"/>
  <c r="H16" i="1" s="1"/>
  <c r="H15" i="1" s="1"/>
  <c r="H14" i="1" s="1"/>
  <c r="H13" i="1" s="1"/>
  <c r="H12" i="1" s="1"/>
  <c r="H11" i="1" s="1"/>
  <c r="H10" i="1" s="1"/>
  <c r="H9" i="1" s="1"/>
  <c r="H8" i="1" s="1"/>
  <c r="H7" i="1" s="1"/>
  <c r="H6" i="1" s="1"/>
  <c r="H5" i="1" s="1"/>
  <c r="H4" i="1" s="1"/>
  <c r="H21" i="1"/>
  <c r="H22" i="1"/>
  <c r="J5" i="1" l="1"/>
  <c r="J6" i="1" s="1"/>
  <c r="J7" i="1" s="1"/>
  <c r="J8" i="1" s="1"/>
  <c r="J9" i="1" s="1"/>
  <c r="J10" i="1" s="1"/>
  <c r="J11" i="1" s="1"/>
  <c r="J4" i="1"/>
  <c r="J12" i="1" l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</calcChain>
</file>

<file path=xl/sharedStrings.xml><?xml version="1.0" encoding="utf-8"?>
<sst xmlns="http://schemas.openxmlformats.org/spreadsheetml/2006/main" count="370" uniqueCount="126">
  <si>
    <t>Bois</t>
  </si>
  <si>
    <t>Niveau</t>
  </si>
  <si>
    <t>Fer</t>
  </si>
  <si>
    <t>Pierre</t>
  </si>
  <si>
    <t>Production /h</t>
  </si>
  <si>
    <t>x1,5</t>
  </si>
  <si>
    <t>x1,2</t>
  </si>
  <si>
    <t>Nourriture</t>
  </si>
  <si>
    <t>Nbr villageois aloués</t>
  </si>
  <si>
    <t>Temps de construction</t>
  </si>
  <si>
    <t>x1,8</t>
  </si>
  <si>
    <t>Scierie (x4)</t>
  </si>
  <si>
    <t>Entrepot</t>
  </si>
  <si>
    <t>Capacité</t>
  </si>
  <si>
    <t>x1,4</t>
  </si>
  <si>
    <t>Coeff</t>
  </si>
  <si>
    <t>x1,3</t>
  </si>
  <si>
    <t>Caserne</t>
  </si>
  <si>
    <t>Dévérouillage</t>
  </si>
  <si>
    <t>Unité 1</t>
  </si>
  <si>
    <t>Unité 2</t>
  </si>
  <si>
    <t>Unité 3</t>
  </si>
  <si>
    <t>Unité 4</t>
  </si>
  <si>
    <t>x1,6</t>
  </si>
  <si>
    <t>Nom unité</t>
  </si>
  <si>
    <t>Attaque</t>
  </si>
  <si>
    <t>Def_Infanterie</t>
  </si>
  <si>
    <t>Def_Distant</t>
  </si>
  <si>
    <t>Def_Cavalier</t>
  </si>
  <si>
    <t>Vitesse case/h</t>
  </si>
  <si>
    <t>Capacité transport</t>
  </si>
  <si>
    <t>Type</t>
  </si>
  <si>
    <t>Temps min</t>
  </si>
  <si>
    <t>Rodeur (Espion)</t>
  </si>
  <si>
    <t>Infanterie</t>
  </si>
  <si>
    <t>Barbare</t>
  </si>
  <si>
    <t>Piquier</t>
  </si>
  <si>
    <t>Fantassin</t>
  </si>
  <si>
    <t>Paladin</t>
  </si>
  <si>
    <t>Archer</t>
  </si>
  <si>
    <t>Distant</t>
  </si>
  <si>
    <t>Arbaletrier</t>
  </si>
  <si>
    <t>Cavalier léger</t>
  </si>
  <si>
    <t>Cavalier</t>
  </si>
  <si>
    <t>Cavalier lourd</t>
  </si>
  <si>
    <t>Trébuchet</t>
  </si>
  <si>
    <t>Bélier</t>
  </si>
  <si>
    <t>Bâtiment</t>
  </si>
  <si>
    <t>Fonction</t>
  </si>
  <si>
    <t>Centre ville</t>
  </si>
  <si>
    <t>Création de villageois + Réduction du temps de construction</t>
  </si>
  <si>
    <t>Maison (10 max)</t>
  </si>
  <si>
    <t>Augmente la pop max.</t>
  </si>
  <si>
    <t xml:space="preserve">Scierie </t>
  </si>
  <si>
    <t>Créer ressource Bois</t>
  </si>
  <si>
    <t>Carrière de pierre</t>
  </si>
  <si>
    <t>Créer ressource Pierre</t>
  </si>
  <si>
    <t>Mine de fer</t>
  </si>
  <si>
    <t>Créer ressource Fer</t>
  </si>
  <si>
    <t>Ferme</t>
  </si>
  <si>
    <t>Créer ressource Nourriture</t>
  </si>
  <si>
    <t>Création + recherche d'unités de type infanterie</t>
  </si>
  <si>
    <t>Ecurie</t>
  </si>
  <si>
    <t>Création + recherche d'unités montées</t>
  </si>
  <si>
    <t>Atelier de siège</t>
  </si>
  <si>
    <t>Création + recherche d'unités de siège</t>
  </si>
  <si>
    <t>Académie</t>
  </si>
  <si>
    <t>Recherche de nouvelles technologies.</t>
  </si>
  <si>
    <t>Tours de défense</t>
  </si>
  <si>
    <t>Défense de la base</t>
  </si>
  <si>
    <t>Rempart</t>
  </si>
  <si>
    <t>Marché</t>
  </si>
  <si>
    <t>Commerce des ressources</t>
  </si>
  <si>
    <t>Entrepôt</t>
  </si>
  <si>
    <t>Augmente le stock max de toutes les ressources.</t>
  </si>
  <si>
    <t>Minerai de fer (x4)</t>
  </si>
  <si>
    <t>Carrière de pierre (x4)</t>
  </si>
  <si>
    <t>Ferme (x4)</t>
  </si>
  <si>
    <t>OK</t>
  </si>
  <si>
    <t>TODO</t>
  </si>
  <si>
    <t>Batiments restants</t>
  </si>
  <si>
    <t>Pré requis pour chaque batiments</t>
  </si>
  <si>
    <t>Couts des recherches</t>
  </si>
  <si>
    <t>Pourcentage réduction temps de prod pour caserne/écurie/académie</t>
  </si>
  <si>
    <t>Atelier de siège(à modifier)</t>
  </si>
  <si>
    <t>Académie (à modifier)</t>
  </si>
  <si>
    <t>Dévérouillage recherches</t>
  </si>
  <si>
    <t>Tours de défense (à modifier)</t>
  </si>
  <si>
    <t>Rempart (à modifier)</t>
  </si>
  <si>
    <t>Marché (à modifier)</t>
  </si>
  <si>
    <t>Pré_requis</t>
  </si>
  <si>
    <t>Do ?</t>
  </si>
  <si>
    <t xml:space="preserve">Ecurie </t>
  </si>
  <si>
    <t>Pop débloquée (lvl * 10)</t>
  </si>
  <si>
    <t>Description: 2 slots * 5 emplacments = 10 maisons max. 1 maison = 2100 pop (lvl20)</t>
  </si>
  <si>
    <t>x2</t>
  </si>
  <si>
    <t>Total</t>
  </si>
  <si>
    <t>Maison</t>
  </si>
  <si>
    <t>Unités</t>
  </si>
  <si>
    <t>Nom</t>
  </si>
  <si>
    <t>Lvl Débloque</t>
  </si>
  <si>
    <t>Villageois</t>
  </si>
  <si>
    <t>TRISTAN</t>
  </si>
  <si>
    <t>OK_TRISTAN</t>
  </si>
  <si>
    <t>OK_SOUBRIE</t>
  </si>
  <si>
    <t>OK_KEVIN</t>
  </si>
  <si>
    <t>Armée attaquant :</t>
  </si>
  <si>
    <t>Unitée :</t>
  </si>
  <si>
    <t>Nombre :</t>
  </si>
  <si>
    <t>Valeur d'attaque :</t>
  </si>
  <si>
    <t>Total :</t>
  </si>
  <si>
    <t>Total Infanterie :</t>
  </si>
  <si>
    <t>Total Distant :</t>
  </si>
  <si>
    <t>Total Cavalerie :</t>
  </si>
  <si>
    <t xml:space="preserve">Unitée : </t>
  </si>
  <si>
    <t>Valeur Inf :</t>
  </si>
  <si>
    <t>Valeur Dist :</t>
  </si>
  <si>
    <t>Valeur Cav :</t>
  </si>
  <si>
    <t>Totaux :</t>
  </si>
  <si>
    <t>Armée défenseur :</t>
  </si>
  <si>
    <t>Calculateur :</t>
  </si>
  <si>
    <t>Défense</t>
  </si>
  <si>
    <t>Cavalier :</t>
  </si>
  <si>
    <t>Distance :</t>
  </si>
  <si>
    <t>Infanterie :</t>
  </si>
  <si>
    <t>Ratio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</si>
</sst>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3F3F3F"/>
      </left>
      <right style="thin">
        <color indexed="64"/>
      </right>
      <top style="thin">
        <color rgb="FF3F3F3F"/>
      </top>
      <bottom/>
      <diagonal/>
    </border>
    <border>
      <left style="thin">
        <color rgb="FF3F3F3F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3F3F3F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3" applyNumberFormat="0" applyAlignment="0" applyProtection="0"/>
  </cellStyleXfs>
  <cellXfs count="146">
    <xf numFmtId="0" fontId="0" fillId="0" borderId="0" xfId="0"/>
    <xf numFmtId="0" fontId="0" fillId="0" borderId="0" xfId="0" applyAlignment="1">
      <alignment horizontal="center" vertical="center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3" borderId="0" xfId="2" applyAlignment="1">
      <alignment horizontal="center" vertical="center"/>
    </xf>
    <xf numFmtId="0" fontId="2" fillId="3" borderId="0" xfId="2" applyAlignment="1">
      <alignment horizontal="center"/>
    </xf>
    <xf numFmtId="1" fontId="2" fillId="3" borderId="0" xfId="2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2" fillId="3" borderId="0" xfId="2" applyBorder="1" applyAlignment="1">
      <alignment horizontal="center"/>
    </xf>
    <xf numFmtId="1" fontId="2" fillId="3" borderId="0" xfId="2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46" fontId="0" fillId="0" borderId="0" xfId="0" applyNumberFormat="1" applyBorder="1" applyAlignment="1">
      <alignment horizontal="center"/>
    </xf>
    <xf numFmtId="1" fontId="0" fillId="0" borderId="7" xfId="0" applyNumberFormat="1" applyBorder="1" applyAlignment="1">
      <alignment horizontal="center" vertical="center"/>
    </xf>
    <xf numFmtId="0" fontId="2" fillId="3" borderId="11" xfId="2" applyBorder="1" applyAlignment="1">
      <alignment horizontal="center" vertical="center"/>
    </xf>
    <xf numFmtId="0" fontId="2" fillId="3" borderId="12" xfId="2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7" xfId="0" applyNumberFormat="1" applyBorder="1" applyAlignment="1">
      <alignment horizontal="center"/>
    </xf>
    <xf numFmtId="46" fontId="0" fillId="0" borderId="18" xfId="0" applyNumberFormat="1" applyBorder="1" applyAlignment="1">
      <alignment horizontal="center"/>
    </xf>
    <xf numFmtId="0" fontId="0" fillId="0" borderId="0" xfId="0"/>
    <xf numFmtId="1" fontId="0" fillId="0" borderId="0" xfId="0" applyNumberFormat="1"/>
    <xf numFmtId="0" fontId="4" fillId="0" borderId="9" xfId="2" applyFont="1" applyFill="1" applyBorder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0" fillId="0" borderId="0" xfId="0" applyFill="1" applyBorder="1"/>
    <xf numFmtId="1" fontId="4" fillId="0" borderId="9" xfId="2" applyNumberFormat="1" applyFont="1" applyFill="1" applyBorder="1"/>
    <xf numFmtId="0" fontId="4" fillId="0" borderId="0" xfId="0" applyFont="1" applyBorder="1"/>
    <xf numFmtId="1" fontId="4" fillId="0" borderId="0" xfId="0" applyNumberFormat="1" applyFont="1" applyBorder="1"/>
    <xf numFmtId="0" fontId="4" fillId="0" borderId="7" xfId="0" applyFont="1" applyBorder="1"/>
    <xf numFmtId="1" fontId="4" fillId="0" borderId="7" xfId="0" applyNumberFormat="1" applyFont="1" applyBorder="1"/>
    <xf numFmtId="0" fontId="4" fillId="0" borderId="9" xfId="0" applyFont="1" applyBorder="1"/>
    <xf numFmtId="1" fontId="4" fillId="0" borderId="9" xfId="0" applyNumberFormat="1" applyFont="1" applyBorder="1"/>
    <xf numFmtId="0" fontId="0" fillId="0" borderId="0" xfId="0"/>
    <xf numFmtId="0" fontId="1" fillId="2" borderId="1" xfId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/>
    <xf numFmtId="0" fontId="2" fillId="3" borderId="12" xfId="2" applyBorder="1" applyAlignment="1">
      <alignment horizontal="center" vertical="center"/>
    </xf>
    <xf numFmtId="0" fontId="2" fillId="6" borderId="0" xfId="0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64" fontId="0" fillId="0" borderId="0" xfId="0" applyNumberFormat="1"/>
    <xf numFmtId="0" fontId="6" fillId="0" borderId="0" xfId="0" applyFont="1"/>
    <xf numFmtId="0" fontId="0" fillId="0" borderId="24" xfId="0" applyBorder="1"/>
    <xf numFmtId="0" fontId="0" fillId="0" borderId="25" xfId="0" applyBorder="1"/>
    <xf numFmtId="0" fontId="4" fillId="0" borderId="26" xfId="2" applyFont="1" applyFill="1" applyBorder="1"/>
    <xf numFmtId="0" fontId="0" fillId="0" borderId="27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3" xfId="0" applyBorder="1"/>
    <xf numFmtId="0" fontId="0" fillId="0" borderId="21" xfId="0" applyBorder="1"/>
    <xf numFmtId="0" fontId="0" fillId="0" borderId="38" xfId="0" applyBorder="1"/>
    <xf numFmtId="0" fontId="0" fillId="0" borderId="39" xfId="0" applyBorder="1"/>
    <xf numFmtId="0" fontId="4" fillId="0" borderId="38" xfId="2" applyFont="1" applyFill="1" applyBorder="1"/>
    <xf numFmtId="0" fontId="0" fillId="8" borderId="24" xfId="0" applyFill="1" applyBorder="1"/>
    <xf numFmtId="0" fontId="0" fillId="7" borderId="21" xfId="0" applyFill="1" applyBorder="1"/>
    <xf numFmtId="0" fontId="0" fillId="7" borderId="40" xfId="0" applyFill="1" applyBorder="1"/>
    <xf numFmtId="0" fontId="0" fillId="7" borderId="34" xfId="0" applyFill="1" applyBorder="1"/>
    <xf numFmtId="0" fontId="0" fillId="7" borderId="41" xfId="0" applyFill="1" applyBorder="1"/>
    <xf numFmtId="0" fontId="0" fillId="7" borderId="38" xfId="0" applyFill="1" applyBorder="1"/>
    <xf numFmtId="0" fontId="0" fillId="7" borderId="39" xfId="0" applyFill="1" applyBorder="1"/>
    <xf numFmtId="0" fontId="0" fillId="5" borderId="38" xfId="0" applyFill="1" applyBorder="1"/>
    <xf numFmtId="0" fontId="0" fillId="8" borderId="0" xfId="0" applyFill="1" applyBorder="1"/>
    <xf numFmtId="0" fontId="0" fillId="8" borderId="30" xfId="0" applyFill="1" applyBorder="1"/>
    <xf numFmtId="0" fontId="0" fillId="8" borderId="26" xfId="0" applyFill="1" applyBorder="1"/>
    <xf numFmtId="0" fontId="0" fillId="8" borderId="9" xfId="0" applyFill="1" applyBorder="1"/>
    <xf numFmtId="0" fontId="0" fillId="8" borderId="25" xfId="0" applyFill="1" applyBorder="1"/>
    <xf numFmtId="0" fontId="0" fillId="7" borderId="33" xfId="0" applyFill="1" applyBorder="1"/>
    <xf numFmtId="0" fontId="0" fillId="7" borderId="29" xfId="0" applyFill="1" applyBorder="1"/>
    <xf numFmtId="0" fontId="0" fillId="0" borderId="43" xfId="0" applyBorder="1"/>
    <xf numFmtId="0" fontId="0" fillId="8" borderId="42" xfId="0" applyFill="1" applyBorder="1"/>
    <xf numFmtId="0" fontId="0" fillId="8" borderId="44" xfId="0" applyFill="1" applyBorder="1"/>
    <xf numFmtId="0" fontId="0" fillId="8" borderId="45" xfId="0" applyFill="1" applyBorder="1"/>
    <xf numFmtId="0" fontId="0" fillId="9" borderId="21" xfId="0" applyFill="1" applyBorder="1"/>
    <xf numFmtId="10" fontId="0" fillId="0" borderId="21" xfId="0" applyNumberFormat="1" applyBorder="1"/>
    <xf numFmtId="0" fontId="0" fillId="0" borderId="50" xfId="0" applyBorder="1"/>
    <xf numFmtId="1" fontId="0" fillId="0" borderId="39" xfId="0" applyNumberFormat="1" applyBorder="1"/>
    <xf numFmtId="0" fontId="4" fillId="8" borderId="21" xfId="0" applyFont="1" applyFill="1" applyBorder="1"/>
    <xf numFmtId="1" fontId="4" fillId="8" borderId="39" xfId="0" applyNumberFormat="1" applyFont="1" applyFill="1" applyBorder="1"/>
    <xf numFmtId="0" fontId="0" fillId="5" borderId="40" xfId="0" applyFill="1" applyBorder="1"/>
    <xf numFmtId="0" fontId="2" fillId="3" borderId="22" xfId="2" applyBorder="1"/>
    <xf numFmtId="0" fontId="2" fillId="3" borderId="32" xfId="2" applyBorder="1"/>
    <xf numFmtId="1" fontId="2" fillId="3" borderId="32" xfId="2" applyNumberFormat="1" applyBorder="1"/>
    <xf numFmtId="1" fontId="2" fillId="3" borderId="23" xfId="2" applyNumberFormat="1" applyBorder="1"/>
    <xf numFmtId="0" fontId="2" fillId="0" borderId="24" xfId="2" applyFill="1" applyBorder="1"/>
    <xf numFmtId="0" fontId="2" fillId="0" borderId="0" xfId="2" applyFill="1" applyBorder="1"/>
    <xf numFmtId="1" fontId="2" fillId="0" borderId="0" xfId="2" applyNumberFormat="1" applyFill="1" applyBorder="1"/>
    <xf numFmtId="0" fontId="0" fillId="0" borderId="25" xfId="0" applyFill="1" applyBorder="1"/>
    <xf numFmtId="0" fontId="4" fillId="0" borderId="33" xfId="0" applyFont="1" applyBorder="1"/>
    <xf numFmtId="1" fontId="4" fillId="0" borderId="33" xfId="0" applyNumberFormat="1" applyFont="1" applyBorder="1"/>
    <xf numFmtId="0" fontId="4" fillId="8" borderId="51" xfId="0" applyFont="1" applyFill="1" applyBorder="1"/>
    <xf numFmtId="0" fontId="4" fillId="8" borderId="46" xfId="0" applyFont="1" applyFill="1" applyBorder="1"/>
    <xf numFmtId="10" fontId="4" fillId="8" borderId="41" xfId="0" applyNumberFormat="1" applyFont="1" applyFill="1" applyBorder="1"/>
    <xf numFmtId="0" fontId="1" fillId="2" borderId="2" xfId="1" applyBorder="1" applyAlignment="1">
      <alignment horizontal="center"/>
    </xf>
    <xf numFmtId="0" fontId="1" fillId="2" borderId="0" xfId="1" applyBorder="1" applyAlignment="1">
      <alignment horizontal="center"/>
    </xf>
    <xf numFmtId="0" fontId="3" fillId="4" borderId="3" xfId="3" applyAlignment="1">
      <alignment horizontal="center" vertical="center"/>
    </xf>
    <xf numFmtId="46" fontId="3" fillId="4" borderId="3" xfId="3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8" xfId="1" applyBorder="1" applyAlignment="1">
      <alignment horizontal="center"/>
    </xf>
    <xf numFmtId="0" fontId="1" fillId="2" borderId="9" xfId="1" applyBorder="1" applyAlignment="1">
      <alignment horizontal="center"/>
    </xf>
    <xf numFmtId="46" fontId="3" fillId="4" borderId="4" xfId="3" applyNumberFormat="1" applyBorder="1" applyAlignment="1">
      <alignment horizontal="center" vertical="center"/>
    </xf>
    <xf numFmtId="46" fontId="3" fillId="4" borderId="5" xfId="3" applyNumberFormat="1" applyBorder="1" applyAlignment="1">
      <alignment horizontal="center" vertical="center"/>
    </xf>
    <xf numFmtId="46" fontId="3" fillId="4" borderId="6" xfId="3" applyNumberFormat="1" applyBorder="1" applyAlignment="1">
      <alignment horizontal="center" vertical="center"/>
    </xf>
    <xf numFmtId="46" fontId="3" fillId="4" borderId="20" xfId="3" applyNumberFormat="1" applyBorder="1" applyAlignment="1">
      <alignment horizontal="center" vertical="center"/>
    </xf>
    <xf numFmtId="0" fontId="3" fillId="4" borderId="4" xfId="3" applyBorder="1" applyAlignment="1">
      <alignment horizontal="center" vertical="center"/>
    </xf>
    <xf numFmtId="0" fontId="3" fillId="4" borderId="5" xfId="3" applyBorder="1" applyAlignment="1">
      <alignment horizontal="center" vertical="center"/>
    </xf>
    <xf numFmtId="0" fontId="3" fillId="4" borderId="20" xfId="3" applyBorder="1" applyAlignment="1">
      <alignment horizontal="center" vertical="center"/>
    </xf>
    <xf numFmtId="0" fontId="1" fillId="2" borderId="10" xfId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4" borderId="13" xfId="3" applyBorder="1" applyAlignment="1">
      <alignment horizontal="center" vertical="center"/>
    </xf>
    <xf numFmtId="0" fontId="3" fillId="4" borderId="14" xfId="3" applyBorder="1" applyAlignment="1">
      <alignment horizontal="center" vertical="center"/>
    </xf>
    <xf numFmtId="0" fontId="3" fillId="4" borderId="17" xfId="3" applyBorder="1" applyAlignment="1">
      <alignment horizontal="center" vertical="center"/>
    </xf>
    <xf numFmtId="0" fontId="3" fillId="4" borderId="3" xfId="3" applyBorder="1" applyAlignment="1">
      <alignment horizontal="center" vertical="center"/>
    </xf>
    <xf numFmtId="0" fontId="3" fillId="4" borderId="16" xfId="3" applyBorder="1" applyAlignment="1">
      <alignment horizontal="center" vertical="center"/>
    </xf>
    <xf numFmtId="46" fontId="3" fillId="4" borderId="3" xfId="3" applyNumberFormat="1" applyBorder="1" applyAlignment="1">
      <alignment horizontal="center" vertical="center"/>
    </xf>
    <xf numFmtId="46" fontId="3" fillId="4" borderId="16" xfId="3" applyNumberFormat="1" applyBorder="1" applyAlignment="1">
      <alignment horizontal="center" vertical="center"/>
    </xf>
    <xf numFmtId="0" fontId="0" fillId="5" borderId="35" xfId="0" applyFill="1" applyBorder="1" applyAlignment="1">
      <alignment horizontal="center"/>
    </xf>
    <xf numFmtId="0" fontId="0" fillId="5" borderId="36" xfId="0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47" xfId="0" applyFill="1" applyBorder="1" applyAlignment="1">
      <alignment horizontal="center"/>
    </xf>
    <xf numFmtId="0" fontId="0" fillId="5" borderId="48" xfId="0" applyFill="1" applyBorder="1" applyAlignment="1">
      <alignment horizontal="center"/>
    </xf>
    <xf numFmtId="0" fontId="0" fillId="5" borderId="49" xfId="0" applyFill="1" applyBorder="1" applyAlignment="1">
      <alignment horizontal="center"/>
    </xf>
    <xf numFmtId="0" fontId="3" fillId="4" borderId="6" xfId="3" applyBorder="1" applyAlignment="1">
      <alignment horizontal="center" vertical="center"/>
    </xf>
    <xf numFmtId="0" fontId="1" fillId="2" borderId="11" xfId="1" applyBorder="1" applyAlignment="1">
      <alignment horizontal="center"/>
    </xf>
    <xf numFmtId="0" fontId="1" fillId="5" borderId="0" xfId="0" applyFont="1" applyFill="1" applyBorder="1" applyAlignment="1">
      <alignment horizontal="center"/>
    </xf>
  </cellXfs>
  <cellStyles count="4">
    <cellStyle name="Accent6" xfId="2" builtinId="49"/>
    <cellStyle name="Normal" xfId="0" builtinId="0"/>
    <cellStyle name="Sortie" xfId="3" builtinId="21"/>
    <cellStyle name="Vérification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K43"/>
  <sheetViews>
    <sheetView zoomScaleNormal="100" workbookViewId="0">
      <selection activeCell="H5" sqref="H5"/>
    </sheetView>
  </sheetViews>
  <sheetFormatPr baseColWidth="10" defaultRowHeight="15" x14ac:dyDescent="0.25"/>
  <cols>
    <col min="1" max="2" width="11.42578125" style="1"/>
    <col min="3" max="3" width="14.7109375" style="1" customWidth="1"/>
    <col min="4" max="6" width="11.42578125" style="1"/>
    <col min="7" max="7" width="19.5703125" style="1" customWidth="1"/>
    <col min="8" max="9" width="22.7109375" style="3" customWidth="1"/>
    <col min="10" max="10" width="15.28515625" style="7" customWidth="1"/>
  </cols>
  <sheetData>
    <row r="1" spans="1:11" x14ac:dyDescent="0.25">
      <c r="A1" s="111" t="s">
        <v>11</v>
      </c>
      <c r="B1" s="112"/>
      <c r="C1" s="112"/>
      <c r="D1" s="112"/>
      <c r="E1" s="112"/>
      <c r="F1" s="112"/>
      <c r="G1" s="112"/>
      <c r="H1" s="112"/>
      <c r="I1" s="112"/>
      <c r="J1" s="112"/>
    </row>
    <row r="2" spans="1:11" x14ac:dyDescent="0.25">
      <c r="A2" s="4" t="s">
        <v>1</v>
      </c>
      <c r="B2" s="4" t="s">
        <v>0</v>
      </c>
      <c r="C2" s="4" t="s">
        <v>2</v>
      </c>
      <c r="D2" s="4" t="s">
        <v>3</v>
      </c>
      <c r="E2" s="4" t="s">
        <v>7</v>
      </c>
      <c r="F2" s="4"/>
      <c r="G2" s="4" t="s">
        <v>8</v>
      </c>
      <c r="H2" s="5" t="s">
        <v>9</v>
      </c>
      <c r="I2" s="5"/>
      <c r="J2" s="6" t="s">
        <v>4</v>
      </c>
    </row>
    <row r="3" spans="1:11" x14ac:dyDescent="0.25">
      <c r="A3" s="1">
        <v>0</v>
      </c>
      <c r="B3" s="115"/>
      <c r="C3" s="115"/>
      <c r="D3" s="115"/>
      <c r="E3" s="115"/>
      <c r="F3" s="115"/>
      <c r="G3" s="115"/>
      <c r="H3" s="115"/>
      <c r="I3" s="115"/>
      <c r="J3" s="7">
        <v>20</v>
      </c>
      <c r="K3" s="113" t="s">
        <v>5</v>
      </c>
    </row>
    <row r="4" spans="1:11" x14ac:dyDescent="0.25">
      <c r="A4" s="1">
        <v>1</v>
      </c>
      <c r="B4" s="1">
        <v>25</v>
      </c>
      <c r="C4" s="8">
        <v>50</v>
      </c>
      <c r="D4" s="1">
        <v>40</v>
      </c>
      <c r="E4" s="1">
        <v>15</v>
      </c>
      <c r="F4" s="113" t="s">
        <v>5</v>
      </c>
      <c r="G4" s="1">
        <v>1</v>
      </c>
      <c r="H4" s="2">
        <f t="shared" ref="H4:H8" si="0">H5/1.8</f>
        <v>1.8319664323661843E-3</v>
      </c>
      <c r="I4" s="114" t="s">
        <v>10</v>
      </c>
      <c r="J4" s="7">
        <f>J3*1.5</f>
        <v>30</v>
      </c>
      <c r="K4" s="113"/>
    </row>
    <row r="5" spans="1:11" x14ac:dyDescent="0.25">
      <c r="A5" s="1">
        <v>2</v>
      </c>
      <c r="B5" s="8">
        <f t="shared" ref="B5:E6" si="1">B4*1.5</f>
        <v>37.5</v>
      </c>
      <c r="C5" s="8">
        <f t="shared" si="1"/>
        <v>75</v>
      </c>
      <c r="D5" s="8">
        <f t="shared" si="1"/>
        <v>60</v>
      </c>
      <c r="E5" s="8">
        <f t="shared" si="1"/>
        <v>22.5</v>
      </c>
      <c r="F5" s="113"/>
      <c r="G5" s="1">
        <v>1</v>
      </c>
      <c r="H5" s="2">
        <f t="shared" si="0"/>
        <v>3.2975395782591319E-3</v>
      </c>
      <c r="I5" s="114"/>
      <c r="J5" s="7">
        <f>J4*1.5</f>
        <v>45</v>
      </c>
      <c r="K5" s="113"/>
    </row>
    <row r="6" spans="1:11" x14ac:dyDescent="0.25">
      <c r="A6" s="1">
        <v>3</v>
      </c>
      <c r="B6" s="8">
        <f t="shared" si="1"/>
        <v>56.25</v>
      </c>
      <c r="C6" s="8">
        <f t="shared" si="1"/>
        <v>112.5</v>
      </c>
      <c r="D6" s="8">
        <f t="shared" si="1"/>
        <v>90</v>
      </c>
      <c r="E6" s="8">
        <f t="shared" si="1"/>
        <v>33.75</v>
      </c>
      <c r="F6" s="113"/>
      <c r="G6" s="1">
        <v>2</v>
      </c>
      <c r="H6" s="2">
        <f t="shared" si="0"/>
        <v>5.9355712408664376E-3</v>
      </c>
      <c r="I6" s="114"/>
      <c r="J6" s="7">
        <f t="shared" ref="J6:J11" si="2">J5*1.5</f>
        <v>67.5</v>
      </c>
      <c r="K6" s="113"/>
    </row>
    <row r="7" spans="1:11" x14ac:dyDescent="0.25">
      <c r="A7" s="1">
        <v>4</v>
      </c>
      <c r="B7" s="8">
        <f t="shared" ref="B7:B23" si="3">B6*1.5</f>
        <v>84.375</v>
      </c>
      <c r="C7" s="8">
        <f t="shared" ref="C7:D23" si="4">C6*1.5</f>
        <v>168.75</v>
      </c>
      <c r="D7" s="8">
        <f t="shared" si="4"/>
        <v>135</v>
      </c>
      <c r="E7" s="8">
        <f t="shared" ref="E7:E23" si="5">E6*1.5</f>
        <v>50.625</v>
      </c>
      <c r="F7" s="113"/>
      <c r="G7" s="1">
        <v>2</v>
      </c>
      <c r="H7" s="2">
        <f t="shared" si="0"/>
        <v>1.0684028233559588E-2</v>
      </c>
      <c r="I7" s="114"/>
      <c r="J7" s="7">
        <f t="shared" si="2"/>
        <v>101.25</v>
      </c>
      <c r="K7" s="113"/>
    </row>
    <row r="8" spans="1:11" x14ac:dyDescent="0.25">
      <c r="A8" s="1">
        <v>5</v>
      </c>
      <c r="B8" s="8">
        <f t="shared" si="3"/>
        <v>126.5625</v>
      </c>
      <c r="C8" s="8">
        <f t="shared" si="4"/>
        <v>253.125</v>
      </c>
      <c r="D8" s="8">
        <f t="shared" si="4"/>
        <v>202.5</v>
      </c>
      <c r="E8" s="8">
        <f t="shared" si="5"/>
        <v>75.9375</v>
      </c>
      <c r="F8" s="113"/>
      <c r="G8" s="1">
        <v>3</v>
      </c>
      <c r="H8" s="2">
        <f t="shared" si="0"/>
        <v>1.9231250820407258E-2</v>
      </c>
      <c r="I8" s="114"/>
      <c r="J8" s="7">
        <f t="shared" si="2"/>
        <v>151.875</v>
      </c>
      <c r="K8" s="113"/>
    </row>
    <row r="9" spans="1:11" x14ac:dyDescent="0.25">
      <c r="A9" s="1">
        <v>6</v>
      </c>
      <c r="B9" s="8">
        <f t="shared" si="3"/>
        <v>189.84375</v>
      </c>
      <c r="C9" s="8">
        <f t="shared" si="4"/>
        <v>379.6875</v>
      </c>
      <c r="D9" s="8">
        <f t="shared" si="4"/>
        <v>303.75</v>
      </c>
      <c r="E9" s="8">
        <f t="shared" si="5"/>
        <v>113.90625</v>
      </c>
      <c r="F9" s="113"/>
      <c r="G9" s="1">
        <v>3</v>
      </c>
      <c r="H9" s="2">
        <f>H10/1.8</f>
        <v>3.4616251476733063E-2</v>
      </c>
      <c r="I9" s="114"/>
      <c r="J9" s="7">
        <f t="shared" si="2"/>
        <v>227.8125</v>
      </c>
      <c r="K9" s="113"/>
    </row>
    <row r="10" spans="1:11" x14ac:dyDescent="0.25">
      <c r="A10" s="1">
        <v>7</v>
      </c>
      <c r="B10" s="8">
        <f t="shared" si="3"/>
        <v>284.765625</v>
      </c>
      <c r="C10" s="8">
        <f t="shared" si="4"/>
        <v>569.53125</v>
      </c>
      <c r="D10" s="8">
        <f t="shared" si="4"/>
        <v>455.625</v>
      </c>
      <c r="E10" s="8">
        <f t="shared" si="5"/>
        <v>170.859375</v>
      </c>
      <c r="F10" s="113"/>
      <c r="G10" s="1">
        <v>4</v>
      </c>
      <c r="H10" s="2">
        <f>H11/1.8</f>
        <v>6.2309252658119513E-2</v>
      </c>
      <c r="I10" s="114"/>
      <c r="J10" s="7">
        <f t="shared" si="2"/>
        <v>341.71875</v>
      </c>
      <c r="K10" s="113"/>
    </row>
    <row r="11" spans="1:11" x14ac:dyDescent="0.25">
      <c r="A11" s="1">
        <v>8</v>
      </c>
      <c r="B11" s="8">
        <f t="shared" si="3"/>
        <v>427.1484375</v>
      </c>
      <c r="C11" s="8">
        <f t="shared" si="4"/>
        <v>854.296875</v>
      </c>
      <c r="D11" s="8">
        <f t="shared" si="4"/>
        <v>683.4375</v>
      </c>
      <c r="E11" s="8">
        <f t="shared" si="5"/>
        <v>256.2890625</v>
      </c>
      <c r="F11" s="113"/>
      <c r="G11" s="1">
        <v>4</v>
      </c>
      <c r="H11" s="2">
        <f t="shared" ref="H11:H20" si="6">H12/1.2</f>
        <v>0.11215665478461513</v>
      </c>
      <c r="I11" s="114"/>
      <c r="J11" s="7">
        <f t="shared" si="2"/>
        <v>512.578125</v>
      </c>
      <c r="K11" s="113"/>
    </row>
    <row r="12" spans="1:11" x14ac:dyDescent="0.25">
      <c r="A12" s="1">
        <v>9</v>
      </c>
      <c r="B12" s="8">
        <f t="shared" si="3"/>
        <v>640.72265625</v>
      </c>
      <c r="C12" s="8">
        <f t="shared" si="4"/>
        <v>1281.4453125</v>
      </c>
      <c r="D12" s="8">
        <f t="shared" si="4"/>
        <v>1025.15625</v>
      </c>
      <c r="E12" s="8">
        <f t="shared" si="5"/>
        <v>384.43359375</v>
      </c>
      <c r="F12" s="113"/>
      <c r="G12" s="1">
        <v>4</v>
      </c>
      <c r="H12" s="2">
        <f t="shared" si="6"/>
        <v>0.13458798574153816</v>
      </c>
      <c r="I12" s="114" t="s">
        <v>6</v>
      </c>
      <c r="J12" s="7">
        <f>J11*1.5</f>
        <v>768.8671875</v>
      </c>
      <c r="K12" s="113"/>
    </row>
    <row r="13" spans="1:11" x14ac:dyDescent="0.25">
      <c r="A13" s="1">
        <v>10</v>
      </c>
      <c r="B13" s="8">
        <f t="shared" si="3"/>
        <v>961.083984375</v>
      </c>
      <c r="C13" s="8">
        <f t="shared" si="4"/>
        <v>1922.16796875</v>
      </c>
      <c r="D13" s="8">
        <f t="shared" si="4"/>
        <v>1537.734375</v>
      </c>
      <c r="E13" s="8">
        <f t="shared" si="5"/>
        <v>576.650390625</v>
      </c>
      <c r="F13" s="113"/>
      <c r="G13" s="1">
        <v>5</v>
      </c>
      <c r="H13" s="2">
        <f t="shared" si="6"/>
        <v>0.16150558288984579</v>
      </c>
      <c r="I13" s="114"/>
      <c r="J13" s="7">
        <f>J12*1.5</f>
        <v>1153.30078125</v>
      </c>
      <c r="K13" s="113"/>
    </row>
    <row r="14" spans="1:11" x14ac:dyDescent="0.25">
      <c r="A14" s="1">
        <v>11</v>
      </c>
      <c r="B14" s="8">
        <f t="shared" si="3"/>
        <v>1441.6259765625</v>
      </c>
      <c r="C14" s="8">
        <f t="shared" si="4"/>
        <v>2883.251953125</v>
      </c>
      <c r="D14" s="8">
        <f t="shared" si="4"/>
        <v>2306.6015625</v>
      </c>
      <c r="E14" s="8">
        <f t="shared" si="5"/>
        <v>864.9755859375</v>
      </c>
      <c r="F14" s="113"/>
      <c r="G14" s="1">
        <v>5</v>
      </c>
      <c r="H14" s="2">
        <f t="shared" si="6"/>
        <v>0.19380669946781492</v>
      </c>
      <c r="I14" s="114"/>
      <c r="J14" s="7">
        <f>J13*1.2</f>
        <v>1383.9609375</v>
      </c>
      <c r="K14" s="113" t="s">
        <v>6</v>
      </c>
    </row>
    <row r="15" spans="1:11" x14ac:dyDescent="0.25">
      <c r="A15" s="1">
        <v>12</v>
      </c>
      <c r="B15" s="8">
        <f t="shared" si="3"/>
        <v>2162.43896484375</v>
      </c>
      <c r="C15" s="8">
        <f t="shared" si="4"/>
        <v>4324.8779296875</v>
      </c>
      <c r="D15" s="8">
        <f t="shared" si="4"/>
        <v>3459.90234375</v>
      </c>
      <c r="E15" s="8">
        <f t="shared" si="5"/>
        <v>1297.46337890625</v>
      </c>
      <c r="F15" s="113"/>
      <c r="G15" s="1">
        <v>5</v>
      </c>
      <c r="H15" s="2">
        <f t="shared" si="6"/>
        <v>0.2325680393613779</v>
      </c>
      <c r="I15" s="114"/>
      <c r="J15" s="7">
        <f>J14*1.2</f>
        <v>1660.753125</v>
      </c>
      <c r="K15" s="113"/>
    </row>
    <row r="16" spans="1:11" x14ac:dyDescent="0.25">
      <c r="A16" s="1">
        <v>13</v>
      </c>
      <c r="B16" s="8">
        <f t="shared" si="3"/>
        <v>3243.658447265625</v>
      </c>
      <c r="C16" s="8">
        <f t="shared" si="4"/>
        <v>6487.31689453125</v>
      </c>
      <c r="D16" s="8">
        <f t="shared" si="4"/>
        <v>5189.853515625</v>
      </c>
      <c r="E16" s="8">
        <f t="shared" si="5"/>
        <v>1946.195068359375</v>
      </c>
      <c r="F16" s="113"/>
      <c r="G16" s="1">
        <v>6</v>
      </c>
      <c r="H16" s="2">
        <f t="shared" si="6"/>
        <v>0.27908164723365347</v>
      </c>
      <c r="I16" s="114"/>
      <c r="J16" s="7">
        <f t="shared" ref="J16:J22" si="7">J15*1.2</f>
        <v>1992.9037499999999</v>
      </c>
      <c r="K16" s="113"/>
    </row>
    <row r="17" spans="1:11" x14ac:dyDescent="0.25">
      <c r="A17" s="1">
        <v>14</v>
      </c>
      <c r="B17" s="8">
        <f t="shared" si="3"/>
        <v>4865.4876708984375</v>
      </c>
      <c r="C17" s="8">
        <f t="shared" si="4"/>
        <v>9730.975341796875</v>
      </c>
      <c r="D17" s="8">
        <f t="shared" si="4"/>
        <v>7784.7802734375</v>
      </c>
      <c r="E17" s="8">
        <f t="shared" si="5"/>
        <v>2919.2926025390625</v>
      </c>
      <c r="F17" s="113"/>
      <c r="G17" s="1">
        <v>6</v>
      </c>
      <c r="H17" s="2">
        <f t="shared" si="6"/>
        <v>0.33489797668038418</v>
      </c>
      <c r="I17" s="114"/>
      <c r="J17" s="7">
        <f t="shared" si="7"/>
        <v>2391.4845</v>
      </c>
      <c r="K17" s="113"/>
    </row>
    <row r="18" spans="1:11" x14ac:dyDescent="0.25">
      <c r="A18" s="1">
        <v>15</v>
      </c>
      <c r="B18" s="8">
        <f t="shared" si="3"/>
        <v>7298.2315063476562</v>
      </c>
      <c r="C18" s="8">
        <f t="shared" si="4"/>
        <v>14596.463012695313</v>
      </c>
      <c r="D18" s="8">
        <f t="shared" si="4"/>
        <v>11677.17041015625</v>
      </c>
      <c r="E18" s="8">
        <f t="shared" si="5"/>
        <v>4378.9389038085937</v>
      </c>
      <c r="F18" s="113"/>
      <c r="G18" s="1">
        <v>6</v>
      </c>
      <c r="H18" s="2">
        <f t="shared" si="6"/>
        <v>0.40187757201646102</v>
      </c>
      <c r="I18" s="114"/>
      <c r="J18" s="7">
        <f t="shared" si="7"/>
        <v>2869.7813999999998</v>
      </c>
      <c r="K18" s="113"/>
    </row>
    <row r="19" spans="1:11" x14ac:dyDescent="0.25">
      <c r="A19" s="1">
        <v>16</v>
      </c>
      <c r="B19" s="8">
        <f t="shared" si="3"/>
        <v>10947.347259521484</v>
      </c>
      <c r="C19" s="8">
        <f t="shared" si="4"/>
        <v>21894.694519042969</v>
      </c>
      <c r="D19" s="8">
        <f t="shared" si="4"/>
        <v>17515.755615234375</v>
      </c>
      <c r="E19" s="8">
        <f t="shared" si="5"/>
        <v>6568.4083557128906</v>
      </c>
      <c r="F19" s="113"/>
      <c r="G19" s="1">
        <v>7</v>
      </c>
      <c r="H19" s="2">
        <f t="shared" si="6"/>
        <v>0.48225308641975323</v>
      </c>
      <c r="I19" s="114"/>
      <c r="J19" s="7">
        <f t="shared" si="7"/>
        <v>3443.7376799999997</v>
      </c>
      <c r="K19" s="113"/>
    </row>
    <row r="20" spans="1:11" x14ac:dyDescent="0.25">
      <c r="A20" s="1">
        <v>17</v>
      </c>
      <c r="B20" s="8">
        <f t="shared" si="3"/>
        <v>16421.020889282227</v>
      </c>
      <c r="C20" s="8">
        <f t="shared" si="4"/>
        <v>32842.041778564453</v>
      </c>
      <c r="D20" s="8">
        <f t="shared" si="4"/>
        <v>26273.633422851563</v>
      </c>
      <c r="E20" s="8">
        <f t="shared" si="5"/>
        <v>9852.6125335693359</v>
      </c>
      <c r="F20" s="113"/>
      <c r="G20" s="1">
        <v>7</v>
      </c>
      <c r="H20" s="2">
        <f t="shared" si="6"/>
        <v>0.57870370370370383</v>
      </c>
      <c r="I20" s="114"/>
      <c r="J20" s="7">
        <f t="shared" si="7"/>
        <v>4132.4852159999991</v>
      </c>
      <c r="K20" s="113"/>
    </row>
    <row r="21" spans="1:11" x14ac:dyDescent="0.25">
      <c r="A21" s="1">
        <v>18</v>
      </c>
      <c r="B21" s="8">
        <f t="shared" si="3"/>
        <v>24631.53133392334</v>
      </c>
      <c r="C21" s="8">
        <f t="shared" si="4"/>
        <v>49263.06266784668</v>
      </c>
      <c r="D21" s="8">
        <f t="shared" si="4"/>
        <v>39410.450134277344</v>
      </c>
      <c r="E21" s="8">
        <f t="shared" si="5"/>
        <v>14778.918800354004</v>
      </c>
      <c r="F21" s="113"/>
      <c r="G21" s="1">
        <v>7</v>
      </c>
      <c r="H21" s="2">
        <f>H22/1.2</f>
        <v>0.69444444444444453</v>
      </c>
      <c r="I21" s="114"/>
      <c r="J21" s="7">
        <f t="shared" si="7"/>
        <v>4958.9822591999991</v>
      </c>
      <c r="K21" s="113"/>
    </row>
    <row r="22" spans="1:11" x14ac:dyDescent="0.25">
      <c r="A22" s="1">
        <v>19</v>
      </c>
      <c r="B22" s="8">
        <f t="shared" si="3"/>
        <v>36947.29700088501</v>
      </c>
      <c r="C22" s="8">
        <f t="shared" si="4"/>
        <v>73894.59400177002</v>
      </c>
      <c r="D22" s="8">
        <f t="shared" si="4"/>
        <v>59115.675201416016</v>
      </c>
      <c r="E22" s="8">
        <f t="shared" si="5"/>
        <v>22168.378200531006</v>
      </c>
      <c r="F22" s="113"/>
      <c r="G22" s="1">
        <v>8</v>
      </c>
      <c r="H22" s="2">
        <f>H23/1.2</f>
        <v>0.83333333333333337</v>
      </c>
      <c r="I22" s="114"/>
      <c r="J22" s="7">
        <f t="shared" si="7"/>
        <v>5950.7787110399986</v>
      </c>
      <c r="K22" s="113"/>
    </row>
    <row r="23" spans="1:11" x14ac:dyDescent="0.25">
      <c r="A23" s="1">
        <v>20</v>
      </c>
      <c r="B23" s="8">
        <f t="shared" si="3"/>
        <v>55420.945501327515</v>
      </c>
      <c r="C23" s="8">
        <f t="shared" si="4"/>
        <v>110841.89100265503</v>
      </c>
      <c r="D23" s="8">
        <f t="shared" si="4"/>
        <v>88673.512802124023</v>
      </c>
      <c r="E23" s="8">
        <f t="shared" si="5"/>
        <v>33252.567300796509</v>
      </c>
      <c r="F23" s="113"/>
      <c r="G23" s="1">
        <v>8</v>
      </c>
      <c r="H23" s="2">
        <v>1</v>
      </c>
      <c r="I23" s="114"/>
      <c r="J23" s="7">
        <f>J22*1.2</f>
        <v>7140.9344532479981</v>
      </c>
      <c r="K23" s="113"/>
    </row>
    <row r="40" spans="1:1" x14ac:dyDescent="0.25">
      <c r="A40" s="1">
        <v>37</v>
      </c>
    </row>
    <row r="41" spans="1:1" x14ac:dyDescent="0.25">
      <c r="A41" s="1">
        <v>38</v>
      </c>
    </row>
    <row r="42" spans="1:1" x14ac:dyDescent="0.25">
      <c r="A42" s="1">
        <v>39</v>
      </c>
    </row>
    <row r="43" spans="1:1" x14ac:dyDescent="0.25">
      <c r="A43" s="1">
        <v>40</v>
      </c>
    </row>
  </sheetData>
  <mergeCells count="7">
    <mergeCell ref="A1:J1"/>
    <mergeCell ref="K3:K13"/>
    <mergeCell ref="K14:K23"/>
    <mergeCell ref="I4:I11"/>
    <mergeCell ref="I12:I23"/>
    <mergeCell ref="B3:I3"/>
    <mergeCell ref="F4:F2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1" sqref="C11"/>
    </sheetView>
  </sheetViews>
  <sheetFormatPr baseColWidth="10" defaultRowHeight="15" x14ac:dyDescent="0.25"/>
  <cols>
    <col min="1" max="1" width="20" customWidth="1"/>
    <col min="2" max="2" width="58" customWidth="1"/>
    <col min="3" max="3" width="14.85546875" customWidth="1"/>
    <col min="5" max="5" width="63.5703125" customWidth="1"/>
  </cols>
  <sheetData>
    <row r="1" spans="1:4" ht="16.5" thickTop="1" thickBot="1" x14ac:dyDescent="0.3">
      <c r="A1" s="39" t="s">
        <v>47</v>
      </c>
      <c r="B1" s="39" t="s">
        <v>48</v>
      </c>
      <c r="C1" s="39" t="s">
        <v>91</v>
      </c>
      <c r="D1" s="39" t="s">
        <v>90</v>
      </c>
    </row>
    <row r="2" spans="1:4" ht="15.75" thickTop="1" x14ac:dyDescent="0.25">
      <c r="A2" s="38" t="s">
        <v>49</v>
      </c>
      <c r="B2" s="38" t="s">
        <v>50</v>
      </c>
      <c r="C2" t="s">
        <v>104</v>
      </c>
    </row>
    <row r="3" spans="1:4" x14ac:dyDescent="0.25">
      <c r="A3" s="38" t="s">
        <v>51</v>
      </c>
      <c r="B3" s="38" t="s">
        <v>52</v>
      </c>
      <c r="C3" s="38" t="s">
        <v>105</v>
      </c>
    </row>
    <row r="4" spans="1:4" x14ac:dyDescent="0.25">
      <c r="A4" s="38" t="s">
        <v>53</v>
      </c>
      <c r="B4" s="38" t="s">
        <v>54</v>
      </c>
      <c r="C4" s="38" t="s">
        <v>78</v>
      </c>
    </row>
    <row r="5" spans="1:4" x14ac:dyDescent="0.25">
      <c r="A5" s="38" t="s">
        <v>55</v>
      </c>
      <c r="B5" s="38" t="s">
        <v>56</v>
      </c>
      <c r="C5" s="38" t="s">
        <v>78</v>
      </c>
    </row>
    <row r="6" spans="1:4" x14ac:dyDescent="0.25">
      <c r="A6" s="38" t="s">
        <v>57</v>
      </c>
      <c r="B6" s="38" t="s">
        <v>58</v>
      </c>
      <c r="C6" s="38" t="s">
        <v>78</v>
      </c>
    </row>
    <row r="7" spans="1:4" x14ac:dyDescent="0.25">
      <c r="A7" s="38" t="s">
        <v>59</v>
      </c>
      <c r="B7" s="38" t="s">
        <v>60</v>
      </c>
      <c r="C7" s="38" t="s">
        <v>78</v>
      </c>
    </row>
    <row r="8" spans="1:4" x14ac:dyDescent="0.25">
      <c r="A8" s="38" t="s">
        <v>17</v>
      </c>
      <c r="B8" s="38" t="s">
        <v>61</v>
      </c>
      <c r="C8" s="38" t="s">
        <v>78</v>
      </c>
    </row>
    <row r="9" spans="1:4" x14ac:dyDescent="0.25">
      <c r="A9" s="38" t="s">
        <v>62</v>
      </c>
      <c r="B9" s="38" t="s">
        <v>63</v>
      </c>
      <c r="C9" t="s">
        <v>103</v>
      </c>
    </row>
    <row r="10" spans="1:4" x14ac:dyDescent="0.25">
      <c r="A10" s="38" t="s">
        <v>64</v>
      </c>
      <c r="B10" s="38" t="s">
        <v>65</v>
      </c>
      <c r="C10" s="57" t="s">
        <v>102</v>
      </c>
    </row>
    <row r="11" spans="1:4" x14ac:dyDescent="0.25">
      <c r="A11" s="38" t="s">
        <v>66</v>
      </c>
      <c r="B11" s="38" t="s">
        <v>67</v>
      </c>
    </row>
    <row r="12" spans="1:4" x14ac:dyDescent="0.25">
      <c r="A12" s="38" t="s">
        <v>68</v>
      </c>
      <c r="B12" s="38" t="s">
        <v>69</v>
      </c>
    </row>
    <row r="13" spans="1:4" x14ac:dyDescent="0.25">
      <c r="A13" s="38" t="s">
        <v>70</v>
      </c>
      <c r="B13" s="38" t="s">
        <v>69</v>
      </c>
    </row>
    <row r="14" spans="1:4" x14ac:dyDescent="0.25">
      <c r="A14" s="38" t="s">
        <v>71</v>
      </c>
      <c r="B14" s="38" t="s">
        <v>72</v>
      </c>
    </row>
    <row r="15" spans="1:4" x14ac:dyDescent="0.25">
      <c r="A15" s="38" t="s">
        <v>73</v>
      </c>
      <c r="B15" s="38" t="s">
        <v>74</v>
      </c>
      <c r="C15" s="38" t="s">
        <v>78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sqref="A1:J1"/>
    </sheetView>
  </sheetViews>
  <sheetFormatPr baseColWidth="10" defaultRowHeight="15" x14ac:dyDescent="0.25"/>
  <cols>
    <col min="7" max="7" width="21.7109375" customWidth="1"/>
    <col min="8" max="8" width="19.85546875" customWidth="1"/>
    <col min="10" max="10" width="21.42578125" customWidth="1"/>
    <col min="11" max="11" width="27.7109375" style="1" customWidth="1"/>
  </cols>
  <sheetData>
    <row r="1" spans="1:21" x14ac:dyDescent="0.25">
      <c r="A1" s="116" t="s">
        <v>97</v>
      </c>
      <c r="B1" s="117"/>
      <c r="C1" s="117"/>
      <c r="D1" s="117"/>
      <c r="E1" s="117"/>
      <c r="F1" s="117"/>
      <c r="G1" s="117"/>
      <c r="H1" s="117"/>
      <c r="I1" s="117"/>
      <c r="J1" s="117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1" s="38" customFormat="1" x14ac:dyDescent="0.25">
      <c r="A2" s="144" t="s">
        <v>94</v>
      </c>
      <c r="B2" s="112"/>
      <c r="C2" s="112"/>
      <c r="D2" s="112"/>
      <c r="E2" s="112"/>
      <c r="F2" s="112"/>
      <c r="G2" s="112"/>
      <c r="H2" s="112"/>
      <c r="I2" s="112"/>
      <c r="J2" s="112"/>
    </row>
    <row r="3" spans="1:21" x14ac:dyDescent="0.25">
      <c r="A3" s="17" t="s">
        <v>1</v>
      </c>
      <c r="B3" s="9" t="s">
        <v>0</v>
      </c>
      <c r="C3" s="9" t="s">
        <v>2</v>
      </c>
      <c r="D3" s="9" t="s">
        <v>3</v>
      </c>
      <c r="E3" s="9" t="s">
        <v>7</v>
      </c>
      <c r="F3" s="10" t="s">
        <v>15</v>
      </c>
      <c r="G3" s="9" t="s">
        <v>8</v>
      </c>
      <c r="H3" s="10" t="s">
        <v>9</v>
      </c>
      <c r="I3" s="10" t="s">
        <v>15</v>
      </c>
      <c r="J3" s="45" t="s">
        <v>93</v>
      </c>
    </row>
    <row r="4" spans="1:21" x14ac:dyDescent="0.25">
      <c r="A4" s="19">
        <v>0</v>
      </c>
      <c r="B4" s="126"/>
      <c r="C4" s="126"/>
      <c r="D4" s="126"/>
      <c r="E4" s="126"/>
      <c r="F4" s="126"/>
      <c r="G4" s="126"/>
      <c r="H4" s="126"/>
      <c r="I4" s="126"/>
      <c r="J4" s="1"/>
    </row>
    <row r="5" spans="1:21" x14ac:dyDescent="0.25">
      <c r="A5" s="19">
        <v>1</v>
      </c>
      <c r="B5" s="13">
        <v>40</v>
      </c>
      <c r="C5" s="14">
        <v>50</v>
      </c>
      <c r="D5" s="13">
        <v>30</v>
      </c>
      <c r="E5" s="13">
        <v>30</v>
      </c>
      <c r="F5" s="122" t="s">
        <v>95</v>
      </c>
      <c r="G5" s="13">
        <v>2</v>
      </c>
      <c r="H5" s="15">
        <v>5.9027777777777776E-3</v>
      </c>
      <c r="I5" s="118" t="s">
        <v>16</v>
      </c>
      <c r="J5" s="1">
        <f t="shared" ref="J5:J24" si="0">A5*10</f>
        <v>10</v>
      </c>
    </row>
    <row r="6" spans="1:21" x14ac:dyDescent="0.25">
      <c r="A6" s="19">
        <v>2</v>
      </c>
      <c r="B6" s="14">
        <f>B5*2</f>
        <v>80</v>
      </c>
      <c r="C6" s="14">
        <f>C5*2</f>
        <v>100</v>
      </c>
      <c r="D6" s="14">
        <f>D5*2</f>
        <v>60</v>
      </c>
      <c r="E6" s="14">
        <f>E5*2</f>
        <v>60</v>
      </c>
      <c r="F6" s="143"/>
      <c r="G6" s="13">
        <v>2</v>
      </c>
      <c r="H6" s="15">
        <f>H5*1.3</f>
        <v>7.6736111111111111E-3</v>
      </c>
      <c r="I6" s="119"/>
      <c r="J6" s="1">
        <f t="shared" si="0"/>
        <v>20</v>
      </c>
    </row>
    <row r="7" spans="1:21" x14ac:dyDescent="0.25">
      <c r="A7" s="19">
        <v>3</v>
      </c>
      <c r="B7" s="14">
        <f t="shared" ref="B7:E21" si="1">B6*1.5</f>
        <v>120</v>
      </c>
      <c r="C7" s="14">
        <f t="shared" si="1"/>
        <v>150</v>
      </c>
      <c r="D7" s="14">
        <f t="shared" si="1"/>
        <v>90</v>
      </c>
      <c r="E7" s="14">
        <f t="shared" si="1"/>
        <v>90</v>
      </c>
      <c r="F7" s="122" t="s">
        <v>5</v>
      </c>
      <c r="G7" s="13">
        <v>2</v>
      </c>
      <c r="H7" s="15">
        <f t="shared" ref="H7:H12" si="2">H6*1.3</f>
        <v>9.975694444444445E-3</v>
      </c>
      <c r="I7" s="119"/>
      <c r="J7" s="1">
        <f t="shared" si="0"/>
        <v>30</v>
      </c>
    </row>
    <row r="8" spans="1:21" x14ac:dyDescent="0.25">
      <c r="A8" s="19">
        <v>4</v>
      </c>
      <c r="B8" s="14">
        <f t="shared" si="1"/>
        <v>180</v>
      </c>
      <c r="C8" s="14">
        <f t="shared" si="1"/>
        <v>225</v>
      </c>
      <c r="D8" s="14">
        <f t="shared" si="1"/>
        <v>135</v>
      </c>
      <c r="E8" s="14">
        <f t="shared" si="1"/>
        <v>135</v>
      </c>
      <c r="F8" s="123"/>
      <c r="G8" s="13">
        <v>2</v>
      </c>
      <c r="H8" s="15">
        <f t="shared" si="2"/>
        <v>1.2968402777777778E-2</v>
      </c>
      <c r="I8" s="119"/>
      <c r="J8" s="1">
        <f t="shared" si="0"/>
        <v>40</v>
      </c>
    </row>
    <row r="9" spans="1:21" x14ac:dyDescent="0.25">
      <c r="A9" s="19">
        <v>5</v>
      </c>
      <c r="B9" s="14">
        <f t="shared" si="1"/>
        <v>270</v>
      </c>
      <c r="C9" s="14">
        <f t="shared" si="1"/>
        <v>337.5</v>
      </c>
      <c r="D9" s="14">
        <f t="shared" si="1"/>
        <v>202.5</v>
      </c>
      <c r="E9" s="14">
        <f t="shared" si="1"/>
        <v>202.5</v>
      </c>
      <c r="F9" s="123"/>
      <c r="G9" s="13">
        <v>2</v>
      </c>
      <c r="H9" s="15">
        <f t="shared" si="2"/>
        <v>1.6858923611111111E-2</v>
      </c>
      <c r="I9" s="119"/>
      <c r="J9" s="1">
        <f t="shared" si="0"/>
        <v>50</v>
      </c>
    </row>
    <row r="10" spans="1:21" x14ac:dyDescent="0.25">
      <c r="A10" s="19">
        <v>6</v>
      </c>
      <c r="B10" s="14">
        <f t="shared" si="1"/>
        <v>405</v>
      </c>
      <c r="C10" s="14">
        <f t="shared" si="1"/>
        <v>506.25</v>
      </c>
      <c r="D10" s="14">
        <f t="shared" si="1"/>
        <v>303.75</v>
      </c>
      <c r="E10" s="14">
        <f t="shared" si="1"/>
        <v>303.75</v>
      </c>
      <c r="F10" s="123"/>
      <c r="G10" s="13">
        <v>2</v>
      </c>
      <c r="H10" s="15">
        <f t="shared" si="2"/>
        <v>2.1916600694444444E-2</v>
      </c>
      <c r="I10" s="119"/>
      <c r="J10" s="1">
        <f t="shared" si="0"/>
        <v>60</v>
      </c>
    </row>
    <row r="11" spans="1:21" x14ac:dyDescent="0.25">
      <c r="A11" s="19">
        <v>7</v>
      </c>
      <c r="B11" s="14">
        <f t="shared" si="1"/>
        <v>607.5</v>
      </c>
      <c r="C11" s="14">
        <f t="shared" si="1"/>
        <v>759.375</v>
      </c>
      <c r="D11" s="14">
        <f t="shared" si="1"/>
        <v>455.625</v>
      </c>
      <c r="E11" s="14">
        <f t="shared" si="1"/>
        <v>455.625</v>
      </c>
      <c r="F11" s="123"/>
      <c r="G11" s="13">
        <v>2</v>
      </c>
      <c r="H11" s="15">
        <f t="shared" si="2"/>
        <v>2.8491580902777779E-2</v>
      </c>
      <c r="I11" s="119"/>
      <c r="J11" s="1">
        <f t="shared" si="0"/>
        <v>70</v>
      </c>
    </row>
    <row r="12" spans="1:21" x14ac:dyDescent="0.25">
      <c r="A12" s="19">
        <v>8</v>
      </c>
      <c r="B12" s="14">
        <f t="shared" si="1"/>
        <v>911.25</v>
      </c>
      <c r="C12" s="14">
        <f t="shared" si="1"/>
        <v>1139.0625</v>
      </c>
      <c r="D12" s="14">
        <f t="shared" si="1"/>
        <v>683.4375</v>
      </c>
      <c r="E12" s="14">
        <f t="shared" si="1"/>
        <v>683.4375</v>
      </c>
      <c r="F12" s="123"/>
      <c r="G12" s="13">
        <v>2</v>
      </c>
      <c r="H12" s="15">
        <f t="shared" si="2"/>
        <v>3.7039055173611113E-2</v>
      </c>
      <c r="I12" s="119"/>
      <c r="J12" s="1">
        <f t="shared" si="0"/>
        <v>80</v>
      </c>
    </row>
    <row r="13" spans="1:21" x14ac:dyDescent="0.25">
      <c r="A13" s="19">
        <v>9</v>
      </c>
      <c r="B13" s="14">
        <f t="shared" si="1"/>
        <v>1366.875</v>
      </c>
      <c r="C13" s="14">
        <f t="shared" si="1"/>
        <v>1708.59375</v>
      </c>
      <c r="D13" s="14">
        <f t="shared" si="1"/>
        <v>1025.15625</v>
      </c>
      <c r="E13" s="14">
        <f t="shared" si="1"/>
        <v>1025.15625</v>
      </c>
      <c r="F13" s="123"/>
      <c r="G13" s="13">
        <v>2</v>
      </c>
      <c r="H13" s="15">
        <f>H12*1.3</f>
        <v>4.8150771725694451E-2</v>
      </c>
      <c r="I13" s="119"/>
      <c r="J13" s="1">
        <f t="shared" si="0"/>
        <v>90</v>
      </c>
    </row>
    <row r="14" spans="1:21" x14ac:dyDescent="0.25">
      <c r="A14" s="19">
        <v>10</v>
      </c>
      <c r="B14" s="14">
        <f t="shared" si="1"/>
        <v>2050.3125</v>
      </c>
      <c r="C14" s="14">
        <f t="shared" si="1"/>
        <v>2562.890625</v>
      </c>
      <c r="D14" s="14">
        <f t="shared" si="1"/>
        <v>1537.734375</v>
      </c>
      <c r="E14" s="14">
        <f t="shared" si="1"/>
        <v>1537.734375</v>
      </c>
      <c r="F14" s="123"/>
      <c r="G14" s="13">
        <v>2</v>
      </c>
      <c r="H14" s="15">
        <f t="shared" ref="H14:H24" si="3">H13*1.3</f>
        <v>6.2596003243402795E-2</v>
      </c>
      <c r="I14" s="119"/>
      <c r="J14" s="1">
        <f t="shared" si="0"/>
        <v>100</v>
      </c>
    </row>
    <row r="15" spans="1:21" x14ac:dyDescent="0.25">
      <c r="A15" s="19">
        <v>11</v>
      </c>
      <c r="B15" s="14">
        <f t="shared" si="1"/>
        <v>3075.46875</v>
      </c>
      <c r="C15" s="14">
        <f t="shared" si="1"/>
        <v>3844.3359375</v>
      </c>
      <c r="D15" s="14">
        <f t="shared" si="1"/>
        <v>2306.6015625</v>
      </c>
      <c r="E15" s="14">
        <f t="shared" si="1"/>
        <v>2306.6015625</v>
      </c>
      <c r="F15" s="123"/>
      <c r="G15" s="13">
        <v>2</v>
      </c>
      <c r="H15" s="15">
        <f t="shared" si="3"/>
        <v>8.1374804216423638E-2</v>
      </c>
      <c r="I15" s="119"/>
      <c r="J15" s="1">
        <f t="shared" si="0"/>
        <v>110</v>
      </c>
    </row>
    <row r="16" spans="1:21" x14ac:dyDescent="0.25">
      <c r="A16" s="19">
        <v>12</v>
      </c>
      <c r="B16" s="14">
        <f t="shared" si="1"/>
        <v>4613.203125</v>
      </c>
      <c r="C16" s="14">
        <f t="shared" si="1"/>
        <v>5766.50390625</v>
      </c>
      <c r="D16" s="14">
        <f t="shared" si="1"/>
        <v>3459.90234375</v>
      </c>
      <c r="E16" s="14">
        <f t="shared" si="1"/>
        <v>3459.90234375</v>
      </c>
      <c r="F16" s="123"/>
      <c r="G16" s="13">
        <v>2</v>
      </c>
      <c r="H16" s="15">
        <f t="shared" si="3"/>
        <v>0.10578724548135074</v>
      </c>
      <c r="I16" s="119"/>
      <c r="J16" s="1">
        <f t="shared" si="0"/>
        <v>120</v>
      </c>
    </row>
    <row r="17" spans="1:11" x14ac:dyDescent="0.25">
      <c r="A17" s="19">
        <v>13</v>
      </c>
      <c r="B17" s="14">
        <f t="shared" si="1"/>
        <v>6919.8046875</v>
      </c>
      <c r="C17" s="14">
        <f t="shared" si="1"/>
        <v>8649.755859375</v>
      </c>
      <c r="D17" s="14">
        <f t="shared" si="1"/>
        <v>5189.853515625</v>
      </c>
      <c r="E17" s="14">
        <f t="shared" si="1"/>
        <v>5189.853515625</v>
      </c>
      <c r="F17" s="123"/>
      <c r="G17" s="13">
        <v>2</v>
      </c>
      <c r="H17" s="15">
        <f t="shared" si="3"/>
        <v>0.13752341912575597</v>
      </c>
      <c r="I17" s="119"/>
      <c r="J17" s="1">
        <f t="shared" si="0"/>
        <v>130</v>
      </c>
    </row>
    <row r="18" spans="1:11" x14ac:dyDescent="0.25">
      <c r="A18" s="19">
        <v>14</v>
      </c>
      <c r="B18" s="14">
        <f t="shared" si="1"/>
        <v>10379.70703125</v>
      </c>
      <c r="C18" s="14">
        <f t="shared" si="1"/>
        <v>12974.6337890625</v>
      </c>
      <c r="D18" s="14">
        <f t="shared" si="1"/>
        <v>7784.7802734375</v>
      </c>
      <c r="E18" s="14">
        <f t="shared" si="1"/>
        <v>7784.7802734375</v>
      </c>
      <c r="F18" s="123"/>
      <c r="G18" s="13">
        <v>2</v>
      </c>
      <c r="H18" s="15">
        <f t="shared" si="3"/>
        <v>0.17878044486348277</v>
      </c>
      <c r="I18" s="119"/>
      <c r="J18" s="1">
        <f t="shared" si="0"/>
        <v>140</v>
      </c>
    </row>
    <row r="19" spans="1:11" x14ac:dyDescent="0.25">
      <c r="A19" s="19">
        <v>15</v>
      </c>
      <c r="B19" s="14">
        <f t="shared" si="1"/>
        <v>15569.560546875</v>
      </c>
      <c r="C19" s="14">
        <f t="shared" si="1"/>
        <v>19461.95068359375</v>
      </c>
      <c r="D19" s="14">
        <f t="shared" si="1"/>
        <v>11677.17041015625</v>
      </c>
      <c r="E19" s="14">
        <f t="shared" si="1"/>
        <v>11677.17041015625</v>
      </c>
      <c r="F19" s="123"/>
      <c r="G19" s="13">
        <v>2</v>
      </c>
      <c r="H19" s="15">
        <f t="shared" si="3"/>
        <v>0.2324145783225276</v>
      </c>
      <c r="I19" s="119"/>
      <c r="J19" s="1">
        <f t="shared" si="0"/>
        <v>150</v>
      </c>
    </row>
    <row r="20" spans="1:11" x14ac:dyDescent="0.25">
      <c r="A20" s="19">
        <v>16</v>
      </c>
      <c r="B20" s="14">
        <f t="shared" si="1"/>
        <v>23354.3408203125</v>
      </c>
      <c r="C20" s="14">
        <f t="shared" si="1"/>
        <v>29192.926025390625</v>
      </c>
      <c r="D20" s="14">
        <f t="shared" si="1"/>
        <v>17515.755615234375</v>
      </c>
      <c r="E20" s="14">
        <f t="shared" si="1"/>
        <v>17515.755615234375</v>
      </c>
      <c r="F20" s="123"/>
      <c r="G20" s="13">
        <v>2</v>
      </c>
      <c r="H20" s="15">
        <f t="shared" si="3"/>
        <v>0.30213895181928591</v>
      </c>
      <c r="I20" s="119"/>
      <c r="J20" s="1">
        <f t="shared" si="0"/>
        <v>160</v>
      </c>
    </row>
    <row r="21" spans="1:11" x14ac:dyDescent="0.25">
      <c r="A21" s="19">
        <v>17</v>
      </c>
      <c r="B21" s="14">
        <f t="shared" si="1"/>
        <v>35031.51123046875</v>
      </c>
      <c r="C21" s="14">
        <f t="shared" si="1"/>
        <v>43789.389038085938</v>
      </c>
      <c r="D21" s="14">
        <f t="shared" si="1"/>
        <v>26273.633422851563</v>
      </c>
      <c r="E21" s="14">
        <f t="shared" si="1"/>
        <v>26273.633422851563</v>
      </c>
      <c r="F21" s="123"/>
      <c r="G21" s="13">
        <v>2</v>
      </c>
      <c r="H21" s="15">
        <f t="shared" si="3"/>
        <v>0.39278063736507168</v>
      </c>
      <c r="I21" s="119"/>
      <c r="J21" s="1">
        <f t="shared" si="0"/>
        <v>170</v>
      </c>
    </row>
    <row r="22" spans="1:11" x14ac:dyDescent="0.25">
      <c r="A22" s="19">
        <v>18</v>
      </c>
      <c r="B22" s="14">
        <f t="shared" ref="B22:E24" si="4">B21*1.5</f>
        <v>52547.266845703125</v>
      </c>
      <c r="C22" s="14">
        <f t="shared" si="4"/>
        <v>65684.083557128906</v>
      </c>
      <c r="D22" s="14">
        <f t="shared" si="4"/>
        <v>39410.450134277344</v>
      </c>
      <c r="E22" s="14">
        <f t="shared" si="4"/>
        <v>39410.450134277344</v>
      </c>
      <c r="F22" s="123"/>
      <c r="G22" s="13">
        <v>2</v>
      </c>
      <c r="H22" s="15">
        <f t="shared" si="3"/>
        <v>0.51061482857459317</v>
      </c>
      <c r="I22" s="119"/>
      <c r="J22" s="1">
        <f t="shared" si="0"/>
        <v>180</v>
      </c>
    </row>
    <row r="23" spans="1:11" x14ac:dyDescent="0.25">
      <c r="A23" s="19">
        <v>19</v>
      </c>
      <c r="B23" s="14">
        <f t="shared" si="4"/>
        <v>78820.900268554688</v>
      </c>
      <c r="C23" s="14">
        <f t="shared" si="4"/>
        <v>98526.125335693359</v>
      </c>
      <c r="D23" s="14">
        <f t="shared" si="4"/>
        <v>59115.675201416016</v>
      </c>
      <c r="E23" s="14">
        <f t="shared" si="4"/>
        <v>59115.675201416016</v>
      </c>
      <c r="F23" s="123"/>
      <c r="G23" s="13">
        <v>2</v>
      </c>
      <c r="H23" s="15">
        <f t="shared" si="3"/>
        <v>0.66379927714697118</v>
      </c>
      <c r="I23" s="119"/>
      <c r="J23" s="1">
        <f t="shared" si="0"/>
        <v>190</v>
      </c>
    </row>
    <row r="24" spans="1:11" x14ac:dyDescent="0.25">
      <c r="A24" s="20">
        <v>20</v>
      </c>
      <c r="B24" s="16">
        <f t="shared" si="4"/>
        <v>118231.35040283203</v>
      </c>
      <c r="C24" s="16">
        <f t="shared" si="4"/>
        <v>147789.18800354004</v>
      </c>
      <c r="D24" s="16">
        <f t="shared" si="4"/>
        <v>88673.512802124023</v>
      </c>
      <c r="E24" s="16">
        <f t="shared" si="4"/>
        <v>88673.512802124023</v>
      </c>
      <c r="F24" s="124"/>
      <c r="G24" s="13">
        <v>2</v>
      </c>
      <c r="H24" s="15">
        <f t="shared" si="3"/>
        <v>0.8629390602910626</v>
      </c>
      <c r="I24" s="121"/>
      <c r="J24" s="1">
        <f t="shared" si="0"/>
        <v>200</v>
      </c>
    </row>
    <row r="25" spans="1:11" x14ac:dyDescent="0.25">
      <c r="A25" s="1"/>
      <c r="B25" s="1"/>
      <c r="C25" s="1"/>
      <c r="D25" s="1"/>
      <c r="E25" s="1"/>
      <c r="F25" s="1"/>
      <c r="G25" s="1">
        <f>SUM(G5:G24)</f>
        <v>40</v>
      </c>
      <c r="H25" s="41"/>
      <c r="I25" s="41"/>
      <c r="J25" s="1">
        <f>SUM(J5:J24)</f>
        <v>2100</v>
      </c>
      <c r="K25" s="1" t="s">
        <v>96</v>
      </c>
    </row>
  </sheetData>
  <mergeCells count="6">
    <mergeCell ref="I5:I24"/>
    <mergeCell ref="F7:F24"/>
    <mergeCell ref="F5:F6"/>
    <mergeCell ref="A1:J1"/>
    <mergeCell ref="A2:J2"/>
    <mergeCell ref="B4:I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opLeftCell="A7" workbookViewId="0">
      <selection activeCell="H12" sqref="H12"/>
    </sheetView>
  </sheetViews>
  <sheetFormatPr baseColWidth="10" defaultRowHeight="15" x14ac:dyDescent="0.25"/>
  <cols>
    <col min="1" max="6" width="11.42578125" style="38"/>
    <col min="7" max="7" width="22.5703125" style="38" customWidth="1"/>
    <col min="8" max="9" width="11.42578125" style="38"/>
    <col min="10" max="10" width="18.42578125" style="38" customWidth="1"/>
    <col min="11" max="16" width="11.42578125" style="38"/>
    <col min="17" max="17" width="25.140625" style="56" customWidth="1"/>
    <col min="18" max="18" width="16.5703125" style="38" customWidth="1"/>
    <col min="19" max="16384" width="11.42578125" style="38"/>
  </cols>
  <sheetData>
    <row r="1" spans="1:18" x14ac:dyDescent="0.25">
      <c r="A1" s="116" t="s">
        <v>49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45" t="s">
        <v>98</v>
      </c>
      <c r="M1" s="145"/>
      <c r="N1" s="145"/>
      <c r="O1" s="145"/>
      <c r="P1" s="145"/>
      <c r="Q1" s="145"/>
      <c r="R1" s="145"/>
    </row>
    <row r="2" spans="1:18" x14ac:dyDescent="0.25">
      <c r="A2" s="17" t="s">
        <v>1</v>
      </c>
      <c r="B2" s="9" t="s">
        <v>0</v>
      </c>
      <c r="C2" s="9" t="s">
        <v>2</v>
      </c>
      <c r="D2" s="9" t="s">
        <v>3</v>
      </c>
      <c r="E2" s="9" t="s">
        <v>7</v>
      </c>
      <c r="F2" s="10" t="s">
        <v>15</v>
      </c>
      <c r="G2" s="9" t="s">
        <v>8</v>
      </c>
      <c r="H2" s="10" t="s">
        <v>9</v>
      </c>
      <c r="I2" s="10" t="s">
        <v>15</v>
      </c>
      <c r="J2" s="11" t="s">
        <v>18</v>
      </c>
      <c r="K2" s="10" t="s">
        <v>15</v>
      </c>
      <c r="L2" s="46" t="s">
        <v>99</v>
      </c>
      <c r="M2" s="46" t="s">
        <v>0</v>
      </c>
      <c r="N2" s="46" t="s">
        <v>2</v>
      </c>
      <c r="O2" s="46" t="s">
        <v>3</v>
      </c>
      <c r="P2" s="46" t="s">
        <v>7</v>
      </c>
      <c r="Q2" s="47" t="s">
        <v>9</v>
      </c>
      <c r="R2" s="46" t="s">
        <v>100</v>
      </c>
    </row>
    <row r="3" spans="1:18" x14ac:dyDescent="0.25">
      <c r="A3" s="19">
        <v>0</v>
      </c>
      <c r="B3" s="126"/>
      <c r="C3" s="126"/>
      <c r="D3" s="126"/>
      <c r="E3" s="126"/>
      <c r="F3" s="126"/>
      <c r="G3" s="126"/>
      <c r="H3" s="126"/>
      <c r="I3" s="126"/>
      <c r="J3" s="12"/>
      <c r="K3" s="127" t="s">
        <v>14</v>
      </c>
      <c r="L3" s="48" t="s">
        <v>101</v>
      </c>
      <c r="M3" s="43">
        <v>20</v>
      </c>
      <c r="N3" s="43">
        <v>20</v>
      </c>
      <c r="O3" s="43">
        <v>20</v>
      </c>
      <c r="P3" s="43">
        <v>30</v>
      </c>
      <c r="Q3" s="49">
        <v>2.0833333333333333E-3</v>
      </c>
      <c r="R3" s="50">
        <v>0</v>
      </c>
    </row>
    <row r="4" spans="1:18" x14ac:dyDescent="0.25">
      <c r="A4" s="19">
        <v>1</v>
      </c>
      <c r="B4" s="13">
        <v>100</v>
      </c>
      <c r="C4" s="14">
        <v>70</v>
      </c>
      <c r="D4" s="13">
        <v>80</v>
      </c>
      <c r="E4" s="13">
        <v>50</v>
      </c>
      <c r="F4" s="130" t="s">
        <v>5</v>
      </c>
      <c r="G4" s="13">
        <v>2</v>
      </c>
      <c r="H4" s="15">
        <v>6.9444444444444441E-3</v>
      </c>
      <c r="I4" s="132" t="s">
        <v>23</v>
      </c>
      <c r="J4" s="12"/>
      <c r="K4" s="128"/>
      <c r="L4" s="48"/>
      <c r="M4" s="43"/>
      <c r="N4" s="43"/>
      <c r="O4" s="43"/>
      <c r="P4" s="43"/>
      <c r="Q4" s="49"/>
      <c r="R4" s="51"/>
    </row>
    <row r="5" spans="1:18" x14ac:dyDescent="0.25">
      <c r="A5" s="19">
        <v>2</v>
      </c>
      <c r="B5" s="14">
        <f t="shared" ref="B5:E20" si="0">B4*1.5</f>
        <v>150</v>
      </c>
      <c r="C5" s="14">
        <f t="shared" si="0"/>
        <v>105</v>
      </c>
      <c r="D5" s="14">
        <f t="shared" si="0"/>
        <v>120</v>
      </c>
      <c r="E5" s="14">
        <f t="shared" si="0"/>
        <v>75</v>
      </c>
      <c r="F5" s="130"/>
      <c r="G5" s="13">
        <v>2</v>
      </c>
      <c r="H5" s="15">
        <f>H4*1.6</f>
        <v>1.1111111111111112E-2</v>
      </c>
      <c r="I5" s="132"/>
      <c r="J5" s="12"/>
      <c r="K5" s="128"/>
      <c r="L5" s="48"/>
      <c r="M5" s="43"/>
      <c r="N5" s="43"/>
      <c r="O5" s="43"/>
      <c r="P5" s="43"/>
      <c r="Q5" s="49"/>
      <c r="R5" s="51"/>
    </row>
    <row r="6" spans="1:18" x14ac:dyDescent="0.25">
      <c r="A6" s="19">
        <v>3</v>
      </c>
      <c r="B6" s="14">
        <f t="shared" si="0"/>
        <v>225</v>
      </c>
      <c r="C6" s="14">
        <f t="shared" si="0"/>
        <v>157.5</v>
      </c>
      <c r="D6" s="14">
        <f t="shared" si="0"/>
        <v>180</v>
      </c>
      <c r="E6" s="14">
        <f t="shared" si="0"/>
        <v>112.5</v>
      </c>
      <c r="F6" s="130"/>
      <c r="G6" s="13">
        <v>3</v>
      </c>
      <c r="H6" s="15">
        <f t="shared" ref="H6:H11" si="1">H5*1.6</f>
        <v>1.7777777777777778E-2</v>
      </c>
      <c r="I6" s="132"/>
      <c r="J6" s="12"/>
      <c r="K6" s="128"/>
      <c r="L6" s="48"/>
      <c r="M6" s="43"/>
      <c r="N6" s="43"/>
      <c r="O6" s="43"/>
      <c r="P6" s="43"/>
      <c r="Q6" s="49"/>
      <c r="R6" s="51"/>
    </row>
    <row r="7" spans="1:18" x14ac:dyDescent="0.25">
      <c r="A7" s="19">
        <v>4</v>
      </c>
      <c r="B7" s="14">
        <f t="shared" si="0"/>
        <v>337.5</v>
      </c>
      <c r="C7" s="14">
        <f t="shared" si="0"/>
        <v>236.25</v>
      </c>
      <c r="D7" s="14">
        <f t="shared" si="0"/>
        <v>270</v>
      </c>
      <c r="E7" s="14">
        <f t="shared" si="0"/>
        <v>168.75</v>
      </c>
      <c r="F7" s="130"/>
      <c r="G7" s="13">
        <v>3</v>
      </c>
      <c r="H7" s="15">
        <f t="shared" si="1"/>
        <v>2.8444444444444446E-2</v>
      </c>
      <c r="I7" s="132"/>
      <c r="J7" s="12"/>
      <c r="K7" s="128"/>
      <c r="L7" s="48"/>
      <c r="M7" s="43"/>
      <c r="N7" s="43"/>
      <c r="O7" s="43"/>
      <c r="P7" s="43"/>
      <c r="Q7" s="49"/>
      <c r="R7" s="51"/>
    </row>
    <row r="8" spans="1:18" x14ac:dyDescent="0.25">
      <c r="A8" s="19">
        <v>5</v>
      </c>
      <c r="B8" s="14">
        <f t="shared" si="0"/>
        <v>506.25</v>
      </c>
      <c r="C8" s="14">
        <f t="shared" si="0"/>
        <v>354.375</v>
      </c>
      <c r="D8" s="14">
        <f t="shared" si="0"/>
        <v>405</v>
      </c>
      <c r="E8" s="14">
        <f t="shared" si="0"/>
        <v>253.125</v>
      </c>
      <c r="F8" s="130"/>
      <c r="G8" s="13">
        <v>4</v>
      </c>
      <c r="H8" s="15">
        <f t="shared" si="1"/>
        <v>4.5511111111111113E-2</v>
      </c>
      <c r="I8" s="132"/>
      <c r="J8" s="12"/>
      <c r="K8" s="128"/>
      <c r="L8" s="48"/>
      <c r="M8" s="43"/>
      <c r="N8" s="43"/>
      <c r="O8" s="43"/>
      <c r="P8" s="43"/>
      <c r="Q8" s="49"/>
      <c r="R8" s="51"/>
    </row>
    <row r="9" spans="1:18" x14ac:dyDescent="0.25">
      <c r="A9" s="19">
        <v>6</v>
      </c>
      <c r="B9" s="14">
        <f t="shared" si="0"/>
        <v>759.375</v>
      </c>
      <c r="C9" s="14">
        <f t="shared" si="0"/>
        <v>531.5625</v>
      </c>
      <c r="D9" s="14">
        <f t="shared" si="0"/>
        <v>607.5</v>
      </c>
      <c r="E9" s="14">
        <f t="shared" si="0"/>
        <v>379.6875</v>
      </c>
      <c r="F9" s="130"/>
      <c r="G9" s="13">
        <v>4</v>
      </c>
      <c r="H9" s="15">
        <f t="shared" si="1"/>
        <v>7.2817777777777787E-2</v>
      </c>
      <c r="I9" s="132"/>
      <c r="J9" s="12"/>
      <c r="K9" s="128"/>
      <c r="L9" s="48"/>
      <c r="M9" s="43"/>
      <c r="N9" s="43"/>
      <c r="O9" s="43"/>
      <c r="P9" s="43"/>
      <c r="Q9" s="49"/>
      <c r="R9" s="51"/>
    </row>
    <row r="10" spans="1:18" x14ac:dyDescent="0.25">
      <c r="A10" s="19">
        <v>7</v>
      </c>
      <c r="B10" s="14">
        <f t="shared" si="0"/>
        <v>1139.0625</v>
      </c>
      <c r="C10" s="14">
        <f t="shared" si="0"/>
        <v>797.34375</v>
      </c>
      <c r="D10" s="14">
        <f t="shared" si="0"/>
        <v>911.25</v>
      </c>
      <c r="E10" s="14">
        <f t="shared" si="0"/>
        <v>569.53125</v>
      </c>
      <c r="F10" s="130"/>
      <c r="G10" s="13">
        <v>5</v>
      </c>
      <c r="H10" s="15">
        <f t="shared" si="1"/>
        <v>0.11650844444444447</v>
      </c>
      <c r="I10" s="132"/>
      <c r="J10" s="12"/>
      <c r="K10" s="128"/>
      <c r="L10" s="48"/>
      <c r="M10" s="43"/>
      <c r="N10" s="43"/>
      <c r="O10" s="43"/>
      <c r="P10" s="43"/>
      <c r="Q10" s="49"/>
      <c r="R10" s="51"/>
    </row>
    <row r="11" spans="1:18" x14ac:dyDescent="0.25">
      <c r="A11" s="19">
        <v>8</v>
      </c>
      <c r="B11" s="14">
        <f t="shared" si="0"/>
        <v>1708.59375</v>
      </c>
      <c r="C11" s="14">
        <f t="shared" si="0"/>
        <v>1196.015625</v>
      </c>
      <c r="D11" s="14">
        <f t="shared" si="0"/>
        <v>1366.875</v>
      </c>
      <c r="E11" s="14">
        <f t="shared" si="0"/>
        <v>854.296875</v>
      </c>
      <c r="F11" s="130"/>
      <c r="G11" s="13">
        <v>5</v>
      </c>
      <c r="H11" s="15">
        <f t="shared" si="1"/>
        <v>0.18641351111111115</v>
      </c>
      <c r="I11" s="132"/>
      <c r="J11" s="12"/>
      <c r="K11" s="128"/>
      <c r="L11" s="48"/>
      <c r="M11" s="43"/>
      <c r="N11" s="43"/>
      <c r="O11" s="43"/>
      <c r="P11" s="43"/>
      <c r="Q11" s="49"/>
      <c r="R11" s="51"/>
    </row>
    <row r="12" spans="1:18" x14ac:dyDescent="0.25">
      <c r="A12" s="19">
        <v>9</v>
      </c>
      <c r="B12" s="14">
        <f t="shared" si="0"/>
        <v>2562.890625</v>
      </c>
      <c r="C12" s="14">
        <f t="shared" si="0"/>
        <v>1794.0234375</v>
      </c>
      <c r="D12" s="14">
        <f t="shared" si="0"/>
        <v>2050.3125</v>
      </c>
      <c r="E12" s="14">
        <f t="shared" si="0"/>
        <v>1281.4453125</v>
      </c>
      <c r="F12" s="130"/>
      <c r="G12" s="13">
        <v>6</v>
      </c>
      <c r="H12" s="15">
        <f>H11*1.2</f>
        <v>0.22369621333333337</v>
      </c>
      <c r="I12" s="132" t="s">
        <v>6</v>
      </c>
      <c r="J12" s="12"/>
      <c r="K12" s="128"/>
      <c r="L12" s="48"/>
      <c r="M12" s="43"/>
      <c r="N12" s="43"/>
      <c r="O12" s="43"/>
      <c r="P12" s="43"/>
      <c r="Q12" s="49"/>
      <c r="R12" s="51"/>
    </row>
    <row r="13" spans="1:18" x14ac:dyDescent="0.25">
      <c r="A13" s="19">
        <v>10</v>
      </c>
      <c r="B13" s="14">
        <f t="shared" si="0"/>
        <v>3844.3359375</v>
      </c>
      <c r="C13" s="14">
        <f t="shared" si="0"/>
        <v>2691.03515625</v>
      </c>
      <c r="D13" s="14">
        <f t="shared" si="0"/>
        <v>3075.46875</v>
      </c>
      <c r="E13" s="14">
        <f t="shared" si="0"/>
        <v>1922.16796875</v>
      </c>
      <c r="F13" s="130"/>
      <c r="G13" s="13">
        <v>6</v>
      </c>
      <c r="H13" s="15">
        <f t="shared" ref="H13:H23" si="2">H12*1.2</f>
        <v>0.26843545600000002</v>
      </c>
      <c r="I13" s="132"/>
      <c r="J13" s="12"/>
      <c r="K13" s="128"/>
      <c r="L13" s="48"/>
      <c r="M13" s="43"/>
      <c r="N13" s="43"/>
      <c r="O13" s="43"/>
      <c r="P13" s="43"/>
      <c r="Q13" s="49"/>
      <c r="R13" s="51"/>
    </row>
    <row r="14" spans="1:18" x14ac:dyDescent="0.25">
      <c r="A14" s="19">
        <v>11</v>
      </c>
      <c r="B14" s="14">
        <f t="shared" si="0"/>
        <v>5766.50390625</v>
      </c>
      <c r="C14" s="14">
        <f t="shared" si="0"/>
        <v>4036.552734375</v>
      </c>
      <c r="D14" s="14">
        <f t="shared" si="0"/>
        <v>4613.203125</v>
      </c>
      <c r="E14" s="14">
        <f t="shared" si="0"/>
        <v>2883.251953125</v>
      </c>
      <c r="F14" s="130"/>
      <c r="G14" s="13">
        <v>7</v>
      </c>
      <c r="H14" s="15">
        <f t="shared" si="2"/>
        <v>0.3221225472</v>
      </c>
      <c r="I14" s="132"/>
      <c r="J14" s="12"/>
      <c r="K14" s="128"/>
      <c r="L14" s="48"/>
      <c r="M14" s="43"/>
      <c r="N14" s="43"/>
      <c r="O14" s="43"/>
      <c r="P14" s="43"/>
      <c r="Q14" s="49"/>
      <c r="R14" s="51"/>
    </row>
    <row r="15" spans="1:18" x14ac:dyDescent="0.25">
      <c r="A15" s="19">
        <v>12</v>
      </c>
      <c r="B15" s="14">
        <f t="shared" si="0"/>
        <v>8649.755859375</v>
      </c>
      <c r="C15" s="14">
        <f t="shared" si="0"/>
        <v>6054.8291015625</v>
      </c>
      <c r="D15" s="14">
        <f t="shared" si="0"/>
        <v>6919.8046875</v>
      </c>
      <c r="E15" s="14">
        <f t="shared" si="0"/>
        <v>4324.8779296875</v>
      </c>
      <c r="F15" s="130"/>
      <c r="G15" s="13">
        <v>7</v>
      </c>
      <c r="H15" s="15">
        <f t="shared" si="2"/>
        <v>0.38654705664</v>
      </c>
      <c r="I15" s="132"/>
      <c r="J15" s="12"/>
      <c r="K15" s="128"/>
      <c r="L15" s="48"/>
      <c r="M15" s="43"/>
      <c r="N15" s="43"/>
      <c r="O15" s="43"/>
      <c r="P15" s="43"/>
      <c r="Q15" s="49"/>
      <c r="R15" s="51"/>
    </row>
    <row r="16" spans="1:18" x14ac:dyDescent="0.25">
      <c r="A16" s="19">
        <v>13</v>
      </c>
      <c r="B16" s="14">
        <f t="shared" si="0"/>
        <v>12974.6337890625</v>
      </c>
      <c r="C16" s="14">
        <f t="shared" si="0"/>
        <v>9082.24365234375</v>
      </c>
      <c r="D16" s="14">
        <f t="shared" si="0"/>
        <v>10379.70703125</v>
      </c>
      <c r="E16" s="14">
        <f t="shared" si="0"/>
        <v>6487.31689453125</v>
      </c>
      <c r="F16" s="130"/>
      <c r="G16" s="13">
        <v>8</v>
      </c>
      <c r="H16" s="15">
        <f t="shared" si="2"/>
        <v>0.46385646796799995</v>
      </c>
      <c r="I16" s="132"/>
      <c r="J16" s="12"/>
      <c r="K16" s="128"/>
      <c r="L16" s="48"/>
      <c r="M16" s="43"/>
      <c r="N16" s="43"/>
      <c r="O16" s="43"/>
      <c r="P16" s="43"/>
      <c r="Q16" s="49"/>
      <c r="R16" s="51"/>
    </row>
    <row r="17" spans="1:18" x14ac:dyDescent="0.25">
      <c r="A17" s="19">
        <v>14</v>
      </c>
      <c r="B17" s="14">
        <f t="shared" si="0"/>
        <v>19461.95068359375</v>
      </c>
      <c r="C17" s="14">
        <f t="shared" si="0"/>
        <v>13623.365478515625</v>
      </c>
      <c r="D17" s="14">
        <f t="shared" si="0"/>
        <v>15569.560546875</v>
      </c>
      <c r="E17" s="14">
        <f t="shared" si="0"/>
        <v>9730.975341796875</v>
      </c>
      <c r="F17" s="130"/>
      <c r="G17" s="13">
        <v>8</v>
      </c>
      <c r="H17" s="15">
        <f t="shared" si="2"/>
        <v>0.55662776156159988</v>
      </c>
      <c r="I17" s="132"/>
      <c r="J17" s="12"/>
      <c r="K17" s="128"/>
      <c r="L17" s="48"/>
      <c r="M17" s="43"/>
      <c r="N17" s="43"/>
      <c r="O17" s="43"/>
      <c r="P17" s="43"/>
      <c r="Q17" s="49"/>
      <c r="R17" s="51"/>
    </row>
    <row r="18" spans="1:18" x14ac:dyDescent="0.25">
      <c r="A18" s="19">
        <v>15</v>
      </c>
      <c r="B18" s="14">
        <f t="shared" si="0"/>
        <v>29192.926025390625</v>
      </c>
      <c r="C18" s="14">
        <f t="shared" si="0"/>
        <v>20435.048217773438</v>
      </c>
      <c r="D18" s="14">
        <f t="shared" si="0"/>
        <v>23354.3408203125</v>
      </c>
      <c r="E18" s="14">
        <f t="shared" si="0"/>
        <v>14596.463012695313</v>
      </c>
      <c r="F18" s="130"/>
      <c r="G18" s="13">
        <v>9</v>
      </c>
      <c r="H18" s="15">
        <f t="shared" si="2"/>
        <v>0.66795331387391987</v>
      </c>
      <c r="I18" s="132"/>
      <c r="J18" s="12"/>
      <c r="K18" s="128"/>
      <c r="L18" s="48"/>
      <c r="M18" s="43"/>
      <c r="N18" s="43"/>
      <c r="O18" s="43"/>
      <c r="P18" s="43"/>
      <c r="Q18" s="49"/>
      <c r="R18" s="51"/>
    </row>
    <row r="19" spans="1:18" x14ac:dyDescent="0.25">
      <c r="A19" s="19">
        <v>16</v>
      </c>
      <c r="B19" s="14">
        <f t="shared" si="0"/>
        <v>43789.389038085938</v>
      </c>
      <c r="C19" s="14">
        <f t="shared" si="0"/>
        <v>30652.572326660156</v>
      </c>
      <c r="D19" s="14">
        <f t="shared" si="0"/>
        <v>35031.51123046875</v>
      </c>
      <c r="E19" s="14">
        <f t="shared" si="0"/>
        <v>21894.694519042969</v>
      </c>
      <c r="F19" s="130"/>
      <c r="G19" s="13">
        <v>9</v>
      </c>
      <c r="H19" s="15">
        <f t="shared" si="2"/>
        <v>0.8015439766487038</v>
      </c>
      <c r="I19" s="132"/>
      <c r="J19" s="12"/>
      <c r="K19" s="128"/>
      <c r="L19" s="48"/>
      <c r="M19" s="43"/>
      <c r="N19" s="43"/>
      <c r="O19" s="43"/>
      <c r="P19" s="43"/>
      <c r="Q19" s="49"/>
      <c r="R19" s="51"/>
    </row>
    <row r="20" spans="1:18" x14ac:dyDescent="0.25">
      <c r="A20" s="19">
        <v>17</v>
      </c>
      <c r="B20" s="14">
        <f t="shared" si="0"/>
        <v>65684.083557128906</v>
      </c>
      <c r="C20" s="14">
        <f t="shared" si="0"/>
        <v>45978.858489990234</v>
      </c>
      <c r="D20" s="14">
        <f t="shared" si="0"/>
        <v>52547.266845703125</v>
      </c>
      <c r="E20" s="14">
        <f t="shared" si="0"/>
        <v>32842.041778564453</v>
      </c>
      <c r="F20" s="130"/>
      <c r="G20" s="13">
        <v>10</v>
      </c>
      <c r="H20" s="15">
        <f t="shared" si="2"/>
        <v>0.96185277197844454</v>
      </c>
      <c r="I20" s="132"/>
      <c r="J20" s="12"/>
      <c r="K20" s="128"/>
      <c r="L20" s="48"/>
      <c r="M20" s="43"/>
      <c r="N20" s="43"/>
      <c r="O20" s="43"/>
      <c r="P20" s="43"/>
      <c r="Q20" s="49"/>
      <c r="R20" s="51"/>
    </row>
    <row r="21" spans="1:18" x14ac:dyDescent="0.25">
      <c r="A21" s="19">
        <v>18</v>
      </c>
      <c r="B21" s="14">
        <f t="shared" ref="B21:E23" si="3">B20*1.5</f>
        <v>98526.125335693359</v>
      </c>
      <c r="C21" s="14">
        <f t="shared" si="3"/>
        <v>68968.287734985352</v>
      </c>
      <c r="D21" s="14">
        <f t="shared" si="3"/>
        <v>78820.900268554688</v>
      </c>
      <c r="E21" s="14">
        <f t="shared" si="3"/>
        <v>49263.06266784668</v>
      </c>
      <c r="F21" s="130"/>
      <c r="G21" s="13">
        <v>10</v>
      </c>
      <c r="H21" s="15">
        <f t="shared" si="2"/>
        <v>1.1542233263741335</v>
      </c>
      <c r="I21" s="132"/>
      <c r="J21" s="12"/>
      <c r="K21" s="128"/>
      <c r="L21" s="48"/>
      <c r="M21" s="43"/>
      <c r="N21" s="43"/>
      <c r="O21" s="43"/>
      <c r="P21" s="43"/>
      <c r="Q21" s="49"/>
      <c r="R21" s="51"/>
    </row>
    <row r="22" spans="1:18" x14ac:dyDescent="0.25">
      <c r="A22" s="19">
        <v>19</v>
      </c>
      <c r="B22" s="14">
        <f t="shared" si="3"/>
        <v>147789.18800354004</v>
      </c>
      <c r="C22" s="14">
        <f t="shared" si="3"/>
        <v>103452.43160247803</v>
      </c>
      <c r="D22" s="14">
        <f t="shared" si="3"/>
        <v>118231.35040283203</v>
      </c>
      <c r="E22" s="14">
        <f t="shared" si="3"/>
        <v>73894.59400177002</v>
      </c>
      <c r="F22" s="130"/>
      <c r="G22" s="13">
        <v>11</v>
      </c>
      <c r="H22" s="15">
        <f t="shared" si="2"/>
        <v>1.3850679916489601</v>
      </c>
      <c r="I22" s="132"/>
      <c r="J22" s="12"/>
      <c r="K22" s="128"/>
      <c r="L22" s="48"/>
      <c r="M22" s="43"/>
      <c r="N22" s="43"/>
      <c r="O22" s="43"/>
      <c r="P22" s="43"/>
      <c r="Q22" s="49"/>
      <c r="R22" s="51"/>
    </row>
    <row r="23" spans="1:18" x14ac:dyDescent="0.25">
      <c r="A23" s="20">
        <v>20</v>
      </c>
      <c r="B23" s="16">
        <f t="shared" si="3"/>
        <v>221683.78200531006</v>
      </c>
      <c r="C23" s="16">
        <f t="shared" si="3"/>
        <v>155178.64740371704</v>
      </c>
      <c r="D23" s="16">
        <f t="shared" si="3"/>
        <v>177347.02560424805</v>
      </c>
      <c r="E23" s="16">
        <f t="shared" si="3"/>
        <v>110841.89100265503</v>
      </c>
      <c r="F23" s="131"/>
      <c r="G23" s="21">
        <v>15</v>
      </c>
      <c r="H23" s="23">
        <f t="shared" si="2"/>
        <v>1.662081589978752</v>
      </c>
      <c r="I23" s="133"/>
      <c r="J23" s="22"/>
      <c r="K23" s="129"/>
      <c r="L23" s="52"/>
      <c r="M23" s="53"/>
      <c r="N23" s="53"/>
      <c r="O23" s="53"/>
      <c r="P23" s="53"/>
      <c r="Q23" s="54"/>
      <c r="R23" s="55"/>
    </row>
    <row r="24" spans="1:18" x14ac:dyDescent="0.25">
      <c r="A24" s="1"/>
      <c r="B24" s="1"/>
      <c r="C24" s="1"/>
      <c r="D24" s="1"/>
      <c r="E24" s="1"/>
      <c r="F24" s="1"/>
      <c r="G24" s="1">
        <f>SUM(G4:G23)</f>
        <v>134</v>
      </c>
      <c r="H24" s="42"/>
      <c r="I24" s="42"/>
      <c r="J24" s="7"/>
    </row>
  </sheetData>
  <mergeCells count="7">
    <mergeCell ref="L1:R1"/>
    <mergeCell ref="A1:K1"/>
    <mergeCell ref="B3:I3"/>
    <mergeCell ref="K3:K23"/>
    <mergeCell ref="F4:F23"/>
    <mergeCell ref="I4:I11"/>
    <mergeCell ref="I12:I2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H11" sqref="H11"/>
    </sheetView>
  </sheetViews>
  <sheetFormatPr baseColWidth="10" defaultRowHeight="15" x14ac:dyDescent="0.25"/>
  <cols>
    <col min="1" max="2" width="11.42578125" style="1"/>
    <col min="3" max="3" width="14.7109375" style="1" customWidth="1"/>
    <col min="4" max="6" width="11.42578125" style="1"/>
    <col min="7" max="7" width="19.5703125" style="1" customWidth="1"/>
    <col min="8" max="9" width="22.7109375" style="41" customWidth="1"/>
    <col min="10" max="10" width="25.5703125" style="7" customWidth="1"/>
    <col min="11" max="16384" width="11.42578125" style="38"/>
  </cols>
  <sheetData>
    <row r="1" spans="1:11" x14ac:dyDescent="0.25">
      <c r="A1" s="116" t="s">
        <v>85</v>
      </c>
      <c r="B1" s="117"/>
      <c r="C1" s="117"/>
      <c r="D1" s="117"/>
      <c r="E1" s="117"/>
      <c r="F1" s="117"/>
      <c r="G1" s="117"/>
      <c r="H1" s="117"/>
      <c r="I1" s="117"/>
      <c r="J1" s="117"/>
      <c r="K1" s="125"/>
    </row>
    <row r="2" spans="1:11" x14ac:dyDescent="0.25">
      <c r="A2" s="17" t="s">
        <v>1</v>
      </c>
      <c r="B2" s="9" t="s">
        <v>0</v>
      </c>
      <c r="C2" s="9" t="s">
        <v>2</v>
      </c>
      <c r="D2" s="9" t="s">
        <v>3</v>
      </c>
      <c r="E2" s="9" t="s">
        <v>7</v>
      </c>
      <c r="F2" s="10" t="s">
        <v>15</v>
      </c>
      <c r="G2" s="9" t="s">
        <v>8</v>
      </c>
      <c r="H2" s="10" t="s">
        <v>9</v>
      </c>
      <c r="I2" s="10" t="s">
        <v>15</v>
      </c>
      <c r="J2" s="11" t="s">
        <v>86</v>
      </c>
      <c r="K2" s="18" t="s">
        <v>15</v>
      </c>
    </row>
    <row r="3" spans="1:11" x14ac:dyDescent="0.25">
      <c r="A3" s="19">
        <v>0</v>
      </c>
      <c r="B3" s="126"/>
      <c r="C3" s="126"/>
      <c r="D3" s="126"/>
      <c r="E3" s="126"/>
      <c r="F3" s="126"/>
      <c r="G3" s="126"/>
      <c r="H3" s="126"/>
      <c r="I3" s="126"/>
      <c r="J3" s="12"/>
      <c r="K3" s="127" t="s">
        <v>14</v>
      </c>
    </row>
    <row r="4" spans="1:11" x14ac:dyDescent="0.25">
      <c r="A4" s="19">
        <v>1</v>
      </c>
      <c r="B4" s="13">
        <v>90</v>
      </c>
      <c r="C4" s="14">
        <v>100</v>
      </c>
      <c r="D4" s="13">
        <v>70</v>
      </c>
      <c r="E4" s="13">
        <v>50</v>
      </c>
      <c r="F4" s="130" t="s">
        <v>5</v>
      </c>
      <c r="G4" s="13">
        <v>2</v>
      </c>
      <c r="H4" s="15">
        <v>5.9027777777777776E-3</v>
      </c>
      <c r="I4" s="132" t="s">
        <v>23</v>
      </c>
      <c r="J4" s="12"/>
      <c r="K4" s="128"/>
    </row>
    <row r="5" spans="1:11" x14ac:dyDescent="0.25">
      <c r="A5" s="19">
        <v>2</v>
      </c>
      <c r="B5" s="14">
        <f t="shared" ref="B5:E20" si="0">B4*1.5</f>
        <v>135</v>
      </c>
      <c r="C5" s="14">
        <f t="shared" si="0"/>
        <v>150</v>
      </c>
      <c r="D5" s="14">
        <f t="shared" si="0"/>
        <v>105</v>
      </c>
      <c r="E5" s="14">
        <f t="shared" si="0"/>
        <v>75</v>
      </c>
      <c r="F5" s="130"/>
      <c r="G5" s="13">
        <v>2</v>
      </c>
      <c r="H5" s="15">
        <f>H4*1.6</f>
        <v>9.4444444444444445E-3</v>
      </c>
      <c r="I5" s="132"/>
      <c r="J5" s="12"/>
      <c r="K5" s="128"/>
    </row>
    <row r="6" spans="1:11" x14ac:dyDescent="0.25">
      <c r="A6" s="19">
        <v>3</v>
      </c>
      <c r="B6" s="14">
        <f t="shared" si="0"/>
        <v>202.5</v>
      </c>
      <c r="C6" s="14">
        <f t="shared" si="0"/>
        <v>225</v>
      </c>
      <c r="D6" s="14">
        <f t="shared" si="0"/>
        <v>157.5</v>
      </c>
      <c r="E6" s="14">
        <f t="shared" si="0"/>
        <v>112.5</v>
      </c>
      <c r="F6" s="130"/>
      <c r="G6" s="13">
        <v>3</v>
      </c>
      <c r="H6" s="15">
        <f t="shared" ref="H6:H11" si="1">H5*1.6</f>
        <v>1.5111111111111112E-2</v>
      </c>
      <c r="I6" s="132"/>
      <c r="J6" s="12"/>
      <c r="K6" s="128"/>
    </row>
    <row r="7" spans="1:11" x14ac:dyDescent="0.25">
      <c r="A7" s="19">
        <v>4</v>
      </c>
      <c r="B7" s="14">
        <f t="shared" si="0"/>
        <v>303.75</v>
      </c>
      <c r="C7" s="14">
        <f t="shared" si="0"/>
        <v>337.5</v>
      </c>
      <c r="D7" s="14">
        <f t="shared" si="0"/>
        <v>236.25</v>
      </c>
      <c r="E7" s="14">
        <f t="shared" si="0"/>
        <v>168.75</v>
      </c>
      <c r="F7" s="130"/>
      <c r="G7" s="13">
        <v>3</v>
      </c>
      <c r="H7" s="15">
        <f t="shared" si="1"/>
        <v>2.4177777777777781E-2</v>
      </c>
      <c r="I7" s="132"/>
      <c r="J7" s="12"/>
      <c r="K7" s="128"/>
    </row>
    <row r="8" spans="1:11" x14ac:dyDescent="0.25">
      <c r="A8" s="19">
        <v>5</v>
      </c>
      <c r="B8" s="14">
        <f t="shared" si="0"/>
        <v>455.625</v>
      </c>
      <c r="C8" s="14">
        <f t="shared" si="0"/>
        <v>506.25</v>
      </c>
      <c r="D8" s="14">
        <f t="shared" si="0"/>
        <v>354.375</v>
      </c>
      <c r="E8" s="14">
        <f t="shared" si="0"/>
        <v>253.125</v>
      </c>
      <c r="F8" s="130"/>
      <c r="G8" s="13">
        <v>4</v>
      </c>
      <c r="H8" s="15">
        <f t="shared" si="1"/>
        <v>3.8684444444444452E-2</v>
      </c>
      <c r="I8" s="132"/>
      <c r="J8" s="12"/>
      <c r="K8" s="128"/>
    </row>
    <row r="9" spans="1:11" x14ac:dyDescent="0.25">
      <c r="A9" s="19">
        <v>6</v>
      </c>
      <c r="B9" s="14">
        <f t="shared" si="0"/>
        <v>683.4375</v>
      </c>
      <c r="C9" s="14">
        <f t="shared" si="0"/>
        <v>759.375</v>
      </c>
      <c r="D9" s="14">
        <f t="shared" si="0"/>
        <v>531.5625</v>
      </c>
      <c r="E9" s="14">
        <f t="shared" si="0"/>
        <v>379.6875</v>
      </c>
      <c r="F9" s="130"/>
      <c r="G9" s="13">
        <v>4</v>
      </c>
      <c r="H9" s="15">
        <f t="shared" si="1"/>
        <v>6.1895111111111123E-2</v>
      </c>
      <c r="I9" s="132"/>
      <c r="J9" s="12"/>
      <c r="K9" s="128"/>
    </row>
    <row r="10" spans="1:11" x14ac:dyDescent="0.25">
      <c r="A10" s="19">
        <v>7</v>
      </c>
      <c r="B10" s="14">
        <f t="shared" si="0"/>
        <v>1025.15625</v>
      </c>
      <c r="C10" s="14">
        <f t="shared" si="0"/>
        <v>1139.0625</v>
      </c>
      <c r="D10" s="14">
        <f t="shared" si="0"/>
        <v>797.34375</v>
      </c>
      <c r="E10" s="14">
        <f t="shared" si="0"/>
        <v>569.53125</v>
      </c>
      <c r="F10" s="130"/>
      <c r="G10" s="13">
        <v>5</v>
      </c>
      <c r="H10" s="15">
        <f t="shared" si="1"/>
        <v>9.90321777777778E-2</v>
      </c>
      <c r="I10" s="132"/>
      <c r="J10" s="12"/>
      <c r="K10" s="128"/>
    </row>
    <row r="11" spans="1:11" x14ac:dyDescent="0.25">
      <c r="A11" s="19">
        <v>8</v>
      </c>
      <c r="B11" s="14">
        <f t="shared" si="0"/>
        <v>1537.734375</v>
      </c>
      <c r="C11" s="14">
        <f t="shared" si="0"/>
        <v>1708.59375</v>
      </c>
      <c r="D11" s="14">
        <f t="shared" si="0"/>
        <v>1196.015625</v>
      </c>
      <c r="E11" s="14">
        <f t="shared" si="0"/>
        <v>854.296875</v>
      </c>
      <c r="F11" s="130"/>
      <c r="G11" s="13">
        <v>5</v>
      </c>
      <c r="H11" s="15">
        <f t="shared" si="1"/>
        <v>0.15845148444444448</v>
      </c>
      <c r="I11" s="132"/>
      <c r="J11" s="12"/>
      <c r="K11" s="128"/>
    </row>
    <row r="12" spans="1:11" x14ac:dyDescent="0.25">
      <c r="A12" s="19">
        <v>9</v>
      </c>
      <c r="B12" s="14">
        <f t="shared" si="0"/>
        <v>2306.6015625</v>
      </c>
      <c r="C12" s="14">
        <f t="shared" si="0"/>
        <v>2562.890625</v>
      </c>
      <c r="D12" s="14">
        <f t="shared" si="0"/>
        <v>1794.0234375</v>
      </c>
      <c r="E12" s="14">
        <f t="shared" si="0"/>
        <v>1281.4453125</v>
      </c>
      <c r="F12" s="130"/>
      <c r="G12" s="13">
        <v>6</v>
      </c>
      <c r="H12" s="15">
        <f>H11*1.2</f>
        <v>0.19014178133333337</v>
      </c>
      <c r="I12" s="132" t="s">
        <v>6</v>
      </c>
      <c r="J12" s="12"/>
      <c r="K12" s="128"/>
    </row>
    <row r="13" spans="1:11" x14ac:dyDescent="0.25">
      <c r="A13" s="19">
        <v>10</v>
      </c>
      <c r="B13" s="14">
        <f t="shared" si="0"/>
        <v>3459.90234375</v>
      </c>
      <c r="C13" s="14">
        <f t="shared" si="0"/>
        <v>3844.3359375</v>
      </c>
      <c r="D13" s="14">
        <f t="shared" si="0"/>
        <v>2691.03515625</v>
      </c>
      <c r="E13" s="14">
        <f t="shared" si="0"/>
        <v>1922.16796875</v>
      </c>
      <c r="F13" s="130"/>
      <c r="G13" s="13">
        <v>6</v>
      </c>
      <c r="H13" s="15">
        <f t="shared" ref="H13:H23" si="2">H12*1.2</f>
        <v>0.22817013760000004</v>
      </c>
      <c r="I13" s="132"/>
      <c r="J13" s="12"/>
      <c r="K13" s="128"/>
    </row>
    <row r="14" spans="1:11" x14ac:dyDescent="0.25">
      <c r="A14" s="19">
        <v>11</v>
      </c>
      <c r="B14" s="14">
        <f t="shared" si="0"/>
        <v>5189.853515625</v>
      </c>
      <c r="C14" s="14">
        <f t="shared" si="0"/>
        <v>5766.50390625</v>
      </c>
      <c r="D14" s="14">
        <f t="shared" si="0"/>
        <v>4036.552734375</v>
      </c>
      <c r="E14" s="14">
        <f t="shared" si="0"/>
        <v>2883.251953125</v>
      </c>
      <c r="F14" s="130"/>
      <c r="G14" s="13">
        <v>7</v>
      </c>
      <c r="H14" s="15">
        <f t="shared" si="2"/>
        <v>0.27380416512000005</v>
      </c>
      <c r="I14" s="132"/>
      <c r="J14" s="12"/>
      <c r="K14" s="128"/>
    </row>
    <row r="15" spans="1:11" x14ac:dyDescent="0.25">
      <c r="A15" s="19">
        <v>12</v>
      </c>
      <c r="B15" s="14">
        <f t="shared" si="0"/>
        <v>7784.7802734375</v>
      </c>
      <c r="C15" s="14">
        <f t="shared" si="0"/>
        <v>8649.755859375</v>
      </c>
      <c r="D15" s="14">
        <f t="shared" si="0"/>
        <v>6054.8291015625</v>
      </c>
      <c r="E15" s="14">
        <f t="shared" si="0"/>
        <v>4324.8779296875</v>
      </c>
      <c r="F15" s="130"/>
      <c r="G15" s="13">
        <v>7</v>
      </c>
      <c r="H15" s="15">
        <f t="shared" si="2"/>
        <v>0.32856499814400003</v>
      </c>
      <c r="I15" s="132"/>
      <c r="J15" s="12"/>
      <c r="K15" s="128"/>
    </row>
    <row r="16" spans="1:11" x14ac:dyDescent="0.25">
      <c r="A16" s="19">
        <v>13</v>
      </c>
      <c r="B16" s="14">
        <f t="shared" si="0"/>
        <v>11677.17041015625</v>
      </c>
      <c r="C16" s="14">
        <f t="shared" si="0"/>
        <v>12974.6337890625</v>
      </c>
      <c r="D16" s="14">
        <f t="shared" si="0"/>
        <v>9082.24365234375</v>
      </c>
      <c r="E16" s="14">
        <f t="shared" si="0"/>
        <v>6487.31689453125</v>
      </c>
      <c r="F16" s="130"/>
      <c r="G16" s="13">
        <v>8</v>
      </c>
      <c r="H16" s="15">
        <f t="shared" si="2"/>
        <v>0.39427799777280004</v>
      </c>
      <c r="I16" s="132"/>
      <c r="J16" s="12"/>
      <c r="K16" s="128"/>
    </row>
    <row r="17" spans="1:11" x14ac:dyDescent="0.25">
      <c r="A17" s="19">
        <v>14</v>
      </c>
      <c r="B17" s="14">
        <f t="shared" si="0"/>
        <v>17515.755615234375</v>
      </c>
      <c r="C17" s="14">
        <f t="shared" si="0"/>
        <v>19461.95068359375</v>
      </c>
      <c r="D17" s="14">
        <f t="shared" si="0"/>
        <v>13623.365478515625</v>
      </c>
      <c r="E17" s="14">
        <f t="shared" si="0"/>
        <v>9730.975341796875</v>
      </c>
      <c r="F17" s="130"/>
      <c r="G17" s="13">
        <v>8</v>
      </c>
      <c r="H17" s="15">
        <f t="shared" si="2"/>
        <v>0.47313359732736004</v>
      </c>
      <c r="I17" s="132"/>
      <c r="J17" s="12"/>
      <c r="K17" s="128"/>
    </row>
    <row r="18" spans="1:11" x14ac:dyDescent="0.25">
      <c r="A18" s="19">
        <v>15</v>
      </c>
      <c r="B18" s="14">
        <f t="shared" si="0"/>
        <v>26273.633422851563</v>
      </c>
      <c r="C18" s="14">
        <f t="shared" si="0"/>
        <v>29192.926025390625</v>
      </c>
      <c r="D18" s="14">
        <f t="shared" si="0"/>
        <v>20435.048217773438</v>
      </c>
      <c r="E18" s="14">
        <f t="shared" si="0"/>
        <v>14596.463012695313</v>
      </c>
      <c r="F18" s="130"/>
      <c r="G18" s="13">
        <v>9</v>
      </c>
      <c r="H18" s="15">
        <f t="shared" si="2"/>
        <v>0.56776031679283201</v>
      </c>
      <c r="I18" s="132"/>
      <c r="J18" s="12"/>
      <c r="K18" s="128"/>
    </row>
    <row r="19" spans="1:11" x14ac:dyDescent="0.25">
      <c r="A19" s="19">
        <v>16</v>
      </c>
      <c r="B19" s="14">
        <f t="shared" si="0"/>
        <v>39410.450134277344</v>
      </c>
      <c r="C19" s="14">
        <f t="shared" si="0"/>
        <v>43789.389038085938</v>
      </c>
      <c r="D19" s="14">
        <f t="shared" si="0"/>
        <v>30652.572326660156</v>
      </c>
      <c r="E19" s="14">
        <f t="shared" si="0"/>
        <v>21894.694519042969</v>
      </c>
      <c r="F19" s="130"/>
      <c r="G19" s="13">
        <v>9</v>
      </c>
      <c r="H19" s="15">
        <f t="shared" si="2"/>
        <v>0.68131238015139839</v>
      </c>
      <c r="I19" s="132"/>
      <c r="J19" s="12"/>
      <c r="K19" s="128"/>
    </row>
    <row r="20" spans="1:11" x14ac:dyDescent="0.25">
      <c r="A20" s="19">
        <v>17</v>
      </c>
      <c r="B20" s="14">
        <f t="shared" si="0"/>
        <v>59115.675201416016</v>
      </c>
      <c r="C20" s="14">
        <f t="shared" si="0"/>
        <v>65684.083557128906</v>
      </c>
      <c r="D20" s="14">
        <f t="shared" si="0"/>
        <v>45978.858489990234</v>
      </c>
      <c r="E20" s="14">
        <f t="shared" si="0"/>
        <v>32842.041778564453</v>
      </c>
      <c r="F20" s="130"/>
      <c r="G20" s="13">
        <v>10</v>
      </c>
      <c r="H20" s="15">
        <f t="shared" si="2"/>
        <v>0.81757485618167802</v>
      </c>
      <c r="I20" s="132"/>
      <c r="J20" s="12"/>
      <c r="K20" s="128"/>
    </row>
    <row r="21" spans="1:11" x14ac:dyDescent="0.25">
      <c r="A21" s="19">
        <v>18</v>
      </c>
      <c r="B21" s="14">
        <f t="shared" ref="B21:E23" si="3">B20*1.5</f>
        <v>88673.512802124023</v>
      </c>
      <c r="C21" s="14">
        <f t="shared" si="3"/>
        <v>98526.125335693359</v>
      </c>
      <c r="D21" s="14">
        <f t="shared" si="3"/>
        <v>68968.287734985352</v>
      </c>
      <c r="E21" s="14">
        <f t="shared" si="3"/>
        <v>49263.06266784668</v>
      </c>
      <c r="F21" s="130"/>
      <c r="G21" s="13">
        <v>10</v>
      </c>
      <c r="H21" s="15">
        <f t="shared" si="2"/>
        <v>0.98108982741801354</v>
      </c>
      <c r="I21" s="132"/>
      <c r="J21" s="12"/>
      <c r="K21" s="128"/>
    </row>
    <row r="22" spans="1:11" x14ac:dyDescent="0.25">
      <c r="A22" s="19">
        <v>19</v>
      </c>
      <c r="B22" s="14">
        <f t="shared" si="3"/>
        <v>133010.26920318604</v>
      </c>
      <c r="C22" s="14">
        <f t="shared" si="3"/>
        <v>147789.18800354004</v>
      </c>
      <c r="D22" s="14">
        <f t="shared" si="3"/>
        <v>103452.43160247803</v>
      </c>
      <c r="E22" s="14">
        <f t="shared" si="3"/>
        <v>73894.59400177002</v>
      </c>
      <c r="F22" s="130"/>
      <c r="G22" s="13">
        <v>11</v>
      </c>
      <c r="H22" s="15">
        <f t="shared" si="2"/>
        <v>1.1773077929016162</v>
      </c>
      <c r="I22" s="132"/>
      <c r="J22" s="12"/>
      <c r="K22" s="128"/>
    </row>
    <row r="23" spans="1:11" x14ac:dyDescent="0.25">
      <c r="A23" s="20">
        <v>20</v>
      </c>
      <c r="B23" s="16">
        <f t="shared" si="3"/>
        <v>199515.40380477905</v>
      </c>
      <c r="C23" s="16">
        <f t="shared" si="3"/>
        <v>221683.78200531006</v>
      </c>
      <c r="D23" s="16">
        <f t="shared" si="3"/>
        <v>155178.64740371704</v>
      </c>
      <c r="E23" s="16">
        <f t="shared" si="3"/>
        <v>110841.89100265503</v>
      </c>
      <c r="F23" s="131"/>
      <c r="G23" s="21">
        <v>15</v>
      </c>
      <c r="H23" s="23">
        <f t="shared" si="2"/>
        <v>1.4127693514819395</v>
      </c>
      <c r="I23" s="133"/>
      <c r="J23" s="22"/>
      <c r="K23" s="129"/>
    </row>
    <row r="24" spans="1:11" x14ac:dyDescent="0.25">
      <c r="G24" s="1">
        <f>SUM(G4:G23)</f>
        <v>134</v>
      </c>
    </row>
    <row r="40" spans="1:1" x14ac:dyDescent="0.25">
      <c r="A40" s="1">
        <v>37</v>
      </c>
    </row>
    <row r="41" spans="1:1" x14ac:dyDescent="0.25">
      <c r="A41" s="1">
        <v>38</v>
      </c>
    </row>
    <row r="42" spans="1:1" x14ac:dyDescent="0.25">
      <c r="A42" s="1">
        <v>39</v>
      </c>
    </row>
    <row r="43" spans="1:1" x14ac:dyDescent="0.25">
      <c r="A43" s="1">
        <v>40</v>
      </c>
    </row>
  </sheetData>
  <mergeCells count="6">
    <mergeCell ref="A1:K1"/>
    <mergeCell ref="B3:I3"/>
    <mergeCell ref="K3:K23"/>
    <mergeCell ref="F4:F23"/>
    <mergeCell ref="I4:I11"/>
    <mergeCell ref="I12:I2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H16" sqref="A1:K24"/>
    </sheetView>
  </sheetViews>
  <sheetFormatPr baseColWidth="10" defaultRowHeight="15" x14ac:dyDescent="0.25"/>
  <cols>
    <col min="1" max="2" width="11.42578125" style="1"/>
    <col min="3" max="3" width="14.7109375" style="1" customWidth="1"/>
    <col min="4" max="6" width="11.42578125" style="1"/>
    <col min="7" max="7" width="19.5703125" style="1" customWidth="1"/>
    <col min="8" max="9" width="22.7109375" style="41" customWidth="1"/>
    <col min="10" max="10" width="25.5703125" style="7" customWidth="1"/>
    <col min="11" max="16384" width="11.42578125" style="38"/>
  </cols>
  <sheetData>
    <row r="1" spans="1:11" x14ac:dyDescent="0.25">
      <c r="A1" s="116" t="s">
        <v>87</v>
      </c>
      <c r="B1" s="117"/>
      <c r="C1" s="117"/>
      <c r="D1" s="117"/>
      <c r="E1" s="117"/>
      <c r="F1" s="117"/>
      <c r="G1" s="117"/>
      <c r="H1" s="117"/>
      <c r="I1" s="117"/>
      <c r="J1" s="117"/>
      <c r="K1" s="125"/>
    </row>
    <row r="2" spans="1:11" x14ac:dyDescent="0.25">
      <c r="A2" s="17" t="s">
        <v>1</v>
      </c>
      <c r="B2" s="9" t="s">
        <v>0</v>
      </c>
      <c r="C2" s="9" t="s">
        <v>2</v>
      </c>
      <c r="D2" s="9" t="s">
        <v>3</v>
      </c>
      <c r="E2" s="9" t="s">
        <v>7</v>
      </c>
      <c r="F2" s="10" t="s">
        <v>15</v>
      </c>
      <c r="G2" s="9" t="s">
        <v>8</v>
      </c>
      <c r="H2" s="10" t="s">
        <v>9</v>
      </c>
      <c r="I2" s="10" t="s">
        <v>15</v>
      </c>
      <c r="J2" s="11" t="s">
        <v>18</v>
      </c>
      <c r="K2" s="18" t="s">
        <v>15</v>
      </c>
    </row>
    <row r="3" spans="1:11" x14ac:dyDescent="0.25">
      <c r="A3" s="19">
        <v>0</v>
      </c>
      <c r="B3" s="126"/>
      <c r="C3" s="126"/>
      <c r="D3" s="126"/>
      <c r="E3" s="126"/>
      <c r="F3" s="126"/>
      <c r="G3" s="126"/>
      <c r="H3" s="126"/>
      <c r="I3" s="126"/>
      <c r="J3" s="12"/>
      <c r="K3" s="127" t="s">
        <v>14</v>
      </c>
    </row>
    <row r="4" spans="1:11" x14ac:dyDescent="0.25">
      <c r="A4" s="19">
        <v>1</v>
      </c>
      <c r="B4" s="13">
        <v>90</v>
      </c>
      <c r="C4" s="14">
        <v>100</v>
      </c>
      <c r="D4" s="13">
        <v>70</v>
      </c>
      <c r="E4" s="13">
        <v>50</v>
      </c>
      <c r="F4" s="130" t="s">
        <v>5</v>
      </c>
      <c r="G4" s="13">
        <v>2</v>
      </c>
      <c r="H4" s="15">
        <v>5.9027777777777776E-3</v>
      </c>
      <c r="I4" s="132" t="s">
        <v>23</v>
      </c>
      <c r="J4" s="12" t="s">
        <v>19</v>
      </c>
      <c r="K4" s="128"/>
    </row>
    <row r="5" spans="1:11" x14ac:dyDescent="0.25">
      <c r="A5" s="19">
        <v>2</v>
      </c>
      <c r="B5" s="14">
        <f t="shared" ref="B5:E20" si="0">B4*1.5</f>
        <v>135</v>
      </c>
      <c r="C5" s="14">
        <f t="shared" si="0"/>
        <v>150</v>
      </c>
      <c r="D5" s="14">
        <f t="shared" si="0"/>
        <v>105</v>
      </c>
      <c r="E5" s="14">
        <f t="shared" si="0"/>
        <v>75</v>
      </c>
      <c r="F5" s="130"/>
      <c r="G5" s="13">
        <v>2</v>
      </c>
      <c r="H5" s="15">
        <f>H4*1.6</f>
        <v>9.4444444444444445E-3</v>
      </c>
      <c r="I5" s="132"/>
      <c r="J5" s="12"/>
      <c r="K5" s="128"/>
    </row>
    <row r="6" spans="1:11" x14ac:dyDescent="0.25">
      <c r="A6" s="19">
        <v>3</v>
      </c>
      <c r="B6" s="14">
        <f t="shared" si="0"/>
        <v>202.5</v>
      </c>
      <c r="C6" s="14">
        <f t="shared" si="0"/>
        <v>225</v>
      </c>
      <c r="D6" s="14">
        <f t="shared" si="0"/>
        <v>157.5</v>
      </c>
      <c r="E6" s="14">
        <f t="shared" si="0"/>
        <v>112.5</v>
      </c>
      <c r="F6" s="130"/>
      <c r="G6" s="13">
        <v>3</v>
      </c>
      <c r="H6" s="15">
        <f t="shared" ref="H6:H11" si="1">H5*1.6</f>
        <v>1.5111111111111112E-2</v>
      </c>
      <c r="I6" s="132"/>
      <c r="J6" s="12"/>
      <c r="K6" s="128"/>
    </row>
    <row r="7" spans="1:11" x14ac:dyDescent="0.25">
      <c r="A7" s="19">
        <v>4</v>
      </c>
      <c r="B7" s="14">
        <f t="shared" si="0"/>
        <v>303.75</v>
      </c>
      <c r="C7" s="14">
        <f t="shared" si="0"/>
        <v>337.5</v>
      </c>
      <c r="D7" s="14">
        <f t="shared" si="0"/>
        <v>236.25</v>
      </c>
      <c r="E7" s="14">
        <f t="shared" si="0"/>
        <v>168.75</v>
      </c>
      <c r="F7" s="130"/>
      <c r="G7" s="13">
        <v>3</v>
      </c>
      <c r="H7" s="15">
        <f t="shared" si="1"/>
        <v>2.4177777777777781E-2</v>
      </c>
      <c r="I7" s="132"/>
      <c r="J7" s="12"/>
      <c r="K7" s="128"/>
    </row>
    <row r="8" spans="1:11" x14ac:dyDescent="0.25">
      <c r="A8" s="19">
        <v>5</v>
      </c>
      <c r="B8" s="14">
        <f t="shared" si="0"/>
        <v>455.625</v>
      </c>
      <c r="C8" s="14">
        <f t="shared" si="0"/>
        <v>506.25</v>
      </c>
      <c r="D8" s="14">
        <f t="shared" si="0"/>
        <v>354.375</v>
      </c>
      <c r="E8" s="14">
        <f t="shared" si="0"/>
        <v>253.125</v>
      </c>
      <c r="F8" s="130"/>
      <c r="G8" s="13">
        <v>4</v>
      </c>
      <c r="H8" s="15">
        <f t="shared" si="1"/>
        <v>3.8684444444444452E-2</v>
      </c>
      <c r="I8" s="132"/>
      <c r="J8" s="12" t="s">
        <v>20</v>
      </c>
      <c r="K8" s="128"/>
    </row>
    <row r="9" spans="1:11" x14ac:dyDescent="0.25">
      <c r="A9" s="19">
        <v>6</v>
      </c>
      <c r="B9" s="14">
        <f t="shared" si="0"/>
        <v>683.4375</v>
      </c>
      <c r="C9" s="14">
        <f t="shared" si="0"/>
        <v>759.375</v>
      </c>
      <c r="D9" s="14">
        <f t="shared" si="0"/>
        <v>531.5625</v>
      </c>
      <c r="E9" s="14">
        <f t="shared" si="0"/>
        <v>379.6875</v>
      </c>
      <c r="F9" s="130"/>
      <c r="G9" s="13">
        <v>4</v>
      </c>
      <c r="H9" s="15">
        <f t="shared" si="1"/>
        <v>6.1895111111111123E-2</v>
      </c>
      <c r="I9" s="132"/>
      <c r="J9" s="12"/>
      <c r="K9" s="128"/>
    </row>
    <row r="10" spans="1:11" x14ac:dyDescent="0.25">
      <c r="A10" s="19">
        <v>7</v>
      </c>
      <c r="B10" s="14">
        <f t="shared" si="0"/>
        <v>1025.15625</v>
      </c>
      <c r="C10" s="14">
        <f t="shared" si="0"/>
        <v>1139.0625</v>
      </c>
      <c r="D10" s="14">
        <f t="shared" si="0"/>
        <v>797.34375</v>
      </c>
      <c r="E10" s="14">
        <f t="shared" si="0"/>
        <v>569.53125</v>
      </c>
      <c r="F10" s="130"/>
      <c r="G10" s="13">
        <v>5</v>
      </c>
      <c r="H10" s="15">
        <f t="shared" si="1"/>
        <v>9.90321777777778E-2</v>
      </c>
      <c r="I10" s="132"/>
      <c r="J10" s="12"/>
      <c r="K10" s="128"/>
    </row>
    <row r="11" spans="1:11" x14ac:dyDescent="0.25">
      <c r="A11" s="19">
        <v>8</v>
      </c>
      <c r="B11" s="14">
        <f t="shared" si="0"/>
        <v>1537.734375</v>
      </c>
      <c r="C11" s="14">
        <f t="shared" si="0"/>
        <v>1708.59375</v>
      </c>
      <c r="D11" s="14">
        <f t="shared" si="0"/>
        <v>1196.015625</v>
      </c>
      <c r="E11" s="14">
        <f t="shared" si="0"/>
        <v>854.296875</v>
      </c>
      <c r="F11" s="130"/>
      <c r="G11" s="13">
        <v>5</v>
      </c>
      <c r="H11" s="15">
        <f t="shared" si="1"/>
        <v>0.15845148444444448</v>
      </c>
      <c r="I11" s="132"/>
      <c r="J11" s="12"/>
      <c r="K11" s="128"/>
    </row>
    <row r="12" spans="1:11" x14ac:dyDescent="0.25">
      <c r="A12" s="19">
        <v>9</v>
      </c>
      <c r="B12" s="14">
        <f t="shared" si="0"/>
        <v>2306.6015625</v>
      </c>
      <c r="C12" s="14">
        <f t="shared" si="0"/>
        <v>2562.890625</v>
      </c>
      <c r="D12" s="14">
        <f t="shared" si="0"/>
        <v>1794.0234375</v>
      </c>
      <c r="E12" s="14">
        <f t="shared" si="0"/>
        <v>1281.4453125</v>
      </c>
      <c r="F12" s="130"/>
      <c r="G12" s="13">
        <v>6</v>
      </c>
      <c r="H12" s="15">
        <f>H11*1.2</f>
        <v>0.19014178133333337</v>
      </c>
      <c r="I12" s="132" t="s">
        <v>6</v>
      </c>
      <c r="J12" s="12"/>
      <c r="K12" s="128"/>
    </row>
    <row r="13" spans="1:11" x14ac:dyDescent="0.25">
      <c r="A13" s="19">
        <v>10</v>
      </c>
      <c r="B13" s="14">
        <f t="shared" si="0"/>
        <v>3459.90234375</v>
      </c>
      <c r="C13" s="14">
        <f t="shared" si="0"/>
        <v>3844.3359375</v>
      </c>
      <c r="D13" s="14">
        <f t="shared" si="0"/>
        <v>2691.03515625</v>
      </c>
      <c r="E13" s="14">
        <f t="shared" si="0"/>
        <v>1922.16796875</v>
      </c>
      <c r="F13" s="130"/>
      <c r="G13" s="13">
        <v>6</v>
      </c>
      <c r="H13" s="15">
        <f t="shared" ref="H13:H23" si="2">H12*1.2</f>
        <v>0.22817013760000004</v>
      </c>
      <c r="I13" s="132"/>
      <c r="J13" s="12"/>
      <c r="K13" s="128"/>
    </row>
    <row r="14" spans="1:11" x14ac:dyDescent="0.25">
      <c r="A14" s="19">
        <v>11</v>
      </c>
      <c r="B14" s="14">
        <f t="shared" si="0"/>
        <v>5189.853515625</v>
      </c>
      <c r="C14" s="14">
        <f t="shared" si="0"/>
        <v>5766.50390625</v>
      </c>
      <c r="D14" s="14">
        <f t="shared" si="0"/>
        <v>4036.552734375</v>
      </c>
      <c r="E14" s="14">
        <f t="shared" si="0"/>
        <v>2883.251953125</v>
      </c>
      <c r="F14" s="130"/>
      <c r="G14" s="13">
        <v>7</v>
      </c>
      <c r="H14" s="15">
        <f t="shared" si="2"/>
        <v>0.27380416512000005</v>
      </c>
      <c r="I14" s="132"/>
      <c r="J14" s="12"/>
      <c r="K14" s="128"/>
    </row>
    <row r="15" spans="1:11" x14ac:dyDescent="0.25">
      <c r="A15" s="19">
        <v>12</v>
      </c>
      <c r="B15" s="14">
        <f t="shared" si="0"/>
        <v>7784.7802734375</v>
      </c>
      <c r="C15" s="14">
        <f t="shared" si="0"/>
        <v>8649.755859375</v>
      </c>
      <c r="D15" s="14">
        <f t="shared" si="0"/>
        <v>6054.8291015625</v>
      </c>
      <c r="E15" s="14">
        <f t="shared" si="0"/>
        <v>4324.8779296875</v>
      </c>
      <c r="F15" s="130"/>
      <c r="G15" s="13">
        <v>7</v>
      </c>
      <c r="H15" s="15">
        <f t="shared" si="2"/>
        <v>0.32856499814400003</v>
      </c>
      <c r="I15" s="132"/>
      <c r="J15" s="12" t="s">
        <v>21</v>
      </c>
      <c r="K15" s="128"/>
    </row>
    <row r="16" spans="1:11" x14ac:dyDescent="0.25">
      <c r="A16" s="19">
        <v>13</v>
      </c>
      <c r="B16" s="14">
        <f t="shared" si="0"/>
        <v>11677.17041015625</v>
      </c>
      <c r="C16" s="14">
        <f t="shared" si="0"/>
        <v>12974.6337890625</v>
      </c>
      <c r="D16" s="14">
        <f t="shared" si="0"/>
        <v>9082.24365234375</v>
      </c>
      <c r="E16" s="14">
        <f t="shared" si="0"/>
        <v>6487.31689453125</v>
      </c>
      <c r="F16" s="130"/>
      <c r="G16" s="13">
        <v>8</v>
      </c>
      <c r="H16" s="15">
        <f t="shared" si="2"/>
        <v>0.39427799777280004</v>
      </c>
      <c r="I16" s="132"/>
      <c r="J16" s="12"/>
      <c r="K16" s="128"/>
    </row>
    <row r="17" spans="1:11" x14ac:dyDescent="0.25">
      <c r="A17" s="19">
        <v>14</v>
      </c>
      <c r="B17" s="14">
        <f t="shared" si="0"/>
        <v>17515.755615234375</v>
      </c>
      <c r="C17" s="14">
        <f t="shared" si="0"/>
        <v>19461.95068359375</v>
      </c>
      <c r="D17" s="14">
        <f t="shared" si="0"/>
        <v>13623.365478515625</v>
      </c>
      <c r="E17" s="14">
        <f t="shared" si="0"/>
        <v>9730.975341796875</v>
      </c>
      <c r="F17" s="130"/>
      <c r="G17" s="13">
        <v>8</v>
      </c>
      <c r="H17" s="15">
        <f t="shared" si="2"/>
        <v>0.47313359732736004</v>
      </c>
      <c r="I17" s="132"/>
      <c r="J17" s="12"/>
      <c r="K17" s="128"/>
    </row>
    <row r="18" spans="1:11" x14ac:dyDescent="0.25">
      <c r="A18" s="19">
        <v>15</v>
      </c>
      <c r="B18" s="14">
        <f t="shared" si="0"/>
        <v>26273.633422851563</v>
      </c>
      <c r="C18" s="14">
        <f t="shared" si="0"/>
        <v>29192.926025390625</v>
      </c>
      <c r="D18" s="14">
        <f t="shared" si="0"/>
        <v>20435.048217773438</v>
      </c>
      <c r="E18" s="14">
        <f t="shared" si="0"/>
        <v>14596.463012695313</v>
      </c>
      <c r="F18" s="130"/>
      <c r="G18" s="13">
        <v>9</v>
      </c>
      <c r="H18" s="15">
        <f t="shared" si="2"/>
        <v>0.56776031679283201</v>
      </c>
      <c r="I18" s="132"/>
      <c r="J18" s="12"/>
      <c r="K18" s="128"/>
    </row>
    <row r="19" spans="1:11" x14ac:dyDescent="0.25">
      <c r="A19" s="19">
        <v>16</v>
      </c>
      <c r="B19" s="14">
        <f t="shared" si="0"/>
        <v>39410.450134277344</v>
      </c>
      <c r="C19" s="14">
        <f t="shared" si="0"/>
        <v>43789.389038085938</v>
      </c>
      <c r="D19" s="14">
        <f t="shared" si="0"/>
        <v>30652.572326660156</v>
      </c>
      <c r="E19" s="14">
        <f t="shared" si="0"/>
        <v>21894.694519042969</v>
      </c>
      <c r="F19" s="130"/>
      <c r="G19" s="13">
        <v>9</v>
      </c>
      <c r="H19" s="15">
        <f t="shared" si="2"/>
        <v>0.68131238015139839</v>
      </c>
      <c r="I19" s="132"/>
      <c r="J19" s="12"/>
      <c r="K19" s="128"/>
    </row>
    <row r="20" spans="1:11" x14ac:dyDescent="0.25">
      <c r="A20" s="19">
        <v>17</v>
      </c>
      <c r="B20" s="14">
        <f t="shared" si="0"/>
        <v>59115.675201416016</v>
      </c>
      <c r="C20" s="14">
        <f t="shared" si="0"/>
        <v>65684.083557128906</v>
      </c>
      <c r="D20" s="14">
        <f t="shared" si="0"/>
        <v>45978.858489990234</v>
      </c>
      <c r="E20" s="14">
        <f t="shared" si="0"/>
        <v>32842.041778564453</v>
      </c>
      <c r="F20" s="130"/>
      <c r="G20" s="13">
        <v>10</v>
      </c>
      <c r="H20" s="15">
        <f t="shared" si="2"/>
        <v>0.81757485618167802</v>
      </c>
      <c r="I20" s="132"/>
      <c r="J20" s="12" t="s">
        <v>22</v>
      </c>
      <c r="K20" s="128"/>
    </row>
    <row r="21" spans="1:11" x14ac:dyDescent="0.25">
      <c r="A21" s="19">
        <v>18</v>
      </c>
      <c r="B21" s="14">
        <f t="shared" ref="B21:E23" si="3">B20*1.5</f>
        <v>88673.512802124023</v>
      </c>
      <c r="C21" s="14">
        <f t="shared" si="3"/>
        <v>98526.125335693359</v>
      </c>
      <c r="D21" s="14">
        <f t="shared" si="3"/>
        <v>68968.287734985352</v>
      </c>
      <c r="E21" s="14">
        <f t="shared" si="3"/>
        <v>49263.06266784668</v>
      </c>
      <c r="F21" s="130"/>
      <c r="G21" s="13">
        <v>10</v>
      </c>
      <c r="H21" s="15">
        <f t="shared" si="2"/>
        <v>0.98108982741801354</v>
      </c>
      <c r="I21" s="132"/>
      <c r="J21" s="12"/>
      <c r="K21" s="128"/>
    </row>
    <row r="22" spans="1:11" x14ac:dyDescent="0.25">
      <c r="A22" s="19">
        <v>19</v>
      </c>
      <c r="B22" s="14">
        <f t="shared" si="3"/>
        <v>133010.26920318604</v>
      </c>
      <c r="C22" s="14">
        <f t="shared" si="3"/>
        <v>147789.18800354004</v>
      </c>
      <c r="D22" s="14">
        <f t="shared" si="3"/>
        <v>103452.43160247803</v>
      </c>
      <c r="E22" s="14">
        <f t="shared" si="3"/>
        <v>73894.59400177002</v>
      </c>
      <c r="F22" s="130"/>
      <c r="G22" s="13">
        <v>11</v>
      </c>
      <c r="H22" s="15">
        <f t="shared" si="2"/>
        <v>1.1773077929016162</v>
      </c>
      <c r="I22" s="132"/>
      <c r="J22" s="12"/>
      <c r="K22" s="128"/>
    </row>
    <row r="23" spans="1:11" x14ac:dyDescent="0.25">
      <c r="A23" s="20">
        <v>20</v>
      </c>
      <c r="B23" s="16">
        <f t="shared" si="3"/>
        <v>199515.40380477905</v>
      </c>
      <c r="C23" s="16">
        <f t="shared" si="3"/>
        <v>221683.78200531006</v>
      </c>
      <c r="D23" s="16">
        <f t="shared" si="3"/>
        <v>155178.64740371704</v>
      </c>
      <c r="E23" s="16">
        <f t="shared" si="3"/>
        <v>110841.89100265503</v>
      </c>
      <c r="F23" s="131"/>
      <c r="G23" s="21">
        <v>15</v>
      </c>
      <c r="H23" s="23">
        <f t="shared" si="2"/>
        <v>1.4127693514819395</v>
      </c>
      <c r="I23" s="133"/>
      <c r="J23" s="22"/>
      <c r="K23" s="129"/>
    </row>
    <row r="24" spans="1:11" x14ac:dyDescent="0.25">
      <c r="G24" s="1">
        <f>SUM(G4:G23)</f>
        <v>134</v>
      </c>
    </row>
    <row r="40" spans="1:1" x14ac:dyDescent="0.25">
      <c r="A40" s="1">
        <v>37</v>
      </c>
    </row>
    <row r="41" spans="1:1" x14ac:dyDescent="0.25">
      <c r="A41" s="1">
        <v>38</v>
      </c>
    </row>
    <row r="42" spans="1:1" x14ac:dyDescent="0.25">
      <c r="A42" s="1">
        <v>39</v>
      </c>
    </row>
    <row r="43" spans="1:1" x14ac:dyDescent="0.25">
      <c r="A43" s="1">
        <v>40</v>
      </c>
    </row>
  </sheetData>
  <mergeCells count="6">
    <mergeCell ref="A1:K1"/>
    <mergeCell ref="B3:I3"/>
    <mergeCell ref="K3:K23"/>
    <mergeCell ref="F4:F23"/>
    <mergeCell ref="I4:I11"/>
    <mergeCell ref="I12:I2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H8" sqref="H8"/>
    </sheetView>
  </sheetViews>
  <sheetFormatPr baseColWidth="10" defaultRowHeight="15" x14ac:dyDescent="0.25"/>
  <cols>
    <col min="1" max="2" width="11.42578125" style="1"/>
    <col min="3" max="3" width="14.7109375" style="1" customWidth="1"/>
    <col min="4" max="6" width="11.42578125" style="1"/>
    <col min="7" max="7" width="19.5703125" style="1" customWidth="1"/>
    <col min="8" max="9" width="22.7109375" style="3" customWidth="1"/>
    <col min="10" max="10" width="25.5703125" style="7" customWidth="1"/>
  </cols>
  <sheetData>
    <row r="1" spans="1:11" x14ac:dyDescent="0.25">
      <c r="A1" s="116" t="s">
        <v>17</v>
      </c>
      <c r="B1" s="117"/>
      <c r="C1" s="117"/>
      <c r="D1" s="117"/>
      <c r="E1" s="117"/>
      <c r="F1" s="117"/>
      <c r="G1" s="117"/>
      <c r="H1" s="117"/>
      <c r="I1" s="117"/>
      <c r="J1" s="117"/>
      <c r="K1" s="125"/>
    </row>
    <row r="2" spans="1:11" x14ac:dyDescent="0.25">
      <c r="A2" s="17" t="s">
        <v>1</v>
      </c>
      <c r="B2" s="9" t="s">
        <v>0</v>
      </c>
      <c r="C2" s="9" t="s">
        <v>2</v>
      </c>
      <c r="D2" s="9" t="s">
        <v>3</v>
      </c>
      <c r="E2" s="9" t="s">
        <v>7</v>
      </c>
      <c r="F2" s="10" t="s">
        <v>15</v>
      </c>
      <c r="G2" s="9" t="s">
        <v>8</v>
      </c>
      <c r="H2" s="10" t="s">
        <v>9</v>
      </c>
      <c r="I2" s="10" t="s">
        <v>15</v>
      </c>
      <c r="J2" s="11" t="s">
        <v>18</v>
      </c>
      <c r="K2" s="18" t="s">
        <v>15</v>
      </c>
    </row>
    <row r="3" spans="1:11" x14ac:dyDescent="0.25">
      <c r="A3" s="19">
        <v>0</v>
      </c>
      <c r="B3" s="126"/>
      <c r="C3" s="126"/>
      <c r="D3" s="126"/>
      <c r="E3" s="126"/>
      <c r="F3" s="126"/>
      <c r="G3" s="126"/>
      <c r="H3" s="126"/>
      <c r="I3" s="126"/>
      <c r="J3" s="12"/>
      <c r="K3" s="127" t="s">
        <v>14</v>
      </c>
    </row>
    <row r="4" spans="1:11" x14ac:dyDescent="0.25">
      <c r="A4" s="19">
        <v>1</v>
      </c>
      <c r="B4" s="13">
        <v>90</v>
      </c>
      <c r="C4" s="14">
        <v>100</v>
      </c>
      <c r="D4" s="13">
        <v>70</v>
      </c>
      <c r="E4" s="13">
        <v>50</v>
      </c>
      <c r="F4" s="130" t="s">
        <v>5</v>
      </c>
      <c r="G4" s="13">
        <v>2</v>
      </c>
      <c r="H4" s="15">
        <v>5.9027777777777776E-3</v>
      </c>
      <c r="I4" s="132" t="s">
        <v>23</v>
      </c>
      <c r="J4" s="12" t="s">
        <v>19</v>
      </c>
      <c r="K4" s="128"/>
    </row>
    <row r="5" spans="1:11" x14ac:dyDescent="0.25">
      <c r="A5" s="19">
        <v>2</v>
      </c>
      <c r="B5" s="14">
        <f t="shared" ref="B5:E6" si="0">B4*1.5</f>
        <v>135</v>
      </c>
      <c r="C5" s="14">
        <f t="shared" si="0"/>
        <v>150</v>
      </c>
      <c r="D5" s="14">
        <f t="shared" si="0"/>
        <v>105</v>
      </c>
      <c r="E5" s="14">
        <f t="shared" si="0"/>
        <v>75</v>
      </c>
      <c r="F5" s="130"/>
      <c r="G5" s="13">
        <v>2</v>
      </c>
      <c r="H5" s="15">
        <f>H4*1.6</f>
        <v>9.4444444444444445E-3</v>
      </c>
      <c r="I5" s="132"/>
      <c r="J5" s="12"/>
      <c r="K5" s="128"/>
    </row>
    <row r="6" spans="1:11" x14ac:dyDescent="0.25">
      <c r="A6" s="19">
        <v>3</v>
      </c>
      <c r="B6" s="14">
        <f t="shared" si="0"/>
        <v>202.5</v>
      </c>
      <c r="C6" s="14">
        <f t="shared" si="0"/>
        <v>225</v>
      </c>
      <c r="D6" s="14">
        <f t="shared" si="0"/>
        <v>157.5</v>
      </c>
      <c r="E6" s="14">
        <f t="shared" si="0"/>
        <v>112.5</v>
      </c>
      <c r="F6" s="130"/>
      <c r="G6" s="13">
        <v>3</v>
      </c>
      <c r="H6" s="15">
        <f t="shared" ref="H6:H11" si="1">H5*1.6</f>
        <v>1.5111111111111112E-2</v>
      </c>
      <c r="I6" s="132"/>
      <c r="J6" s="12"/>
      <c r="K6" s="128"/>
    </row>
    <row r="7" spans="1:11" x14ac:dyDescent="0.25">
      <c r="A7" s="19">
        <v>4</v>
      </c>
      <c r="B7" s="14">
        <f t="shared" ref="B7:E23" si="2">B6*1.5</f>
        <v>303.75</v>
      </c>
      <c r="C7" s="14">
        <f t="shared" si="2"/>
        <v>337.5</v>
      </c>
      <c r="D7" s="14">
        <f t="shared" si="2"/>
        <v>236.25</v>
      </c>
      <c r="E7" s="14">
        <f t="shared" si="2"/>
        <v>168.75</v>
      </c>
      <c r="F7" s="130"/>
      <c r="G7" s="13">
        <v>3</v>
      </c>
      <c r="H7" s="15">
        <f t="shared" si="1"/>
        <v>2.4177777777777781E-2</v>
      </c>
      <c r="I7" s="132"/>
      <c r="J7" s="12"/>
      <c r="K7" s="128"/>
    </row>
    <row r="8" spans="1:11" x14ac:dyDescent="0.25">
      <c r="A8" s="19">
        <v>5</v>
      </c>
      <c r="B8" s="14">
        <f t="shared" si="2"/>
        <v>455.625</v>
      </c>
      <c r="C8" s="14">
        <f t="shared" si="2"/>
        <v>506.25</v>
      </c>
      <c r="D8" s="14">
        <f t="shared" si="2"/>
        <v>354.375</v>
      </c>
      <c r="E8" s="14">
        <f t="shared" si="2"/>
        <v>253.125</v>
      </c>
      <c r="F8" s="130"/>
      <c r="G8" s="13">
        <v>4</v>
      </c>
      <c r="H8" s="15">
        <f t="shared" si="1"/>
        <v>3.8684444444444452E-2</v>
      </c>
      <c r="I8" s="132"/>
      <c r="J8" s="12" t="s">
        <v>20</v>
      </c>
      <c r="K8" s="128"/>
    </row>
    <row r="9" spans="1:11" x14ac:dyDescent="0.25">
      <c r="A9" s="19">
        <v>6</v>
      </c>
      <c r="B9" s="14">
        <f t="shared" si="2"/>
        <v>683.4375</v>
      </c>
      <c r="C9" s="14">
        <f t="shared" si="2"/>
        <v>759.375</v>
      </c>
      <c r="D9" s="14">
        <f t="shared" si="2"/>
        <v>531.5625</v>
      </c>
      <c r="E9" s="14">
        <f t="shared" si="2"/>
        <v>379.6875</v>
      </c>
      <c r="F9" s="130"/>
      <c r="G9" s="13">
        <v>4</v>
      </c>
      <c r="H9" s="15">
        <f t="shared" si="1"/>
        <v>6.1895111111111123E-2</v>
      </c>
      <c r="I9" s="132"/>
      <c r="J9" s="12"/>
      <c r="K9" s="128"/>
    </row>
    <row r="10" spans="1:11" x14ac:dyDescent="0.25">
      <c r="A10" s="19">
        <v>7</v>
      </c>
      <c r="B10" s="14">
        <f t="shared" si="2"/>
        <v>1025.15625</v>
      </c>
      <c r="C10" s="14">
        <f t="shared" si="2"/>
        <v>1139.0625</v>
      </c>
      <c r="D10" s="14">
        <f t="shared" si="2"/>
        <v>797.34375</v>
      </c>
      <c r="E10" s="14">
        <f t="shared" si="2"/>
        <v>569.53125</v>
      </c>
      <c r="F10" s="130"/>
      <c r="G10" s="13">
        <v>5</v>
      </c>
      <c r="H10" s="15">
        <f t="shared" si="1"/>
        <v>9.90321777777778E-2</v>
      </c>
      <c r="I10" s="132"/>
      <c r="J10" s="12"/>
      <c r="K10" s="128"/>
    </row>
    <row r="11" spans="1:11" x14ac:dyDescent="0.25">
      <c r="A11" s="19">
        <v>8</v>
      </c>
      <c r="B11" s="14">
        <f t="shared" si="2"/>
        <v>1537.734375</v>
      </c>
      <c r="C11" s="14">
        <f t="shared" si="2"/>
        <v>1708.59375</v>
      </c>
      <c r="D11" s="14">
        <f t="shared" si="2"/>
        <v>1196.015625</v>
      </c>
      <c r="E11" s="14">
        <f t="shared" si="2"/>
        <v>854.296875</v>
      </c>
      <c r="F11" s="130"/>
      <c r="G11" s="13">
        <v>5</v>
      </c>
      <c r="H11" s="15">
        <f t="shared" si="1"/>
        <v>0.15845148444444448</v>
      </c>
      <c r="I11" s="132"/>
      <c r="J11" s="12"/>
      <c r="K11" s="128"/>
    </row>
    <row r="12" spans="1:11" x14ac:dyDescent="0.25">
      <c r="A12" s="19">
        <v>9</v>
      </c>
      <c r="B12" s="14">
        <f t="shared" si="2"/>
        <v>2306.6015625</v>
      </c>
      <c r="C12" s="14">
        <f t="shared" si="2"/>
        <v>2562.890625</v>
      </c>
      <c r="D12" s="14">
        <f t="shared" si="2"/>
        <v>1794.0234375</v>
      </c>
      <c r="E12" s="14">
        <f t="shared" si="2"/>
        <v>1281.4453125</v>
      </c>
      <c r="F12" s="130"/>
      <c r="G12" s="13">
        <v>6</v>
      </c>
      <c r="H12" s="15">
        <f>H11*1.2</f>
        <v>0.19014178133333337</v>
      </c>
      <c r="I12" s="132" t="s">
        <v>6</v>
      </c>
      <c r="J12" s="12"/>
      <c r="K12" s="128"/>
    </row>
    <row r="13" spans="1:11" x14ac:dyDescent="0.25">
      <c r="A13" s="19">
        <v>10</v>
      </c>
      <c r="B13" s="14">
        <f t="shared" si="2"/>
        <v>3459.90234375</v>
      </c>
      <c r="C13" s="14">
        <f t="shared" si="2"/>
        <v>3844.3359375</v>
      </c>
      <c r="D13" s="14">
        <f t="shared" si="2"/>
        <v>2691.03515625</v>
      </c>
      <c r="E13" s="14">
        <f t="shared" si="2"/>
        <v>1922.16796875</v>
      </c>
      <c r="F13" s="130"/>
      <c r="G13" s="13">
        <v>6</v>
      </c>
      <c r="H13" s="15">
        <f t="shared" ref="H13:H23" si="3">H12*1.2</f>
        <v>0.22817013760000004</v>
      </c>
      <c r="I13" s="132"/>
      <c r="J13" s="12"/>
      <c r="K13" s="128"/>
    </row>
    <row r="14" spans="1:11" x14ac:dyDescent="0.25">
      <c r="A14" s="19">
        <v>11</v>
      </c>
      <c r="B14" s="14">
        <f t="shared" si="2"/>
        <v>5189.853515625</v>
      </c>
      <c r="C14" s="14">
        <f t="shared" si="2"/>
        <v>5766.50390625</v>
      </c>
      <c r="D14" s="14">
        <f t="shared" si="2"/>
        <v>4036.552734375</v>
      </c>
      <c r="E14" s="14">
        <f t="shared" si="2"/>
        <v>2883.251953125</v>
      </c>
      <c r="F14" s="130"/>
      <c r="G14" s="13">
        <v>7</v>
      </c>
      <c r="H14" s="15">
        <f t="shared" si="3"/>
        <v>0.27380416512000005</v>
      </c>
      <c r="I14" s="132"/>
      <c r="J14" s="12"/>
      <c r="K14" s="128"/>
    </row>
    <row r="15" spans="1:11" x14ac:dyDescent="0.25">
      <c r="A15" s="19">
        <v>12</v>
      </c>
      <c r="B15" s="14">
        <f t="shared" si="2"/>
        <v>7784.7802734375</v>
      </c>
      <c r="C15" s="14">
        <f t="shared" si="2"/>
        <v>8649.755859375</v>
      </c>
      <c r="D15" s="14">
        <f t="shared" si="2"/>
        <v>6054.8291015625</v>
      </c>
      <c r="E15" s="14">
        <f t="shared" si="2"/>
        <v>4324.8779296875</v>
      </c>
      <c r="F15" s="130"/>
      <c r="G15" s="13">
        <v>7</v>
      </c>
      <c r="H15" s="15">
        <f t="shared" si="3"/>
        <v>0.32856499814400003</v>
      </c>
      <c r="I15" s="132"/>
      <c r="J15" s="12" t="s">
        <v>21</v>
      </c>
      <c r="K15" s="128"/>
    </row>
    <row r="16" spans="1:11" x14ac:dyDescent="0.25">
      <c r="A16" s="19">
        <v>13</v>
      </c>
      <c r="B16" s="14">
        <f t="shared" si="2"/>
        <v>11677.17041015625</v>
      </c>
      <c r="C16" s="14">
        <f t="shared" si="2"/>
        <v>12974.6337890625</v>
      </c>
      <c r="D16" s="14">
        <f t="shared" si="2"/>
        <v>9082.24365234375</v>
      </c>
      <c r="E16" s="14">
        <f t="shared" si="2"/>
        <v>6487.31689453125</v>
      </c>
      <c r="F16" s="130"/>
      <c r="G16" s="13">
        <v>8</v>
      </c>
      <c r="H16" s="15">
        <f t="shared" si="3"/>
        <v>0.39427799777280004</v>
      </c>
      <c r="I16" s="132"/>
      <c r="J16" s="12"/>
      <c r="K16" s="128"/>
    </row>
    <row r="17" spans="1:11" x14ac:dyDescent="0.25">
      <c r="A17" s="19">
        <v>14</v>
      </c>
      <c r="B17" s="14">
        <f t="shared" si="2"/>
        <v>17515.755615234375</v>
      </c>
      <c r="C17" s="14">
        <f t="shared" si="2"/>
        <v>19461.95068359375</v>
      </c>
      <c r="D17" s="14">
        <f t="shared" si="2"/>
        <v>13623.365478515625</v>
      </c>
      <c r="E17" s="14">
        <f t="shared" si="2"/>
        <v>9730.975341796875</v>
      </c>
      <c r="F17" s="130"/>
      <c r="G17" s="13">
        <v>8</v>
      </c>
      <c r="H17" s="15">
        <f t="shared" si="3"/>
        <v>0.47313359732736004</v>
      </c>
      <c r="I17" s="132"/>
      <c r="J17" s="12"/>
      <c r="K17" s="128"/>
    </row>
    <row r="18" spans="1:11" x14ac:dyDescent="0.25">
      <c r="A18" s="19">
        <v>15</v>
      </c>
      <c r="B18" s="14">
        <f t="shared" si="2"/>
        <v>26273.633422851563</v>
      </c>
      <c r="C18" s="14">
        <f t="shared" si="2"/>
        <v>29192.926025390625</v>
      </c>
      <c r="D18" s="14">
        <f t="shared" si="2"/>
        <v>20435.048217773438</v>
      </c>
      <c r="E18" s="14">
        <f t="shared" si="2"/>
        <v>14596.463012695313</v>
      </c>
      <c r="F18" s="130"/>
      <c r="G18" s="13">
        <v>9</v>
      </c>
      <c r="H18" s="15">
        <f t="shared" si="3"/>
        <v>0.56776031679283201</v>
      </c>
      <c r="I18" s="132"/>
      <c r="J18" s="12"/>
      <c r="K18" s="128"/>
    </row>
    <row r="19" spans="1:11" x14ac:dyDescent="0.25">
      <c r="A19" s="19">
        <v>16</v>
      </c>
      <c r="B19" s="14">
        <f t="shared" si="2"/>
        <v>39410.450134277344</v>
      </c>
      <c r="C19" s="14">
        <f t="shared" si="2"/>
        <v>43789.389038085938</v>
      </c>
      <c r="D19" s="14">
        <f t="shared" si="2"/>
        <v>30652.572326660156</v>
      </c>
      <c r="E19" s="14">
        <f t="shared" si="2"/>
        <v>21894.694519042969</v>
      </c>
      <c r="F19" s="130"/>
      <c r="G19" s="13">
        <v>9</v>
      </c>
      <c r="H19" s="15">
        <f t="shared" si="3"/>
        <v>0.68131238015139839</v>
      </c>
      <c r="I19" s="132"/>
      <c r="J19" s="12"/>
      <c r="K19" s="128"/>
    </row>
    <row r="20" spans="1:11" x14ac:dyDescent="0.25">
      <c r="A20" s="19">
        <v>17</v>
      </c>
      <c r="B20" s="14">
        <f t="shared" si="2"/>
        <v>59115.675201416016</v>
      </c>
      <c r="C20" s="14">
        <f t="shared" si="2"/>
        <v>65684.083557128906</v>
      </c>
      <c r="D20" s="14">
        <f t="shared" si="2"/>
        <v>45978.858489990234</v>
      </c>
      <c r="E20" s="14">
        <f t="shared" si="2"/>
        <v>32842.041778564453</v>
      </c>
      <c r="F20" s="130"/>
      <c r="G20" s="13">
        <v>10</v>
      </c>
      <c r="H20" s="15">
        <f t="shared" si="3"/>
        <v>0.81757485618167802</v>
      </c>
      <c r="I20" s="132"/>
      <c r="J20" s="12" t="s">
        <v>22</v>
      </c>
      <c r="K20" s="128"/>
    </row>
    <row r="21" spans="1:11" x14ac:dyDescent="0.25">
      <c r="A21" s="19">
        <v>18</v>
      </c>
      <c r="B21" s="14">
        <f t="shared" si="2"/>
        <v>88673.512802124023</v>
      </c>
      <c r="C21" s="14">
        <f t="shared" si="2"/>
        <v>98526.125335693359</v>
      </c>
      <c r="D21" s="14">
        <f t="shared" si="2"/>
        <v>68968.287734985352</v>
      </c>
      <c r="E21" s="14">
        <f t="shared" si="2"/>
        <v>49263.06266784668</v>
      </c>
      <c r="F21" s="130"/>
      <c r="G21" s="13">
        <v>10</v>
      </c>
      <c r="H21" s="15">
        <f t="shared" si="3"/>
        <v>0.98108982741801354</v>
      </c>
      <c r="I21" s="132"/>
      <c r="J21" s="12"/>
      <c r="K21" s="128"/>
    </row>
    <row r="22" spans="1:11" x14ac:dyDescent="0.25">
      <c r="A22" s="19">
        <v>19</v>
      </c>
      <c r="B22" s="14">
        <f t="shared" si="2"/>
        <v>133010.26920318604</v>
      </c>
      <c r="C22" s="14">
        <f t="shared" si="2"/>
        <v>147789.18800354004</v>
      </c>
      <c r="D22" s="14">
        <f t="shared" si="2"/>
        <v>103452.43160247803</v>
      </c>
      <c r="E22" s="14">
        <f t="shared" si="2"/>
        <v>73894.59400177002</v>
      </c>
      <c r="F22" s="130"/>
      <c r="G22" s="13">
        <v>11</v>
      </c>
      <c r="H22" s="15">
        <f t="shared" si="3"/>
        <v>1.1773077929016162</v>
      </c>
      <c r="I22" s="132"/>
      <c r="J22" s="12"/>
      <c r="K22" s="128"/>
    </row>
    <row r="23" spans="1:11" x14ac:dyDescent="0.25">
      <c r="A23" s="20">
        <v>20</v>
      </c>
      <c r="B23" s="16">
        <f t="shared" si="2"/>
        <v>199515.40380477905</v>
      </c>
      <c r="C23" s="16">
        <f t="shared" si="2"/>
        <v>221683.78200531006</v>
      </c>
      <c r="D23" s="16">
        <f t="shared" si="2"/>
        <v>155178.64740371704</v>
      </c>
      <c r="E23" s="16">
        <f t="shared" si="2"/>
        <v>110841.89100265503</v>
      </c>
      <c r="F23" s="131"/>
      <c r="G23" s="21">
        <v>15</v>
      </c>
      <c r="H23" s="23">
        <f t="shared" si="3"/>
        <v>1.4127693514819395</v>
      </c>
      <c r="I23" s="133"/>
      <c r="J23" s="22"/>
      <c r="K23" s="129"/>
    </row>
    <row r="24" spans="1:11" x14ac:dyDescent="0.25">
      <c r="G24" s="1">
        <f>SUM(G4:G23)</f>
        <v>134</v>
      </c>
    </row>
    <row r="40" spans="1:1" x14ac:dyDescent="0.25">
      <c r="A40" s="1">
        <v>37</v>
      </c>
    </row>
    <row r="41" spans="1:1" x14ac:dyDescent="0.25">
      <c r="A41" s="1">
        <v>38</v>
      </c>
    </row>
    <row r="42" spans="1:1" x14ac:dyDescent="0.25">
      <c r="A42" s="1">
        <v>39</v>
      </c>
    </row>
    <row r="43" spans="1:1" x14ac:dyDescent="0.25">
      <c r="A43" s="1">
        <v>40</v>
      </c>
    </row>
  </sheetData>
  <mergeCells count="6">
    <mergeCell ref="A1:K1"/>
    <mergeCell ref="B3:I3"/>
    <mergeCell ref="K3:K23"/>
    <mergeCell ref="F4:F23"/>
    <mergeCell ref="I4:I11"/>
    <mergeCell ref="I12:I2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sqref="A1:K1"/>
    </sheetView>
  </sheetViews>
  <sheetFormatPr baseColWidth="10" defaultRowHeight="15" x14ac:dyDescent="0.25"/>
  <sheetData>
    <row r="1" spans="1:11" x14ac:dyDescent="0.25">
      <c r="A1" s="116" t="s">
        <v>84</v>
      </c>
      <c r="B1" s="117"/>
      <c r="C1" s="117"/>
      <c r="D1" s="117"/>
      <c r="E1" s="117"/>
      <c r="F1" s="117"/>
      <c r="G1" s="117"/>
      <c r="H1" s="117"/>
      <c r="I1" s="117"/>
      <c r="J1" s="117"/>
      <c r="K1" s="125"/>
    </row>
    <row r="2" spans="1:11" x14ac:dyDescent="0.25">
      <c r="A2" s="17" t="s">
        <v>1</v>
      </c>
      <c r="B2" s="9" t="s">
        <v>0</v>
      </c>
      <c r="C2" s="9" t="s">
        <v>2</v>
      </c>
      <c r="D2" s="9" t="s">
        <v>3</v>
      </c>
      <c r="E2" s="9" t="s">
        <v>7</v>
      </c>
      <c r="F2" s="10" t="s">
        <v>15</v>
      </c>
      <c r="G2" s="9" t="s">
        <v>8</v>
      </c>
      <c r="H2" s="10" t="s">
        <v>9</v>
      </c>
      <c r="I2" s="10" t="s">
        <v>15</v>
      </c>
      <c r="J2" s="11" t="s">
        <v>18</v>
      </c>
      <c r="K2" s="18" t="s">
        <v>15</v>
      </c>
    </row>
    <row r="3" spans="1:11" x14ac:dyDescent="0.25">
      <c r="A3" s="19">
        <v>0</v>
      </c>
      <c r="B3" s="126"/>
      <c r="C3" s="126"/>
      <c r="D3" s="126"/>
      <c r="E3" s="126"/>
      <c r="F3" s="126"/>
      <c r="G3" s="126"/>
      <c r="H3" s="126"/>
      <c r="I3" s="126"/>
      <c r="J3" s="12"/>
      <c r="K3" s="127" t="s">
        <v>14</v>
      </c>
    </row>
    <row r="4" spans="1:11" x14ac:dyDescent="0.25">
      <c r="A4" s="19">
        <v>1</v>
      </c>
      <c r="B4" s="13">
        <v>90</v>
      </c>
      <c r="C4" s="14">
        <v>100</v>
      </c>
      <c r="D4" s="13">
        <v>70</v>
      </c>
      <c r="E4" s="13">
        <v>50</v>
      </c>
      <c r="F4" s="130" t="s">
        <v>5</v>
      </c>
      <c r="G4" s="13">
        <v>2</v>
      </c>
      <c r="H4" s="15">
        <v>5.9027777777777776E-3</v>
      </c>
      <c r="I4" s="132" t="s">
        <v>23</v>
      </c>
      <c r="J4" s="12" t="s">
        <v>19</v>
      </c>
      <c r="K4" s="128"/>
    </row>
    <row r="5" spans="1:11" x14ac:dyDescent="0.25">
      <c r="A5" s="19">
        <v>2</v>
      </c>
      <c r="B5" s="14">
        <f t="shared" ref="B5:E20" si="0">B4*1.5</f>
        <v>135</v>
      </c>
      <c r="C5" s="14">
        <f t="shared" si="0"/>
        <v>150</v>
      </c>
      <c r="D5" s="14">
        <f t="shared" si="0"/>
        <v>105</v>
      </c>
      <c r="E5" s="14">
        <f t="shared" si="0"/>
        <v>75</v>
      </c>
      <c r="F5" s="130"/>
      <c r="G5" s="13">
        <v>2</v>
      </c>
      <c r="H5" s="15">
        <f>H4*1.6</f>
        <v>9.4444444444444445E-3</v>
      </c>
      <c r="I5" s="132"/>
      <c r="J5" s="12"/>
      <c r="K5" s="128"/>
    </row>
    <row r="6" spans="1:11" x14ac:dyDescent="0.25">
      <c r="A6" s="19">
        <v>3</v>
      </c>
      <c r="B6" s="14">
        <f t="shared" si="0"/>
        <v>202.5</v>
      </c>
      <c r="C6" s="14">
        <f t="shared" si="0"/>
        <v>225</v>
      </c>
      <c r="D6" s="14">
        <f t="shared" si="0"/>
        <v>157.5</v>
      </c>
      <c r="E6" s="14">
        <f t="shared" si="0"/>
        <v>112.5</v>
      </c>
      <c r="F6" s="130"/>
      <c r="G6" s="13">
        <v>3</v>
      </c>
      <c r="H6" s="15">
        <f t="shared" ref="H6:H11" si="1">H5*1.6</f>
        <v>1.5111111111111112E-2</v>
      </c>
      <c r="I6" s="132"/>
      <c r="J6" s="12"/>
      <c r="K6" s="128"/>
    </row>
    <row r="7" spans="1:11" x14ac:dyDescent="0.25">
      <c r="A7" s="19">
        <v>4</v>
      </c>
      <c r="B7" s="14">
        <f t="shared" si="0"/>
        <v>303.75</v>
      </c>
      <c r="C7" s="14">
        <f t="shared" si="0"/>
        <v>337.5</v>
      </c>
      <c r="D7" s="14">
        <f t="shared" si="0"/>
        <v>236.25</v>
      </c>
      <c r="E7" s="14">
        <f t="shared" si="0"/>
        <v>168.75</v>
      </c>
      <c r="F7" s="130"/>
      <c r="G7" s="13">
        <v>3</v>
      </c>
      <c r="H7" s="15">
        <f t="shared" si="1"/>
        <v>2.4177777777777781E-2</v>
      </c>
      <c r="I7" s="132"/>
      <c r="J7" s="12"/>
      <c r="K7" s="128"/>
    </row>
    <row r="8" spans="1:11" x14ac:dyDescent="0.25">
      <c r="A8" s="19">
        <v>5</v>
      </c>
      <c r="B8" s="14">
        <f t="shared" si="0"/>
        <v>455.625</v>
      </c>
      <c r="C8" s="14">
        <f t="shared" si="0"/>
        <v>506.25</v>
      </c>
      <c r="D8" s="14">
        <f t="shared" si="0"/>
        <v>354.375</v>
      </c>
      <c r="E8" s="14">
        <f t="shared" si="0"/>
        <v>253.125</v>
      </c>
      <c r="F8" s="130"/>
      <c r="G8" s="13">
        <v>4</v>
      </c>
      <c r="H8" s="15">
        <f t="shared" si="1"/>
        <v>3.8684444444444452E-2</v>
      </c>
      <c r="I8" s="132"/>
      <c r="J8" s="12" t="s">
        <v>20</v>
      </c>
      <c r="K8" s="128"/>
    </row>
    <row r="9" spans="1:11" x14ac:dyDescent="0.25">
      <c r="A9" s="19">
        <v>6</v>
      </c>
      <c r="B9" s="14">
        <f t="shared" si="0"/>
        <v>683.4375</v>
      </c>
      <c r="C9" s="14">
        <f t="shared" si="0"/>
        <v>759.375</v>
      </c>
      <c r="D9" s="14">
        <f t="shared" si="0"/>
        <v>531.5625</v>
      </c>
      <c r="E9" s="14">
        <f t="shared" si="0"/>
        <v>379.6875</v>
      </c>
      <c r="F9" s="130"/>
      <c r="G9" s="13">
        <v>4</v>
      </c>
      <c r="H9" s="15">
        <f t="shared" si="1"/>
        <v>6.1895111111111123E-2</v>
      </c>
      <c r="I9" s="132"/>
      <c r="J9" s="12"/>
      <c r="K9" s="128"/>
    </row>
    <row r="10" spans="1:11" x14ac:dyDescent="0.25">
      <c r="A10" s="19">
        <v>7</v>
      </c>
      <c r="B10" s="14">
        <f t="shared" si="0"/>
        <v>1025.15625</v>
      </c>
      <c r="C10" s="14">
        <f t="shared" si="0"/>
        <v>1139.0625</v>
      </c>
      <c r="D10" s="14">
        <f t="shared" si="0"/>
        <v>797.34375</v>
      </c>
      <c r="E10" s="14">
        <f t="shared" si="0"/>
        <v>569.53125</v>
      </c>
      <c r="F10" s="130"/>
      <c r="G10" s="13">
        <v>5</v>
      </c>
      <c r="H10" s="15">
        <f t="shared" si="1"/>
        <v>9.90321777777778E-2</v>
      </c>
      <c r="I10" s="132"/>
      <c r="J10" s="12"/>
      <c r="K10" s="128"/>
    </row>
    <row r="11" spans="1:11" x14ac:dyDescent="0.25">
      <c r="A11" s="19">
        <v>8</v>
      </c>
      <c r="B11" s="14">
        <f t="shared" si="0"/>
        <v>1537.734375</v>
      </c>
      <c r="C11" s="14">
        <f t="shared" si="0"/>
        <v>1708.59375</v>
      </c>
      <c r="D11" s="14">
        <f t="shared" si="0"/>
        <v>1196.015625</v>
      </c>
      <c r="E11" s="14">
        <f t="shared" si="0"/>
        <v>854.296875</v>
      </c>
      <c r="F11" s="130"/>
      <c r="G11" s="13">
        <v>5</v>
      </c>
      <c r="H11" s="15">
        <f t="shared" si="1"/>
        <v>0.15845148444444448</v>
      </c>
      <c r="I11" s="132"/>
      <c r="J11" s="12"/>
      <c r="K11" s="128"/>
    </row>
    <row r="12" spans="1:11" x14ac:dyDescent="0.25">
      <c r="A12" s="19">
        <v>9</v>
      </c>
      <c r="B12" s="14">
        <f t="shared" si="0"/>
        <v>2306.6015625</v>
      </c>
      <c r="C12" s="14">
        <f t="shared" si="0"/>
        <v>2562.890625</v>
      </c>
      <c r="D12" s="14">
        <f t="shared" si="0"/>
        <v>1794.0234375</v>
      </c>
      <c r="E12" s="14">
        <f t="shared" si="0"/>
        <v>1281.4453125</v>
      </c>
      <c r="F12" s="130"/>
      <c r="G12" s="13">
        <v>6</v>
      </c>
      <c r="H12" s="15">
        <f>H11*1.2</f>
        <v>0.19014178133333337</v>
      </c>
      <c r="I12" s="132" t="s">
        <v>6</v>
      </c>
      <c r="J12" s="12"/>
      <c r="K12" s="128"/>
    </row>
    <row r="13" spans="1:11" x14ac:dyDescent="0.25">
      <c r="A13" s="19">
        <v>10</v>
      </c>
      <c r="B13" s="14">
        <f t="shared" si="0"/>
        <v>3459.90234375</v>
      </c>
      <c r="C13" s="14">
        <f t="shared" si="0"/>
        <v>3844.3359375</v>
      </c>
      <c r="D13" s="14">
        <f t="shared" si="0"/>
        <v>2691.03515625</v>
      </c>
      <c r="E13" s="14">
        <f t="shared" si="0"/>
        <v>1922.16796875</v>
      </c>
      <c r="F13" s="130"/>
      <c r="G13" s="13">
        <v>6</v>
      </c>
      <c r="H13" s="15">
        <f t="shared" ref="H13:H23" si="2">H12*1.2</f>
        <v>0.22817013760000004</v>
      </c>
      <c r="I13" s="132"/>
      <c r="J13" s="12"/>
      <c r="K13" s="128"/>
    </row>
    <row r="14" spans="1:11" x14ac:dyDescent="0.25">
      <c r="A14" s="19">
        <v>11</v>
      </c>
      <c r="B14" s="14">
        <f t="shared" si="0"/>
        <v>5189.853515625</v>
      </c>
      <c r="C14" s="14">
        <f t="shared" si="0"/>
        <v>5766.50390625</v>
      </c>
      <c r="D14" s="14">
        <f t="shared" si="0"/>
        <v>4036.552734375</v>
      </c>
      <c r="E14" s="14">
        <f t="shared" si="0"/>
        <v>2883.251953125</v>
      </c>
      <c r="F14" s="130"/>
      <c r="G14" s="13">
        <v>7</v>
      </c>
      <c r="H14" s="15">
        <f t="shared" si="2"/>
        <v>0.27380416512000005</v>
      </c>
      <c r="I14" s="132"/>
      <c r="J14" s="12"/>
      <c r="K14" s="128"/>
    </row>
    <row r="15" spans="1:11" x14ac:dyDescent="0.25">
      <c r="A15" s="19">
        <v>12</v>
      </c>
      <c r="B15" s="14">
        <f t="shared" si="0"/>
        <v>7784.7802734375</v>
      </c>
      <c r="C15" s="14">
        <f t="shared" si="0"/>
        <v>8649.755859375</v>
      </c>
      <c r="D15" s="14">
        <f t="shared" si="0"/>
        <v>6054.8291015625</v>
      </c>
      <c r="E15" s="14">
        <f t="shared" si="0"/>
        <v>4324.8779296875</v>
      </c>
      <c r="F15" s="130"/>
      <c r="G15" s="13">
        <v>7</v>
      </c>
      <c r="H15" s="15">
        <f t="shared" si="2"/>
        <v>0.32856499814400003</v>
      </c>
      <c r="I15" s="132"/>
      <c r="J15" s="12" t="s">
        <v>21</v>
      </c>
      <c r="K15" s="128"/>
    </row>
    <row r="16" spans="1:11" x14ac:dyDescent="0.25">
      <c r="A16" s="19">
        <v>13</v>
      </c>
      <c r="B16" s="14">
        <f t="shared" si="0"/>
        <v>11677.17041015625</v>
      </c>
      <c r="C16" s="14">
        <f t="shared" si="0"/>
        <v>12974.6337890625</v>
      </c>
      <c r="D16" s="14">
        <f t="shared" si="0"/>
        <v>9082.24365234375</v>
      </c>
      <c r="E16" s="14">
        <f t="shared" si="0"/>
        <v>6487.31689453125</v>
      </c>
      <c r="F16" s="130"/>
      <c r="G16" s="13">
        <v>8</v>
      </c>
      <c r="H16" s="15">
        <f t="shared" si="2"/>
        <v>0.39427799777280004</v>
      </c>
      <c r="I16" s="132"/>
      <c r="J16" s="12"/>
      <c r="K16" s="128"/>
    </row>
    <row r="17" spans="1:11" x14ac:dyDescent="0.25">
      <c r="A17" s="19">
        <v>14</v>
      </c>
      <c r="B17" s="14">
        <f t="shared" si="0"/>
        <v>17515.755615234375</v>
      </c>
      <c r="C17" s="14">
        <f t="shared" si="0"/>
        <v>19461.95068359375</v>
      </c>
      <c r="D17" s="14">
        <f t="shared" si="0"/>
        <v>13623.365478515625</v>
      </c>
      <c r="E17" s="14">
        <f t="shared" si="0"/>
        <v>9730.975341796875</v>
      </c>
      <c r="F17" s="130"/>
      <c r="G17" s="13">
        <v>8</v>
      </c>
      <c r="H17" s="15">
        <f t="shared" si="2"/>
        <v>0.47313359732736004</v>
      </c>
      <c r="I17" s="132"/>
      <c r="J17" s="12"/>
      <c r="K17" s="128"/>
    </row>
    <row r="18" spans="1:11" x14ac:dyDescent="0.25">
      <c r="A18" s="19">
        <v>15</v>
      </c>
      <c r="B18" s="14">
        <f t="shared" si="0"/>
        <v>26273.633422851563</v>
      </c>
      <c r="C18" s="14">
        <f t="shared" si="0"/>
        <v>29192.926025390625</v>
      </c>
      <c r="D18" s="14">
        <f t="shared" si="0"/>
        <v>20435.048217773438</v>
      </c>
      <c r="E18" s="14">
        <f t="shared" si="0"/>
        <v>14596.463012695313</v>
      </c>
      <c r="F18" s="130"/>
      <c r="G18" s="13">
        <v>9</v>
      </c>
      <c r="H18" s="15">
        <f t="shared" si="2"/>
        <v>0.56776031679283201</v>
      </c>
      <c r="I18" s="132"/>
      <c r="J18" s="12"/>
      <c r="K18" s="128"/>
    </row>
    <row r="19" spans="1:11" x14ac:dyDescent="0.25">
      <c r="A19" s="19">
        <v>16</v>
      </c>
      <c r="B19" s="14">
        <f t="shared" si="0"/>
        <v>39410.450134277344</v>
      </c>
      <c r="C19" s="14">
        <f t="shared" si="0"/>
        <v>43789.389038085938</v>
      </c>
      <c r="D19" s="14">
        <f t="shared" si="0"/>
        <v>30652.572326660156</v>
      </c>
      <c r="E19" s="14">
        <f t="shared" si="0"/>
        <v>21894.694519042969</v>
      </c>
      <c r="F19" s="130"/>
      <c r="G19" s="13">
        <v>9</v>
      </c>
      <c r="H19" s="15">
        <f t="shared" si="2"/>
        <v>0.68131238015139839</v>
      </c>
      <c r="I19" s="132"/>
      <c r="J19" s="12"/>
      <c r="K19" s="128"/>
    </row>
    <row r="20" spans="1:11" x14ac:dyDescent="0.25">
      <c r="A20" s="19">
        <v>17</v>
      </c>
      <c r="B20" s="14">
        <f t="shared" si="0"/>
        <v>59115.675201416016</v>
      </c>
      <c r="C20" s="14">
        <f t="shared" si="0"/>
        <v>65684.083557128906</v>
      </c>
      <c r="D20" s="14">
        <f t="shared" si="0"/>
        <v>45978.858489990234</v>
      </c>
      <c r="E20" s="14">
        <f t="shared" si="0"/>
        <v>32842.041778564453</v>
      </c>
      <c r="F20" s="130"/>
      <c r="G20" s="13">
        <v>10</v>
      </c>
      <c r="H20" s="15">
        <f t="shared" si="2"/>
        <v>0.81757485618167802</v>
      </c>
      <c r="I20" s="132"/>
      <c r="J20" s="12" t="s">
        <v>22</v>
      </c>
      <c r="K20" s="128"/>
    </row>
    <row r="21" spans="1:11" x14ac:dyDescent="0.25">
      <c r="A21" s="19">
        <v>18</v>
      </c>
      <c r="B21" s="14">
        <f t="shared" ref="B21:E23" si="3">B20*1.5</f>
        <v>88673.512802124023</v>
      </c>
      <c r="C21" s="14">
        <f t="shared" si="3"/>
        <v>98526.125335693359</v>
      </c>
      <c r="D21" s="14">
        <f t="shared" si="3"/>
        <v>68968.287734985352</v>
      </c>
      <c r="E21" s="14">
        <f t="shared" si="3"/>
        <v>49263.06266784668</v>
      </c>
      <c r="F21" s="130"/>
      <c r="G21" s="13">
        <v>10</v>
      </c>
      <c r="H21" s="15">
        <f t="shared" si="2"/>
        <v>0.98108982741801354</v>
      </c>
      <c r="I21" s="132"/>
      <c r="J21" s="12"/>
      <c r="K21" s="128"/>
    </row>
    <row r="22" spans="1:11" x14ac:dyDescent="0.25">
      <c r="A22" s="19">
        <v>19</v>
      </c>
      <c r="B22" s="14">
        <f t="shared" si="3"/>
        <v>133010.26920318604</v>
      </c>
      <c r="C22" s="14">
        <f t="shared" si="3"/>
        <v>147789.18800354004</v>
      </c>
      <c r="D22" s="14">
        <f t="shared" si="3"/>
        <v>103452.43160247803</v>
      </c>
      <c r="E22" s="14">
        <f t="shared" si="3"/>
        <v>73894.59400177002</v>
      </c>
      <c r="F22" s="130"/>
      <c r="G22" s="13">
        <v>11</v>
      </c>
      <c r="H22" s="15">
        <f t="shared" si="2"/>
        <v>1.1773077929016162</v>
      </c>
      <c r="I22" s="132"/>
      <c r="J22" s="12"/>
      <c r="K22" s="128"/>
    </row>
    <row r="23" spans="1:11" x14ac:dyDescent="0.25">
      <c r="A23" s="20">
        <v>20</v>
      </c>
      <c r="B23" s="16">
        <f t="shared" si="3"/>
        <v>199515.40380477905</v>
      </c>
      <c r="C23" s="16">
        <f t="shared" si="3"/>
        <v>221683.78200531006</v>
      </c>
      <c r="D23" s="16">
        <f t="shared" si="3"/>
        <v>155178.64740371704</v>
      </c>
      <c r="E23" s="16">
        <f t="shared" si="3"/>
        <v>110841.89100265503</v>
      </c>
      <c r="F23" s="131"/>
      <c r="G23" s="21">
        <v>15</v>
      </c>
      <c r="H23" s="23">
        <f t="shared" si="2"/>
        <v>1.4127693514819395</v>
      </c>
      <c r="I23" s="133"/>
      <c r="J23" s="22"/>
      <c r="K23" s="129"/>
    </row>
    <row r="24" spans="1:11" x14ac:dyDescent="0.25">
      <c r="A24" s="1"/>
      <c r="B24" s="1"/>
      <c r="C24" s="1"/>
      <c r="D24" s="1"/>
      <c r="E24" s="1"/>
      <c r="F24" s="1"/>
      <c r="G24" s="1">
        <f>SUM(G4:G23)</f>
        <v>134</v>
      </c>
      <c r="H24" s="41"/>
      <c r="I24" s="41"/>
      <c r="J24" s="7"/>
      <c r="K24" s="38"/>
    </row>
  </sheetData>
  <mergeCells count="6">
    <mergeCell ref="A1:K1"/>
    <mergeCell ref="B3:I3"/>
    <mergeCell ref="K3:K23"/>
    <mergeCell ref="F4:F23"/>
    <mergeCell ref="I4:I11"/>
    <mergeCell ref="I12:I2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10" workbookViewId="0">
      <selection activeCell="A4" sqref="A4:E4"/>
    </sheetView>
  </sheetViews>
  <sheetFormatPr baseColWidth="10" defaultRowHeight="15" x14ac:dyDescent="0.25"/>
  <cols>
    <col min="1" max="2" width="11.42578125" style="1"/>
    <col min="3" max="3" width="14.7109375" style="1" customWidth="1"/>
    <col min="4" max="6" width="11.42578125" style="1"/>
    <col min="7" max="7" width="19.5703125" style="1" customWidth="1"/>
    <col min="8" max="9" width="22.7109375" style="3" customWidth="1"/>
    <col min="10" max="10" width="15.28515625" style="7" customWidth="1"/>
  </cols>
  <sheetData>
    <row r="1" spans="1:11" x14ac:dyDescent="0.25">
      <c r="A1" s="111" t="s">
        <v>12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</row>
    <row r="2" spans="1:11" x14ac:dyDescent="0.25">
      <c r="A2" s="4" t="s">
        <v>1</v>
      </c>
      <c r="B2" s="4" t="s">
        <v>0</v>
      </c>
      <c r="C2" s="4" t="s">
        <v>2</v>
      </c>
      <c r="D2" s="4" t="s">
        <v>3</v>
      </c>
      <c r="E2" s="4" t="s">
        <v>7</v>
      </c>
      <c r="F2" s="5" t="s">
        <v>15</v>
      </c>
      <c r="G2" s="4" t="s">
        <v>8</v>
      </c>
      <c r="H2" s="5" t="s">
        <v>9</v>
      </c>
      <c r="I2" s="5" t="s">
        <v>15</v>
      </c>
      <c r="J2" s="6" t="s">
        <v>13</v>
      </c>
      <c r="K2" s="5" t="s">
        <v>15</v>
      </c>
    </row>
    <row r="3" spans="1:11" x14ac:dyDescent="0.25">
      <c r="A3" s="1">
        <v>0</v>
      </c>
      <c r="B3" s="115"/>
      <c r="C3" s="115"/>
      <c r="D3" s="115"/>
      <c r="E3" s="115"/>
      <c r="F3" s="115"/>
      <c r="G3" s="115"/>
      <c r="H3" s="115"/>
      <c r="I3" s="115"/>
      <c r="J3" s="7">
        <v>500</v>
      </c>
      <c r="K3" s="122" t="s">
        <v>14</v>
      </c>
    </row>
    <row r="4" spans="1:11" x14ac:dyDescent="0.25">
      <c r="A4" s="1">
        <v>1</v>
      </c>
      <c r="B4" s="1">
        <v>80</v>
      </c>
      <c r="C4" s="8">
        <v>60</v>
      </c>
      <c r="D4" s="1">
        <v>70</v>
      </c>
      <c r="E4" s="1">
        <v>30</v>
      </c>
      <c r="F4" s="113" t="s">
        <v>5</v>
      </c>
      <c r="G4" s="1">
        <v>2</v>
      </c>
      <c r="H4" s="2">
        <v>3.472222222222222E-3</v>
      </c>
      <c r="I4" s="114" t="s">
        <v>5</v>
      </c>
      <c r="J4" s="7">
        <f>J3*1.4</f>
        <v>700</v>
      </c>
      <c r="K4" s="123"/>
    </row>
    <row r="5" spans="1:11" x14ac:dyDescent="0.25">
      <c r="A5" s="1">
        <v>2</v>
      </c>
      <c r="B5" s="8">
        <f t="shared" ref="B5:E6" si="0">B4*1.5</f>
        <v>120</v>
      </c>
      <c r="C5" s="8">
        <f t="shared" si="0"/>
        <v>90</v>
      </c>
      <c r="D5" s="8">
        <f t="shared" si="0"/>
        <v>105</v>
      </c>
      <c r="E5" s="8">
        <f t="shared" si="0"/>
        <v>45</v>
      </c>
      <c r="F5" s="113"/>
      <c r="G5" s="1">
        <v>3</v>
      </c>
      <c r="H5" s="2">
        <f>H4*1.5</f>
        <v>5.208333333333333E-3</v>
      </c>
      <c r="I5" s="114"/>
      <c r="J5" s="7">
        <f>J4*1.4</f>
        <v>979.99999999999989</v>
      </c>
      <c r="K5" s="123"/>
    </row>
    <row r="6" spans="1:11" x14ac:dyDescent="0.25">
      <c r="A6" s="1">
        <v>3</v>
      </c>
      <c r="B6" s="8">
        <f t="shared" si="0"/>
        <v>180</v>
      </c>
      <c r="C6" s="8">
        <f t="shared" si="0"/>
        <v>135</v>
      </c>
      <c r="D6" s="8">
        <f t="shared" si="0"/>
        <v>157.5</v>
      </c>
      <c r="E6" s="8">
        <f t="shared" si="0"/>
        <v>67.5</v>
      </c>
      <c r="F6" s="113"/>
      <c r="G6" s="1">
        <v>2</v>
      </c>
      <c r="H6" s="2">
        <f t="shared" ref="H6:H11" si="1">H5*1.5</f>
        <v>7.8125E-3</v>
      </c>
      <c r="I6" s="114"/>
      <c r="J6" s="7">
        <f t="shared" ref="J6:J23" si="2">J5*1.4</f>
        <v>1371.9999999999998</v>
      </c>
      <c r="K6" s="123"/>
    </row>
    <row r="7" spans="1:11" x14ac:dyDescent="0.25">
      <c r="A7" s="1">
        <v>4</v>
      </c>
      <c r="B7" s="8">
        <f t="shared" ref="B7:E23" si="3">B6*1.5</f>
        <v>270</v>
      </c>
      <c r="C7" s="8">
        <f t="shared" si="3"/>
        <v>202.5</v>
      </c>
      <c r="D7" s="8">
        <f t="shared" si="3"/>
        <v>236.25</v>
      </c>
      <c r="E7" s="8">
        <f t="shared" si="3"/>
        <v>101.25</v>
      </c>
      <c r="F7" s="113"/>
      <c r="G7" s="1">
        <v>3</v>
      </c>
      <c r="H7" s="2">
        <f t="shared" si="1"/>
        <v>1.171875E-2</v>
      </c>
      <c r="I7" s="114"/>
      <c r="J7" s="7">
        <f t="shared" si="2"/>
        <v>1920.7999999999995</v>
      </c>
      <c r="K7" s="123"/>
    </row>
    <row r="8" spans="1:11" x14ac:dyDescent="0.25">
      <c r="A8" s="1">
        <v>5</v>
      </c>
      <c r="B8" s="8">
        <f t="shared" si="3"/>
        <v>405</v>
      </c>
      <c r="C8" s="8">
        <f t="shared" si="3"/>
        <v>303.75</v>
      </c>
      <c r="D8" s="8">
        <f t="shared" si="3"/>
        <v>354.375</v>
      </c>
      <c r="E8" s="8">
        <f t="shared" si="3"/>
        <v>151.875</v>
      </c>
      <c r="F8" s="113"/>
      <c r="G8" s="1">
        <v>2</v>
      </c>
      <c r="H8" s="2">
        <f t="shared" si="1"/>
        <v>1.7578125E-2</v>
      </c>
      <c r="I8" s="114"/>
      <c r="J8" s="7">
        <f t="shared" si="2"/>
        <v>2689.119999999999</v>
      </c>
      <c r="K8" s="123"/>
    </row>
    <row r="9" spans="1:11" x14ac:dyDescent="0.25">
      <c r="A9" s="1">
        <v>6</v>
      </c>
      <c r="B9" s="8">
        <f t="shared" si="3"/>
        <v>607.5</v>
      </c>
      <c r="C9" s="8">
        <f t="shared" si="3"/>
        <v>455.625</v>
      </c>
      <c r="D9" s="8">
        <f t="shared" si="3"/>
        <v>531.5625</v>
      </c>
      <c r="E9" s="8">
        <f t="shared" si="3"/>
        <v>227.8125</v>
      </c>
      <c r="F9" s="113"/>
      <c r="G9" s="1">
        <v>3</v>
      </c>
      <c r="H9" s="2">
        <f t="shared" si="1"/>
        <v>2.63671875E-2</v>
      </c>
      <c r="I9" s="114"/>
      <c r="J9" s="7">
        <f t="shared" si="2"/>
        <v>3764.7679999999982</v>
      </c>
      <c r="K9" s="123"/>
    </row>
    <row r="10" spans="1:11" x14ac:dyDescent="0.25">
      <c r="A10" s="1">
        <v>7</v>
      </c>
      <c r="B10" s="8">
        <f t="shared" si="3"/>
        <v>911.25</v>
      </c>
      <c r="C10" s="8">
        <f t="shared" si="3"/>
        <v>683.4375</v>
      </c>
      <c r="D10" s="8">
        <f t="shared" si="3"/>
        <v>797.34375</v>
      </c>
      <c r="E10" s="8">
        <f t="shared" si="3"/>
        <v>341.71875</v>
      </c>
      <c r="F10" s="113"/>
      <c r="G10" s="1">
        <v>2</v>
      </c>
      <c r="H10" s="2">
        <f t="shared" si="1"/>
        <v>3.955078125E-2</v>
      </c>
      <c r="I10" s="114"/>
      <c r="J10" s="7">
        <f t="shared" si="2"/>
        <v>5270.6751999999969</v>
      </c>
      <c r="K10" s="123"/>
    </row>
    <row r="11" spans="1:11" x14ac:dyDescent="0.25">
      <c r="A11" s="1">
        <v>8</v>
      </c>
      <c r="B11" s="8">
        <f t="shared" si="3"/>
        <v>1366.875</v>
      </c>
      <c r="C11" s="8">
        <f t="shared" si="3"/>
        <v>1025.15625</v>
      </c>
      <c r="D11" s="8">
        <f t="shared" si="3"/>
        <v>1196.015625</v>
      </c>
      <c r="E11" s="8">
        <f t="shared" si="3"/>
        <v>512.578125</v>
      </c>
      <c r="F11" s="113"/>
      <c r="G11" s="1">
        <v>3</v>
      </c>
      <c r="H11" s="2">
        <f t="shared" si="1"/>
        <v>5.9326171875E-2</v>
      </c>
      <c r="I11" s="114"/>
      <c r="J11" s="7">
        <f t="shared" si="2"/>
        <v>7378.9452799999954</v>
      </c>
      <c r="K11" s="123"/>
    </row>
    <row r="12" spans="1:11" x14ac:dyDescent="0.25">
      <c r="A12" s="1">
        <v>9</v>
      </c>
      <c r="B12" s="8">
        <f t="shared" si="3"/>
        <v>2050.3125</v>
      </c>
      <c r="C12" s="8">
        <f t="shared" si="3"/>
        <v>1537.734375</v>
      </c>
      <c r="D12" s="8">
        <f t="shared" si="3"/>
        <v>1794.0234375</v>
      </c>
      <c r="E12" s="8">
        <f t="shared" si="3"/>
        <v>768.8671875</v>
      </c>
      <c r="F12" s="113"/>
      <c r="G12" s="1">
        <v>2</v>
      </c>
      <c r="H12" s="2">
        <f>H11*1.3</f>
        <v>7.7124023437500008E-2</v>
      </c>
      <c r="I12" s="114" t="s">
        <v>16</v>
      </c>
      <c r="J12" s="7">
        <f t="shared" si="2"/>
        <v>10330.523391999994</v>
      </c>
      <c r="K12" s="123"/>
    </row>
    <row r="13" spans="1:11" x14ac:dyDescent="0.25">
      <c r="A13" s="1">
        <v>10</v>
      </c>
      <c r="B13" s="8">
        <f t="shared" si="3"/>
        <v>3075.46875</v>
      </c>
      <c r="C13" s="8">
        <f t="shared" si="3"/>
        <v>2306.6015625</v>
      </c>
      <c r="D13" s="8">
        <f t="shared" si="3"/>
        <v>2691.03515625</v>
      </c>
      <c r="E13" s="8">
        <f t="shared" si="3"/>
        <v>1153.30078125</v>
      </c>
      <c r="F13" s="113"/>
      <c r="G13" s="1">
        <v>3</v>
      </c>
      <c r="H13" s="2">
        <f t="shared" ref="H13:H23" si="4">H12*1.3</f>
        <v>0.10026123046875002</v>
      </c>
      <c r="I13" s="114"/>
      <c r="J13" s="7">
        <f t="shared" si="2"/>
        <v>14462.73274879999</v>
      </c>
      <c r="K13" s="123"/>
    </row>
    <row r="14" spans="1:11" x14ac:dyDescent="0.25">
      <c r="A14" s="1">
        <v>11</v>
      </c>
      <c r="B14" s="8">
        <f t="shared" si="3"/>
        <v>4613.203125</v>
      </c>
      <c r="C14" s="8">
        <f t="shared" si="3"/>
        <v>3459.90234375</v>
      </c>
      <c r="D14" s="8">
        <f t="shared" si="3"/>
        <v>4036.552734375</v>
      </c>
      <c r="E14" s="8">
        <f t="shared" si="3"/>
        <v>1729.951171875</v>
      </c>
      <c r="F14" s="113"/>
      <c r="G14" s="1">
        <v>2</v>
      </c>
      <c r="H14" s="2">
        <f t="shared" si="4"/>
        <v>0.13033959960937502</v>
      </c>
      <c r="I14" s="114"/>
      <c r="J14" s="7">
        <f t="shared" si="2"/>
        <v>20247.825848319986</v>
      </c>
      <c r="K14" s="123"/>
    </row>
    <row r="15" spans="1:11" x14ac:dyDescent="0.25">
      <c r="A15" s="1">
        <v>12</v>
      </c>
      <c r="B15" s="8">
        <f t="shared" si="3"/>
        <v>6919.8046875</v>
      </c>
      <c r="C15" s="8">
        <f t="shared" si="3"/>
        <v>5189.853515625</v>
      </c>
      <c r="D15" s="8">
        <f t="shared" si="3"/>
        <v>6054.8291015625</v>
      </c>
      <c r="E15" s="8">
        <f t="shared" si="3"/>
        <v>2594.9267578125</v>
      </c>
      <c r="F15" s="113"/>
      <c r="G15" s="1">
        <v>3</v>
      </c>
      <c r="H15" s="2">
        <f t="shared" si="4"/>
        <v>0.16944147949218755</v>
      </c>
      <c r="I15" s="114"/>
      <c r="J15" s="7">
        <f t="shared" si="2"/>
        <v>28346.956187647978</v>
      </c>
      <c r="K15" s="123"/>
    </row>
    <row r="16" spans="1:11" x14ac:dyDescent="0.25">
      <c r="A16" s="1">
        <v>13</v>
      </c>
      <c r="B16" s="8">
        <f t="shared" si="3"/>
        <v>10379.70703125</v>
      </c>
      <c r="C16" s="8">
        <f t="shared" si="3"/>
        <v>7784.7802734375</v>
      </c>
      <c r="D16" s="8">
        <f t="shared" si="3"/>
        <v>9082.24365234375</v>
      </c>
      <c r="E16" s="8">
        <f t="shared" si="3"/>
        <v>3892.39013671875</v>
      </c>
      <c r="F16" s="113"/>
      <c r="G16" s="1">
        <v>2</v>
      </c>
      <c r="H16" s="2">
        <f t="shared" si="4"/>
        <v>0.22027392333984383</v>
      </c>
      <c r="I16" s="114"/>
      <c r="J16" s="7">
        <f t="shared" si="2"/>
        <v>39685.738662707168</v>
      </c>
      <c r="K16" s="123"/>
    </row>
    <row r="17" spans="1:11" x14ac:dyDescent="0.25">
      <c r="A17" s="1">
        <v>14</v>
      </c>
      <c r="B17" s="8">
        <f t="shared" si="3"/>
        <v>15569.560546875</v>
      </c>
      <c r="C17" s="8">
        <f t="shared" si="3"/>
        <v>11677.17041015625</v>
      </c>
      <c r="D17" s="8">
        <f t="shared" si="3"/>
        <v>13623.365478515625</v>
      </c>
      <c r="E17" s="8">
        <f t="shared" si="3"/>
        <v>5838.585205078125</v>
      </c>
      <c r="F17" s="113"/>
      <c r="G17" s="1">
        <v>3</v>
      </c>
      <c r="H17" s="2">
        <f t="shared" si="4"/>
        <v>0.28635610034179698</v>
      </c>
      <c r="I17" s="114"/>
      <c r="J17" s="7">
        <f t="shared" si="2"/>
        <v>55560.03412779003</v>
      </c>
      <c r="K17" s="123"/>
    </row>
    <row r="18" spans="1:11" x14ac:dyDescent="0.25">
      <c r="A18" s="1">
        <v>15</v>
      </c>
      <c r="B18" s="8">
        <f t="shared" si="3"/>
        <v>23354.3408203125</v>
      </c>
      <c r="C18" s="8">
        <f t="shared" si="3"/>
        <v>17515.755615234375</v>
      </c>
      <c r="D18" s="8">
        <f t="shared" si="3"/>
        <v>20435.048217773438</v>
      </c>
      <c r="E18" s="8">
        <f t="shared" si="3"/>
        <v>8757.8778076171875</v>
      </c>
      <c r="F18" s="113"/>
      <c r="G18" s="1">
        <v>2</v>
      </c>
      <c r="H18" s="2">
        <f t="shared" si="4"/>
        <v>0.37226293044433612</v>
      </c>
      <c r="I18" s="114"/>
      <c r="J18" s="7">
        <f t="shared" si="2"/>
        <v>77784.047778906039</v>
      </c>
      <c r="K18" s="123"/>
    </row>
    <row r="19" spans="1:11" x14ac:dyDescent="0.25">
      <c r="A19" s="1">
        <v>16</v>
      </c>
      <c r="B19" s="8">
        <f t="shared" si="3"/>
        <v>35031.51123046875</v>
      </c>
      <c r="C19" s="8">
        <f t="shared" si="3"/>
        <v>26273.633422851563</v>
      </c>
      <c r="D19" s="8">
        <f t="shared" si="3"/>
        <v>30652.572326660156</v>
      </c>
      <c r="E19" s="8">
        <f t="shared" si="3"/>
        <v>13136.816711425781</v>
      </c>
      <c r="F19" s="113"/>
      <c r="G19" s="1">
        <v>3</v>
      </c>
      <c r="H19" s="2">
        <f t="shared" si="4"/>
        <v>0.48394180957763694</v>
      </c>
      <c r="I19" s="114"/>
      <c r="J19" s="7">
        <f t="shared" si="2"/>
        <v>108897.66689046845</v>
      </c>
      <c r="K19" s="123"/>
    </row>
    <row r="20" spans="1:11" x14ac:dyDescent="0.25">
      <c r="A20" s="1">
        <v>17</v>
      </c>
      <c r="B20" s="8">
        <f t="shared" si="3"/>
        <v>52547.266845703125</v>
      </c>
      <c r="C20" s="8">
        <f t="shared" si="3"/>
        <v>39410.450134277344</v>
      </c>
      <c r="D20" s="8">
        <f t="shared" si="3"/>
        <v>45978.858489990234</v>
      </c>
      <c r="E20" s="8">
        <f t="shared" si="3"/>
        <v>19705.225067138672</v>
      </c>
      <c r="F20" s="113"/>
      <c r="G20" s="1">
        <v>2</v>
      </c>
      <c r="H20" s="2">
        <f t="shared" si="4"/>
        <v>0.62912435245092801</v>
      </c>
      <c r="I20" s="114"/>
      <c r="J20" s="7">
        <f t="shared" si="2"/>
        <v>152456.7336466558</v>
      </c>
      <c r="K20" s="123"/>
    </row>
    <row r="21" spans="1:11" x14ac:dyDescent="0.25">
      <c r="A21" s="1">
        <v>18</v>
      </c>
      <c r="B21" s="8">
        <f t="shared" si="3"/>
        <v>78820.900268554688</v>
      </c>
      <c r="C21" s="8">
        <f t="shared" si="3"/>
        <v>59115.675201416016</v>
      </c>
      <c r="D21" s="8">
        <f t="shared" si="3"/>
        <v>68968.287734985352</v>
      </c>
      <c r="E21" s="8">
        <f t="shared" si="3"/>
        <v>29557.837600708008</v>
      </c>
      <c r="F21" s="113"/>
      <c r="G21" s="1">
        <v>3</v>
      </c>
      <c r="H21" s="2">
        <f t="shared" si="4"/>
        <v>0.81786165818620649</v>
      </c>
      <c r="I21" s="114"/>
      <c r="J21" s="7">
        <f t="shared" si="2"/>
        <v>213439.42710531811</v>
      </c>
      <c r="K21" s="123"/>
    </row>
    <row r="22" spans="1:11" x14ac:dyDescent="0.25">
      <c r="A22" s="1">
        <v>19</v>
      </c>
      <c r="B22" s="8">
        <f t="shared" si="3"/>
        <v>118231.35040283203</v>
      </c>
      <c r="C22" s="8">
        <f t="shared" si="3"/>
        <v>88673.512802124023</v>
      </c>
      <c r="D22" s="8">
        <f t="shared" si="3"/>
        <v>103452.43160247803</v>
      </c>
      <c r="E22" s="8">
        <f t="shared" si="3"/>
        <v>44336.756401062012</v>
      </c>
      <c r="F22" s="113"/>
      <c r="G22" s="1">
        <v>2</v>
      </c>
      <c r="H22" s="2">
        <f t="shared" si="4"/>
        <v>1.0632201556420684</v>
      </c>
      <c r="I22" s="114"/>
      <c r="J22" s="7">
        <f t="shared" si="2"/>
        <v>298815.19794744533</v>
      </c>
      <c r="K22" s="123"/>
    </row>
    <row r="23" spans="1:11" x14ac:dyDescent="0.25">
      <c r="A23" s="1">
        <v>20</v>
      </c>
      <c r="B23" s="8">
        <f t="shared" si="3"/>
        <v>177347.02560424805</v>
      </c>
      <c r="C23" s="8">
        <f t="shared" si="3"/>
        <v>133010.26920318604</v>
      </c>
      <c r="D23" s="8">
        <f t="shared" si="3"/>
        <v>155178.64740371704</v>
      </c>
      <c r="E23" s="8">
        <f t="shared" si="3"/>
        <v>66505.134601593018</v>
      </c>
      <c r="F23" s="113"/>
      <c r="G23" s="1">
        <v>3</v>
      </c>
      <c r="H23" s="2">
        <f t="shared" si="4"/>
        <v>1.3821862023346889</v>
      </c>
      <c r="I23" s="114"/>
      <c r="J23" s="7">
        <f t="shared" si="2"/>
        <v>418341.27712642343</v>
      </c>
      <c r="K23" s="143"/>
    </row>
    <row r="40" spans="1:1" x14ac:dyDescent="0.25">
      <c r="A40" s="1">
        <v>37</v>
      </c>
    </row>
    <row r="41" spans="1:1" x14ac:dyDescent="0.25">
      <c r="A41" s="1">
        <v>38</v>
      </c>
    </row>
    <row r="42" spans="1:1" x14ac:dyDescent="0.25">
      <c r="A42" s="1">
        <v>39</v>
      </c>
    </row>
    <row r="43" spans="1:1" x14ac:dyDescent="0.25">
      <c r="A43" s="1">
        <v>40</v>
      </c>
    </row>
  </sheetData>
  <mergeCells count="6">
    <mergeCell ref="A1:K1"/>
    <mergeCell ref="B3:I3"/>
    <mergeCell ref="F4:F23"/>
    <mergeCell ref="I4:I11"/>
    <mergeCell ref="I12:I23"/>
    <mergeCell ref="K3:K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3" sqref="A3"/>
    </sheetView>
  </sheetViews>
  <sheetFormatPr baseColWidth="10" defaultRowHeight="15" x14ac:dyDescent="0.25"/>
  <cols>
    <col min="1" max="1" width="65.140625" customWidth="1"/>
  </cols>
  <sheetData>
    <row r="1" spans="1:1" x14ac:dyDescent="0.25">
      <c r="A1" s="44" t="s">
        <v>79</v>
      </c>
    </row>
    <row r="2" spans="1:1" x14ac:dyDescent="0.25">
      <c r="A2" t="s">
        <v>80</v>
      </c>
    </row>
    <row r="3" spans="1:1" x14ac:dyDescent="0.25">
      <c r="A3" t="s">
        <v>81</v>
      </c>
    </row>
    <row r="4" spans="1:1" x14ac:dyDescent="0.25">
      <c r="A4" t="s">
        <v>82</v>
      </c>
    </row>
    <row r="5" spans="1:1" x14ac:dyDescent="0.25">
      <c r="A5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6" sqref="H6"/>
    </sheetView>
  </sheetViews>
  <sheetFormatPr baseColWidth="10" defaultRowHeight="15" x14ac:dyDescent="0.25"/>
  <cols>
    <col min="10" max="10" width="13.85546875" customWidth="1"/>
  </cols>
  <sheetData>
    <row r="1" spans="1:11" x14ac:dyDescent="0.25">
      <c r="A1" s="111" t="s">
        <v>75</v>
      </c>
      <c r="B1" s="112"/>
      <c r="C1" s="112"/>
      <c r="D1" s="112"/>
      <c r="E1" s="112"/>
      <c r="F1" s="112"/>
      <c r="G1" s="112"/>
      <c r="H1" s="112"/>
      <c r="I1" s="112"/>
      <c r="J1" s="112"/>
      <c r="K1" s="38"/>
    </row>
    <row r="2" spans="1:11" x14ac:dyDescent="0.25">
      <c r="A2" s="4" t="s">
        <v>1</v>
      </c>
      <c r="B2" s="4" t="s">
        <v>0</v>
      </c>
      <c r="C2" s="4" t="s">
        <v>2</v>
      </c>
      <c r="D2" s="4" t="s">
        <v>3</v>
      </c>
      <c r="E2" s="4" t="s">
        <v>7</v>
      </c>
      <c r="F2" s="4"/>
      <c r="G2" s="4" t="s">
        <v>8</v>
      </c>
      <c r="H2" s="5" t="s">
        <v>9</v>
      </c>
      <c r="I2" s="5"/>
      <c r="J2" s="6" t="s">
        <v>4</v>
      </c>
      <c r="K2" s="38"/>
    </row>
    <row r="3" spans="1:11" x14ac:dyDescent="0.25">
      <c r="A3" s="1">
        <v>0</v>
      </c>
      <c r="B3" s="115"/>
      <c r="C3" s="115"/>
      <c r="D3" s="115"/>
      <c r="E3" s="115"/>
      <c r="F3" s="115"/>
      <c r="G3" s="115"/>
      <c r="H3" s="115"/>
      <c r="I3" s="115"/>
      <c r="J3" s="7">
        <v>20</v>
      </c>
      <c r="K3" s="113" t="s">
        <v>5</v>
      </c>
    </row>
    <row r="4" spans="1:11" x14ac:dyDescent="0.25">
      <c r="A4" s="1">
        <v>1</v>
      </c>
      <c r="B4" s="1">
        <v>40</v>
      </c>
      <c r="C4" s="8">
        <v>25</v>
      </c>
      <c r="D4" s="1">
        <v>50</v>
      </c>
      <c r="E4" s="1">
        <v>15</v>
      </c>
      <c r="F4" s="113" t="s">
        <v>5</v>
      </c>
      <c r="G4" s="1">
        <v>1</v>
      </c>
      <c r="H4" s="2">
        <f t="shared" ref="H4:H8" si="0">H5/1.8</f>
        <v>1.8319664323661843E-3</v>
      </c>
      <c r="I4" s="114" t="s">
        <v>10</v>
      </c>
      <c r="J4" s="7">
        <f>J3*1.5</f>
        <v>30</v>
      </c>
      <c r="K4" s="113"/>
    </row>
    <row r="5" spans="1:11" x14ac:dyDescent="0.25">
      <c r="A5" s="1">
        <v>2</v>
      </c>
      <c r="B5" s="8">
        <f t="shared" ref="B5:E20" si="1">B4*1.5</f>
        <v>60</v>
      </c>
      <c r="C5" s="8">
        <f t="shared" si="1"/>
        <v>37.5</v>
      </c>
      <c r="D5" s="8">
        <f t="shared" si="1"/>
        <v>75</v>
      </c>
      <c r="E5" s="8">
        <f t="shared" si="1"/>
        <v>22.5</v>
      </c>
      <c r="F5" s="113"/>
      <c r="G5" s="1">
        <v>1</v>
      </c>
      <c r="H5" s="2">
        <f t="shared" si="0"/>
        <v>3.2975395782591319E-3</v>
      </c>
      <c r="I5" s="114"/>
      <c r="J5" s="7">
        <f>J4*1.5</f>
        <v>45</v>
      </c>
      <c r="K5" s="113"/>
    </row>
    <row r="6" spans="1:11" x14ac:dyDescent="0.25">
      <c r="A6" s="1">
        <v>3</v>
      </c>
      <c r="B6" s="8">
        <f t="shared" si="1"/>
        <v>90</v>
      </c>
      <c r="C6" s="8">
        <f t="shared" si="1"/>
        <v>56.25</v>
      </c>
      <c r="D6" s="8">
        <f t="shared" si="1"/>
        <v>112.5</v>
      </c>
      <c r="E6" s="8">
        <f t="shared" si="1"/>
        <v>33.75</v>
      </c>
      <c r="F6" s="113"/>
      <c r="G6" s="1">
        <v>2</v>
      </c>
      <c r="H6" s="2">
        <f t="shared" si="0"/>
        <v>5.9355712408664376E-3</v>
      </c>
      <c r="I6" s="114"/>
      <c r="J6" s="7">
        <f t="shared" ref="J6:J11" si="2">J5*1.5</f>
        <v>67.5</v>
      </c>
      <c r="K6" s="113"/>
    </row>
    <row r="7" spans="1:11" x14ac:dyDescent="0.25">
      <c r="A7" s="1">
        <v>4</v>
      </c>
      <c r="B7" s="8">
        <f t="shared" si="1"/>
        <v>135</v>
      </c>
      <c r="C7" s="8">
        <f t="shared" si="1"/>
        <v>84.375</v>
      </c>
      <c r="D7" s="8">
        <f t="shared" si="1"/>
        <v>168.75</v>
      </c>
      <c r="E7" s="8">
        <f t="shared" si="1"/>
        <v>50.625</v>
      </c>
      <c r="F7" s="113"/>
      <c r="G7" s="1">
        <v>2</v>
      </c>
      <c r="H7" s="2">
        <f t="shared" si="0"/>
        <v>1.0684028233559588E-2</v>
      </c>
      <c r="I7" s="114"/>
      <c r="J7" s="7">
        <f t="shared" si="2"/>
        <v>101.25</v>
      </c>
      <c r="K7" s="113"/>
    </row>
    <row r="8" spans="1:11" x14ac:dyDescent="0.25">
      <c r="A8" s="1">
        <v>5</v>
      </c>
      <c r="B8" s="8">
        <f t="shared" si="1"/>
        <v>202.5</v>
      </c>
      <c r="C8" s="8">
        <f t="shared" si="1"/>
        <v>126.5625</v>
      </c>
      <c r="D8" s="8">
        <f t="shared" si="1"/>
        <v>253.125</v>
      </c>
      <c r="E8" s="8">
        <f t="shared" si="1"/>
        <v>75.9375</v>
      </c>
      <c r="F8" s="113"/>
      <c r="G8" s="1">
        <v>3</v>
      </c>
      <c r="H8" s="2">
        <f t="shared" si="0"/>
        <v>1.9231250820407258E-2</v>
      </c>
      <c r="I8" s="114"/>
      <c r="J8" s="7">
        <f t="shared" si="2"/>
        <v>151.875</v>
      </c>
      <c r="K8" s="113"/>
    </row>
    <row r="9" spans="1:11" x14ac:dyDescent="0.25">
      <c r="A9" s="1">
        <v>6</v>
      </c>
      <c r="B9" s="8">
        <f t="shared" si="1"/>
        <v>303.75</v>
      </c>
      <c r="C9" s="8">
        <f t="shared" si="1"/>
        <v>189.84375</v>
      </c>
      <c r="D9" s="8">
        <f t="shared" si="1"/>
        <v>379.6875</v>
      </c>
      <c r="E9" s="8">
        <f t="shared" si="1"/>
        <v>113.90625</v>
      </c>
      <c r="F9" s="113"/>
      <c r="G9" s="1">
        <v>3</v>
      </c>
      <c r="H9" s="2">
        <f>H10/1.8</f>
        <v>3.4616251476733063E-2</v>
      </c>
      <c r="I9" s="114"/>
      <c r="J9" s="7">
        <f t="shared" si="2"/>
        <v>227.8125</v>
      </c>
      <c r="K9" s="113"/>
    </row>
    <row r="10" spans="1:11" x14ac:dyDescent="0.25">
      <c r="A10" s="1">
        <v>7</v>
      </c>
      <c r="B10" s="8">
        <f t="shared" si="1"/>
        <v>455.625</v>
      </c>
      <c r="C10" s="8">
        <f t="shared" si="1"/>
        <v>284.765625</v>
      </c>
      <c r="D10" s="8">
        <f t="shared" si="1"/>
        <v>569.53125</v>
      </c>
      <c r="E10" s="8">
        <f t="shared" si="1"/>
        <v>170.859375</v>
      </c>
      <c r="F10" s="113"/>
      <c r="G10" s="1">
        <v>4</v>
      </c>
      <c r="H10" s="2">
        <f>H11/1.8</f>
        <v>6.2309252658119513E-2</v>
      </c>
      <c r="I10" s="114"/>
      <c r="J10" s="7">
        <f t="shared" si="2"/>
        <v>341.71875</v>
      </c>
      <c r="K10" s="113"/>
    </row>
    <row r="11" spans="1:11" x14ac:dyDescent="0.25">
      <c r="A11" s="1">
        <v>8</v>
      </c>
      <c r="B11" s="8">
        <f t="shared" si="1"/>
        <v>683.4375</v>
      </c>
      <c r="C11" s="8">
        <f t="shared" si="1"/>
        <v>427.1484375</v>
      </c>
      <c r="D11" s="8">
        <f t="shared" si="1"/>
        <v>854.296875</v>
      </c>
      <c r="E11" s="8">
        <f t="shared" si="1"/>
        <v>256.2890625</v>
      </c>
      <c r="F11" s="113"/>
      <c r="G11" s="1">
        <v>4</v>
      </c>
      <c r="H11" s="2">
        <f t="shared" ref="H11:H20" si="3">H12/1.2</f>
        <v>0.11215665478461513</v>
      </c>
      <c r="I11" s="114"/>
      <c r="J11" s="7">
        <f t="shared" si="2"/>
        <v>512.578125</v>
      </c>
      <c r="K11" s="113"/>
    </row>
    <row r="12" spans="1:11" x14ac:dyDescent="0.25">
      <c r="A12" s="1">
        <v>9</v>
      </c>
      <c r="B12" s="8">
        <f t="shared" si="1"/>
        <v>1025.15625</v>
      </c>
      <c r="C12" s="8">
        <f t="shared" si="1"/>
        <v>640.72265625</v>
      </c>
      <c r="D12" s="8">
        <f t="shared" si="1"/>
        <v>1281.4453125</v>
      </c>
      <c r="E12" s="8">
        <f t="shared" si="1"/>
        <v>384.43359375</v>
      </c>
      <c r="F12" s="113"/>
      <c r="G12" s="1">
        <v>4</v>
      </c>
      <c r="H12" s="2">
        <f t="shared" si="3"/>
        <v>0.13458798574153816</v>
      </c>
      <c r="I12" s="114" t="s">
        <v>6</v>
      </c>
      <c r="J12" s="7">
        <f>J11*1.5</f>
        <v>768.8671875</v>
      </c>
      <c r="K12" s="113"/>
    </row>
    <row r="13" spans="1:11" x14ac:dyDescent="0.25">
      <c r="A13" s="1">
        <v>10</v>
      </c>
      <c r="B13" s="8">
        <f t="shared" si="1"/>
        <v>1537.734375</v>
      </c>
      <c r="C13" s="8">
        <f t="shared" si="1"/>
        <v>961.083984375</v>
      </c>
      <c r="D13" s="8">
        <f t="shared" si="1"/>
        <v>1922.16796875</v>
      </c>
      <c r="E13" s="8">
        <f t="shared" si="1"/>
        <v>576.650390625</v>
      </c>
      <c r="F13" s="113"/>
      <c r="G13" s="1">
        <v>5</v>
      </c>
      <c r="H13" s="2">
        <f t="shared" si="3"/>
        <v>0.16150558288984579</v>
      </c>
      <c r="I13" s="114"/>
      <c r="J13" s="7">
        <f>J12*1.5</f>
        <v>1153.30078125</v>
      </c>
      <c r="K13" s="113"/>
    </row>
    <row r="14" spans="1:11" x14ac:dyDescent="0.25">
      <c r="A14" s="1">
        <v>11</v>
      </c>
      <c r="B14" s="8">
        <f t="shared" si="1"/>
        <v>2306.6015625</v>
      </c>
      <c r="C14" s="8">
        <f t="shared" si="1"/>
        <v>1441.6259765625</v>
      </c>
      <c r="D14" s="8">
        <f t="shared" si="1"/>
        <v>2883.251953125</v>
      </c>
      <c r="E14" s="8">
        <f t="shared" si="1"/>
        <v>864.9755859375</v>
      </c>
      <c r="F14" s="113"/>
      <c r="G14" s="1">
        <v>5</v>
      </c>
      <c r="H14" s="2">
        <f t="shared" si="3"/>
        <v>0.19380669946781492</v>
      </c>
      <c r="I14" s="114"/>
      <c r="J14" s="7">
        <f>J13*1.2</f>
        <v>1383.9609375</v>
      </c>
      <c r="K14" s="113" t="s">
        <v>6</v>
      </c>
    </row>
    <row r="15" spans="1:11" x14ac:dyDescent="0.25">
      <c r="A15" s="1">
        <v>12</v>
      </c>
      <c r="B15" s="8">
        <f t="shared" si="1"/>
        <v>3459.90234375</v>
      </c>
      <c r="C15" s="8">
        <f t="shared" si="1"/>
        <v>2162.43896484375</v>
      </c>
      <c r="D15" s="8">
        <f t="shared" si="1"/>
        <v>4324.8779296875</v>
      </c>
      <c r="E15" s="8">
        <f t="shared" si="1"/>
        <v>1297.46337890625</v>
      </c>
      <c r="F15" s="113"/>
      <c r="G15" s="1">
        <v>5</v>
      </c>
      <c r="H15" s="2">
        <f t="shared" si="3"/>
        <v>0.2325680393613779</v>
      </c>
      <c r="I15" s="114"/>
      <c r="J15" s="7">
        <f>J14*1.2</f>
        <v>1660.753125</v>
      </c>
      <c r="K15" s="113"/>
    </row>
    <row r="16" spans="1:11" x14ac:dyDescent="0.25">
      <c r="A16" s="1">
        <v>13</v>
      </c>
      <c r="B16" s="8">
        <f t="shared" si="1"/>
        <v>5189.853515625</v>
      </c>
      <c r="C16" s="8">
        <f t="shared" si="1"/>
        <v>3243.658447265625</v>
      </c>
      <c r="D16" s="8">
        <f t="shared" si="1"/>
        <v>6487.31689453125</v>
      </c>
      <c r="E16" s="8">
        <f t="shared" si="1"/>
        <v>1946.195068359375</v>
      </c>
      <c r="F16" s="113"/>
      <c r="G16" s="1">
        <v>6</v>
      </c>
      <c r="H16" s="2">
        <f t="shared" si="3"/>
        <v>0.27908164723365347</v>
      </c>
      <c r="I16" s="114"/>
      <c r="J16" s="7">
        <f t="shared" ref="J16:J22" si="4">J15*1.2</f>
        <v>1992.9037499999999</v>
      </c>
      <c r="K16" s="113"/>
    </row>
    <row r="17" spans="1:11" x14ac:dyDescent="0.25">
      <c r="A17" s="1">
        <v>14</v>
      </c>
      <c r="B17" s="8">
        <f t="shared" si="1"/>
        <v>7784.7802734375</v>
      </c>
      <c r="C17" s="8">
        <f t="shared" si="1"/>
        <v>4865.4876708984375</v>
      </c>
      <c r="D17" s="8">
        <f t="shared" si="1"/>
        <v>9730.975341796875</v>
      </c>
      <c r="E17" s="8">
        <f t="shared" si="1"/>
        <v>2919.2926025390625</v>
      </c>
      <c r="F17" s="113"/>
      <c r="G17" s="1">
        <v>6</v>
      </c>
      <c r="H17" s="2">
        <f t="shared" si="3"/>
        <v>0.33489797668038418</v>
      </c>
      <c r="I17" s="114"/>
      <c r="J17" s="7">
        <f t="shared" si="4"/>
        <v>2391.4845</v>
      </c>
      <c r="K17" s="113"/>
    </row>
    <row r="18" spans="1:11" x14ac:dyDescent="0.25">
      <c r="A18" s="1">
        <v>15</v>
      </c>
      <c r="B18" s="8">
        <f t="shared" si="1"/>
        <v>11677.17041015625</v>
      </c>
      <c r="C18" s="8">
        <f t="shared" si="1"/>
        <v>7298.2315063476562</v>
      </c>
      <c r="D18" s="8">
        <f t="shared" si="1"/>
        <v>14596.463012695313</v>
      </c>
      <c r="E18" s="8">
        <f t="shared" si="1"/>
        <v>4378.9389038085937</v>
      </c>
      <c r="F18" s="113"/>
      <c r="G18" s="1">
        <v>6</v>
      </c>
      <c r="H18" s="2">
        <f t="shared" si="3"/>
        <v>0.40187757201646102</v>
      </c>
      <c r="I18" s="114"/>
      <c r="J18" s="7">
        <f t="shared" si="4"/>
        <v>2869.7813999999998</v>
      </c>
      <c r="K18" s="113"/>
    </row>
    <row r="19" spans="1:11" x14ac:dyDescent="0.25">
      <c r="A19" s="1">
        <v>16</v>
      </c>
      <c r="B19" s="8">
        <f t="shared" si="1"/>
        <v>17515.755615234375</v>
      </c>
      <c r="C19" s="8">
        <f t="shared" si="1"/>
        <v>10947.347259521484</v>
      </c>
      <c r="D19" s="8">
        <f t="shared" si="1"/>
        <v>21894.694519042969</v>
      </c>
      <c r="E19" s="8">
        <f t="shared" si="1"/>
        <v>6568.4083557128906</v>
      </c>
      <c r="F19" s="113"/>
      <c r="G19" s="1">
        <v>7</v>
      </c>
      <c r="H19" s="2">
        <f t="shared" si="3"/>
        <v>0.48225308641975323</v>
      </c>
      <c r="I19" s="114"/>
      <c r="J19" s="7">
        <f t="shared" si="4"/>
        <v>3443.7376799999997</v>
      </c>
      <c r="K19" s="113"/>
    </row>
    <row r="20" spans="1:11" x14ac:dyDescent="0.25">
      <c r="A20" s="1">
        <v>17</v>
      </c>
      <c r="B20" s="8">
        <f t="shared" si="1"/>
        <v>26273.633422851563</v>
      </c>
      <c r="C20" s="8">
        <f t="shared" si="1"/>
        <v>16421.020889282227</v>
      </c>
      <c r="D20" s="8">
        <f t="shared" si="1"/>
        <v>32842.041778564453</v>
      </c>
      <c r="E20" s="8">
        <f t="shared" si="1"/>
        <v>9852.6125335693359</v>
      </c>
      <c r="F20" s="113"/>
      <c r="G20" s="1">
        <v>7</v>
      </c>
      <c r="H20" s="2">
        <f t="shared" si="3"/>
        <v>0.57870370370370383</v>
      </c>
      <c r="I20" s="114"/>
      <c r="J20" s="7">
        <f t="shared" si="4"/>
        <v>4132.4852159999991</v>
      </c>
      <c r="K20" s="113"/>
    </row>
    <row r="21" spans="1:11" x14ac:dyDescent="0.25">
      <c r="A21" s="1">
        <v>18</v>
      </c>
      <c r="B21" s="8">
        <f t="shared" ref="B21:E23" si="5">B20*1.5</f>
        <v>39410.450134277344</v>
      </c>
      <c r="C21" s="8">
        <f t="shared" si="5"/>
        <v>24631.53133392334</v>
      </c>
      <c r="D21" s="8">
        <f t="shared" si="5"/>
        <v>49263.06266784668</v>
      </c>
      <c r="E21" s="8">
        <f t="shared" si="5"/>
        <v>14778.918800354004</v>
      </c>
      <c r="F21" s="113"/>
      <c r="G21" s="1">
        <v>7</v>
      </c>
      <c r="H21" s="2">
        <f>H22/1.2</f>
        <v>0.69444444444444453</v>
      </c>
      <c r="I21" s="114"/>
      <c r="J21" s="7">
        <f t="shared" si="4"/>
        <v>4958.9822591999991</v>
      </c>
      <c r="K21" s="113"/>
    </row>
    <row r="22" spans="1:11" x14ac:dyDescent="0.25">
      <c r="A22" s="1">
        <v>19</v>
      </c>
      <c r="B22" s="8">
        <f t="shared" si="5"/>
        <v>59115.675201416016</v>
      </c>
      <c r="C22" s="8">
        <f t="shared" si="5"/>
        <v>36947.29700088501</v>
      </c>
      <c r="D22" s="8">
        <f t="shared" si="5"/>
        <v>73894.59400177002</v>
      </c>
      <c r="E22" s="8">
        <f t="shared" si="5"/>
        <v>22168.378200531006</v>
      </c>
      <c r="F22" s="113"/>
      <c r="G22" s="1">
        <v>8</v>
      </c>
      <c r="H22" s="2">
        <f>H23/1.2</f>
        <v>0.83333333333333337</v>
      </c>
      <c r="I22" s="114"/>
      <c r="J22" s="7">
        <f t="shared" si="4"/>
        <v>5950.7787110399986</v>
      </c>
      <c r="K22" s="113"/>
    </row>
    <row r="23" spans="1:11" x14ac:dyDescent="0.25">
      <c r="A23" s="1">
        <v>20</v>
      </c>
      <c r="B23" s="8">
        <f t="shared" si="5"/>
        <v>88673.512802124023</v>
      </c>
      <c r="C23" s="8">
        <f t="shared" si="5"/>
        <v>55420.945501327515</v>
      </c>
      <c r="D23" s="8">
        <f t="shared" si="5"/>
        <v>110841.89100265503</v>
      </c>
      <c r="E23" s="8">
        <f t="shared" si="5"/>
        <v>33252.567300796509</v>
      </c>
      <c r="F23" s="113"/>
      <c r="G23" s="1">
        <v>8</v>
      </c>
      <c r="H23" s="2">
        <v>1</v>
      </c>
      <c r="I23" s="114"/>
      <c r="J23" s="7">
        <f>J22*1.2</f>
        <v>7140.9344532479981</v>
      </c>
      <c r="K23" s="113"/>
    </row>
  </sheetData>
  <mergeCells count="7">
    <mergeCell ref="A1:J1"/>
    <mergeCell ref="B3:I3"/>
    <mergeCell ref="K3:K13"/>
    <mergeCell ref="F4:F23"/>
    <mergeCell ref="I4:I11"/>
    <mergeCell ref="I12:I23"/>
    <mergeCell ref="K14:K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5" sqref="H5"/>
    </sheetView>
  </sheetViews>
  <sheetFormatPr baseColWidth="10" defaultRowHeight="15" x14ac:dyDescent="0.25"/>
  <sheetData>
    <row r="1" spans="1:11" x14ac:dyDescent="0.25">
      <c r="A1" s="111" t="s">
        <v>76</v>
      </c>
      <c r="B1" s="112"/>
      <c r="C1" s="112"/>
      <c r="D1" s="112"/>
      <c r="E1" s="112"/>
      <c r="F1" s="112"/>
      <c r="G1" s="112"/>
      <c r="H1" s="112"/>
      <c r="I1" s="112"/>
      <c r="J1" s="112"/>
      <c r="K1" s="38"/>
    </row>
    <row r="2" spans="1:11" x14ac:dyDescent="0.25">
      <c r="A2" s="4" t="s">
        <v>1</v>
      </c>
      <c r="B2" s="4" t="s">
        <v>0</v>
      </c>
      <c r="C2" s="4" t="s">
        <v>2</v>
      </c>
      <c r="D2" s="4" t="s">
        <v>3</v>
      </c>
      <c r="E2" s="4" t="s">
        <v>7</v>
      </c>
      <c r="F2" s="4"/>
      <c r="G2" s="4" t="s">
        <v>8</v>
      </c>
      <c r="H2" s="5" t="s">
        <v>9</v>
      </c>
      <c r="I2" s="5"/>
      <c r="J2" s="6" t="s">
        <v>4</v>
      </c>
      <c r="K2" s="38"/>
    </row>
    <row r="3" spans="1:11" x14ac:dyDescent="0.25">
      <c r="A3" s="1">
        <v>0</v>
      </c>
      <c r="B3" s="115"/>
      <c r="C3" s="115"/>
      <c r="D3" s="115"/>
      <c r="E3" s="115"/>
      <c r="F3" s="115"/>
      <c r="G3" s="115"/>
      <c r="H3" s="115"/>
      <c r="I3" s="115"/>
      <c r="J3" s="7">
        <v>20</v>
      </c>
      <c r="K3" s="113" t="s">
        <v>5</v>
      </c>
    </row>
    <row r="4" spans="1:11" x14ac:dyDescent="0.25">
      <c r="A4" s="1">
        <v>1</v>
      </c>
      <c r="B4" s="1">
        <v>50</v>
      </c>
      <c r="C4" s="8">
        <v>40</v>
      </c>
      <c r="D4" s="1">
        <v>25</v>
      </c>
      <c r="E4" s="1">
        <v>15</v>
      </c>
      <c r="F4" s="113" t="s">
        <v>5</v>
      </c>
      <c r="G4" s="1">
        <v>1</v>
      </c>
      <c r="H4" s="2">
        <f t="shared" ref="H4:H8" si="0">H5/1.8</f>
        <v>1.8319664323661843E-3</v>
      </c>
      <c r="I4" s="114" t="s">
        <v>10</v>
      </c>
      <c r="J4" s="7">
        <f>J3*1.5</f>
        <v>30</v>
      </c>
      <c r="K4" s="113"/>
    </row>
    <row r="5" spans="1:11" x14ac:dyDescent="0.25">
      <c r="A5" s="1">
        <v>2</v>
      </c>
      <c r="B5" s="8">
        <f t="shared" ref="B5:E20" si="1">B4*1.5</f>
        <v>75</v>
      </c>
      <c r="C5" s="8">
        <f t="shared" si="1"/>
        <v>60</v>
      </c>
      <c r="D5" s="8">
        <f t="shared" si="1"/>
        <v>37.5</v>
      </c>
      <c r="E5" s="8">
        <f t="shared" si="1"/>
        <v>22.5</v>
      </c>
      <c r="F5" s="113"/>
      <c r="G5" s="1">
        <v>1</v>
      </c>
      <c r="H5" s="2">
        <f t="shared" si="0"/>
        <v>3.2975395782591319E-3</v>
      </c>
      <c r="I5" s="114"/>
      <c r="J5" s="7">
        <f>J4*1.5</f>
        <v>45</v>
      </c>
      <c r="K5" s="113"/>
    </row>
    <row r="6" spans="1:11" x14ac:dyDescent="0.25">
      <c r="A6" s="1">
        <v>3</v>
      </c>
      <c r="B6" s="8">
        <f t="shared" si="1"/>
        <v>112.5</v>
      </c>
      <c r="C6" s="8">
        <f t="shared" si="1"/>
        <v>90</v>
      </c>
      <c r="D6" s="8">
        <f t="shared" si="1"/>
        <v>56.25</v>
      </c>
      <c r="E6" s="8">
        <f t="shared" si="1"/>
        <v>33.75</v>
      </c>
      <c r="F6" s="113"/>
      <c r="G6" s="1">
        <v>2</v>
      </c>
      <c r="H6" s="2">
        <f t="shared" si="0"/>
        <v>5.9355712408664376E-3</v>
      </c>
      <c r="I6" s="114"/>
      <c r="J6" s="7">
        <f t="shared" ref="J6:J11" si="2">J5*1.5</f>
        <v>67.5</v>
      </c>
      <c r="K6" s="113"/>
    </row>
    <row r="7" spans="1:11" x14ac:dyDescent="0.25">
      <c r="A7" s="1">
        <v>4</v>
      </c>
      <c r="B7" s="8">
        <f t="shared" si="1"/>
        <v>168.75</v>
      </c>
      <c r="C7" s="8">
        <f t="shared" si="1"/>
        <v>135</v>
      </c>
      <c r="D7" s="8">
        <f t="shared" si="1"/>
        <v>84.375</v>
      </c>
      <c r="E7" s="8">
        <f t="shared" si="1"/>
        <v>50.625</v>
      </c>
      <c r="F7" s="113"/>
      <c r="G7" s="1">
        <v>2</v>
      </c>
      <c r="H7" s="2">
        <f t="shared" si="0"/>
        <v>1.0684028233559588E-2</v>
      </c>
      <c r="I7" s="114"/>
      <c r="J7" s="7">
        <f t="shared" si="2"/>
        <v>101.25</v>
      </c>
      <c r="K7" s="113"/>
    </row>
    <row r="8" spans="1:11" x14ac:dyDescent="0.25">
      <c r="A8" s="1">
        <v>5</v>
      </c>
      <c r="B8" s="8">
        <f t="shared" si="1"/>
        <v>253.125</v>
      </c>
      <c r="C8" s="8">
        <f t="shared" si="1"/>
        <v>202.5</v>
      </c>
      <c r="D8" s="8">
        <f t="shared" si="1"/>
        <v>126.5625</v>
      </c>
      <c r="E8" s="8">
        <f t="shared" si="1"/>
        <v>75.9375</v>
      </c>
      <c r="F8" s="113"/>
      <c r="G8" s="1">
        <v>3</v>
      </c>
      <c r="H8" s="2">
        <f t="shared" si="0"/>
        <v>1.9231250820407258E-2</v>
      </c>
      <c r="I8" s="114"/>
      <c r="J8" s="7">
        <f t="shared" si="2"/>
        <v>151.875</v>
      </c>
      <c r="K8" s="113"/>
    </row>
    <row r="9" spans="1:11" x14ac:dyDescent="0.25">
      <c r="A9" s="1">
        <v>6</v>
      </c>
      <c r="B9" s="8">
        <f t="shared" si="1"/>
        <v>379.6875</v>
      </c>
      <c r="C9" s="8">
        <f t="shared" si="1"/>
        <v>303.75</v>
      </c>
      <c r="D9" s="8">
        <f t="shared" si="1"/>
        <v>189.84375</v>
      </c>
      <c r="E9" s="8">
        <f t="shared" si="1"/>
        <v>113.90625</v>
      </c>
      <c r="F9" s="113"/>
      <c r="G9" s="1">
        <v>3</v>
      </c>
      <c r="H9" s="2">
        <f>H10/1.8</f>
        <v>3.4616251476733063E-2</v>
      </c>
      <c r="I9" s="114"/>
      <c r="J9" s="7">
        <f t="shared" si="2"/>
        <v>227.8125</v>
      </c>
      <c r="K9" s="113"/>
    </row>
    <row r="10" spans="1:11" x14ac:dyDescent="0.25">
      <c r="A10" s="1">
        <v>7</v>
      </c>
      <c r="B10" s="8">
        <f t="shared" si="1"/>
        <v>569.53125</v>
      </c>
      <c r="C10" s="8">
        <f t="shared" si="1"/>
        <v>455.625</v>
      </c>
      <c r="D10" s="8">
        <f t="shared" si="1"/>
        <v>284.765625</v>
      </c>
      <c r="E10" s="8">
        <f t="shared" si="1"/>
        <v>170.859375</v>
      </c>
      <c r="F10" s="113"/>
      <c r="G10" s="1">
        <v>4</v>
      </c>
      <c r="H10" s="2">
        <f>H11/1.8</f>
        <v>6.2309252658119513E-2</v>
      </c>
      <c r="I10" s="114"/>
      <c r="J10" s="7">
        <f t="shared" si="2"/>
        <v>341.71875</v>
      </c>
      <c r="K10" s="113"/>
    </row>
    <row r="11" spans="1:11" x14ac:dyDescent="0.25">
      <c r="A11" s="1">
        <v>8</v>
      </c>
      <c r="B11" s="8">
        <f t="shared" si="1"/>
        <v>854.296875</v>
      </c>
      <c r="C11" s="8">
        <f t="shared" si="1"/>
        <v>683.4375</v>
      </c>
      <c r="D11" s="8">
        <f t="shared" si="1"/>
        <v>427.1484375</v>
      </c>
      <c r="E11" s="8">
        <f t="shared" si="1"/>
        <v>256.2890625</v>
      </c>
      <c r="F11" s="113"/>
      <c r="G11" s="1">
        <v>4</v>
      </c>
      <c r="H11" s="2">
        <f t="shared" ref="H11:H20" si="3">H12/1.2</f>
        <v>0.11215665478461513</v>
      </c>
      <c r="I11" s="114"/>
      <c r="J11" s="7">
        <f t="shared" si="2"/>
        <v>512.578125</v>
      </c>
      <c r="K11" s="113"/>
    </row>
    <row r="12" spans="1:11" x14ac:dyDescent="0.25">
      <c r="A12" s="1">
        <v>9</v>
      </c>
      <c r="B12" s="8">
        <f t="shared" si="1"/>
        <v>1281.4453125</v>
      </c>
      <c r="C12" s="8">
        <f t="shared" si="1"/>
        <v>1025.15625</v>
      </c>
      <c r="D12" s="8">
        <f t="shared" si="1"/>
        <v>640.72265625</v>
      </c>
      <c r="E12" s="8">
        <f t="shared" si="1"/>
        <v>384.43359375</v>
      </c>
      <c r="F12" s="113"/>
      <c r="G12" s="1">
        <v>4</v>
      </c>
      <c r="H12" s="2">
        <f t="shared" si="3"/>
        <v>0.13458798574153816</v>
      </c>
      <c r="I12" s="114" t="s">
        <v>6</v>
      </c>
      <c r="J12" s="7">
        <f>J11*1.5</f>
        <v>768.8671875</v>
      </c>
      <c r="K12" s="113"/>
    </row>
    <row r="13" spans="1:11" x14ac:dyDescent="0.25">
      <c r="A13" s="1">
        <v>10</v>
      </c>
      <c r="B13" s="8">
        <f t="shared" si="1"/>
        <v>1922.16796875</v>
      </c>
      <c r="C13" s="8">
        <f t="shared" si="1"/>
        <v>1537.734375</v>
      </c>
      <c r="D13" s="8">
        <f t="shared" si="1"/>
        <v>961.083984375</v>
      </c>
      <c r="E13" s="8">
        <f t="shared" si="1"/>
        <v>576.650390625</v>
      </c>
      <c r="F13" s="113"/>
      <c r="G13" s="1">
        <v>5</v>
      </c>
      <c r="H13" s="2">
        <f t="shared" si="3"/>
        <v>0.16150558288984579</v>
      </c>
      <c r="I13" s="114"/>
      <c r="J13" s="7">
        <f>J12*1.5</f>
        <v>1153.30078125</v>
      </c>
      <c r="K13" s="113"/>
    </row>
    <row r="14" spans="1:11" x14ac:dyDescent="0.25">
      <c r="A14" s="1">
        <v>11</v>
      </c>
      <c r="B14" s="8">
        <f t="shared" si="1"/>
        <v>2883.251953125</v>
      </c>
      <c r="C14" s="8">
        <f t="shared" si="1"/>
        <v>2306.6015625</v>
      </c>
      <c r="D14" s="8">
        <f t="shared" si="1"/>
        <v>1441.6259765625</v>
      </c>
      <c r="E14" s="8">
        <f t="shared" si="1"/>
        <v>864.9755859375</v>
      </c>
      <c r="F14" s="113"/>
      <c r="G14" s="1">
        <v>5</v>
      </c>
      <c r="H14" s="2">
        <f t="shared" si="3"/>
        <v>0.19380669946781492</v>
      </c>
      <c r="I14" s="114"/>
      <c r="J14" s="7">
        <f>J13*1.2</f>
        <v>1383.9609375</v>
      </c>
      <c r="K14" s="113" t="s">
        <v>6</v>
      </c>
    </row>
    <row r="15" spans="1:11" x14ac:dyDescent="0.25">
      <c r="A15" s="1">
        <v>12</v>
      </c>
      <c r="B15" s="8">
        <f t="shared" si="1"/>
        <v>4324.8779296875</v>
      </c>
      <c r="C15" s="8">
        <f t="shared" si="1"/>
        <v>3459.90234375</v>
      </c>
      <c r="D15" s="8">
        <f t="shared" si="1"/>
        <v>2162.43896484375</v>
      </c>
      <c r="E15" s="8">
        <f t="shared" si="1"/>
        <v>1297.46337890625</v>
      </c>
      <c r="F15" s="113"/>
      <c r="G15" s="1">
        <v>5</v>
      </c>
      <c r="H15" s="2">
        <f t="shared" si="3"/>
        <v>0.2325680393613779</v>
      </c>
      <c r="I15" s="114"/>
      <c r="J15" s="7">
        <f>J14*1.2</f>
        <v>1660.753125</v>
      </c>
      <c r="K15" s="113"/>
    </row>
    <row r="16" spans="1:11" x14ac:dyDescent="0.25">
      <c r="A16" s="1">
        <v>13</v>
      </c>
      <c r="B16" s="8">
        <f t="shared" si="1"/>
        <v>6487.31689453125</v>
      </c>
      <c r="C16" s="8">
        <f t="shared" si="1"/>
        <v>5189.853515625</v>
      </c>
      <c r="D16" s="8">
        <f t="shared" si="1"/>
        <v>3243.658447265625</v>
      </c>
      <c r="E16" s="8">
        <f t="shared" si="1"/>
        <v>1946.195068359375</v>
      </c>
      <c r="F16" s="113"/>
      <c r="G16" s="1">
        <v>6</v>
      </c>
      <c r="H16" s="2">
        <f t="shared" si="3"/>
        <v>0.27908164723365347</v>
      </c>
      <c r="I16" s="114"/>
      <c r="J16" s="7">
        <f t="shared" ref="J16:J22" si="4">J15*1.2</f>
        <v>1992.9037499999999</v>
      </c>
      <c r="K16" s="113"/>
    </row>
    <row r="17" spans="1:11" x14ac:dyDescent="0.25">
      <c r="A17" s="1">
        <v>14</v>
      </c>
      <c r="B17" s="8">
        <f t="shared" si="1"/>
        <v>9730.975341796875</v>
      </c>
      <c r="C17" s="8">
        <f t="shared" si="1"/>
        <v>7784.7802734375</v>
      </c>
      <c r="D17" s="8">
        <f t="shared" si="1"/>
        <v>4865.4876708984375</v>
      </c>
      <c r="E17" s="8">
        <f t="shared" si="1"/>
        <v>2919.2926025390625</v>
      </c>
      <c r="F17" s="113"/>
      <c r="G17" s="1">
        <v>6</v>
      </c>
      <c r="H17" s="2">
        <f t="shared" si="3"/>
        <v>0.33489797668038418</v>
      </c>
      <c r="I17" s="114"/>
      <c r="J17" s="7">
        <f t="shared" si="4"/>
        <v>2391.4845</v>
      </c>
      <c r="K17" s="113"/>
    </row>
    <row r="18" spans="1:11" x14ac:dyDescent="0.25">
      <c r="A18" s="1">
        <v>15</v>
      </c>
      <c r="B18" s="8">
        <f t="shared" si="1"/>
        <v>14596.463012695313</v>
      </c>
      <c r="C18" s="8">
        <f t="shared" si="1"/>
        <v>11677.17041015625</v>
      </c>
      <c r="D18" s="8">
        <f t="shared" si="1"/>
        <v>7298.2315063476562</v>
      </c>
      <c r="E18" s="8">
        <f t="shared" si="1"/>
        <v>4378.9389038085937</v>
      </c>
      <c r="F18" s="113"/>
      <c r="G18" s="1">
        <v>6</v>
      </c>
      <c r="H18" s="2">
        <f t="shared" si="3"/>
        <v>0.40187757201646102</v>
      </c>
      <c r="I18" s="114"/>
      <c r="J18" s="7">
        <f t="shared" si="4"/>
        <v>2869.7813999999998</v>
      </c>
      <c r="K18" s="113"/>
    </row>
    <row r="19" spans="1:11" x14ac:dyDescent="0.25">
      <c r="A19" s="1">
        <v>16</v>
      </c>
      <c r="B19" s="8">
        <f t="shared" si="1"/>
        <v>21894.694519042969</v>
      </c>
      <c r="C19" s="8">
        <f t="shared" si="1"/>
        <v>17515.755615234375</v>
      </c>
      <c r="D19" s="8">
        <f t="shared" si="1"/>
        <v>10947.347259521484</v>
      </c>
      <c r="E19" s="8">
        <f t="shared" si="1"/>
        <v>6568.4083557128906</v>
      </c>
      <c r="F19" s="113"/>
      <c r="G19" s="1">
        <v>7</v>
      </c>
      <c r="H19" s="2">
        <f t="shared" si="3"/>
        <v>0.48225308641975323</v>
      </c>
      <c r="I19" s="114"/>
      <c r="J19" s="7">
        <f t="shared" si="4"/>
        <v>3443.7376799999997</v>
      </c>
      <c r="K19" s="113"/>
    </row>
    <row r="20" spans="1:11" x14ac:dyDescent="0.25">
      <c r="A20" s="1">
        <v>17</v>
      </c>
      <c r="B20" s="8">
        <f t="shared" si="1"/>
        <v>32842.041778564453</v>
      </c>
      <c r="C20" s="8">
        <f t="shared" si="1"/>
        <v>26273.633422851563</v>
      </c>
      <c r="D20" s="8">
        <f t="shared" si="1"/>
        <v>16421.020889282227</v>
      </c>
      <c r="E20" s="8">
        <f t="shared" si="1"/>
        <v>9852.6125335693359</v>
      </c>
      <c r="F20" s="113"/>
      <c r="G20" s="1">
        <v>7</v>
      </c>
      <c r="H20" s="2">
        <f t="shared" si="3"/>
        <v>0.57870370370370383</v>
      </c>
      <c r="I20" s="114"/>
      <c r="J20" s="7">
        <f t="shared" si="4"/>
        <v>4132.4852159999991</v>
      </c>
      <c r="K20" s="113"/>
    </row>
    <row r="21" spans="1:11" x14ac:dyDescent="0.25">
      <c r="A21" s="1">
        <v>18</v>
      </c>
      <c r="B21" s="8">
        <f t="shared" ref="B21:E23" si="5">B20*1.5</f>
        <v>49263.06266784668</v>
      </c>
      <c r="C21" s="8">
        <f t="shared" si="5"/>
        <v>39410.450134277344</v>
      </c>
      <c r="D21" s="8">
        <f t="shared" si="5"/>
        <v>24631.53133392334</v>
      </c>
      <c r="E21" s="8">
        <f t="shared" si="5"/>
        <v>14778.918800354004</v>
      </c>
      <c r="F21" s="113"/>
      <c r="G21" s="1">
        <v>7</v>
      </c>
      <c r="H21" s="2">
        <f>H22/1.2</f>
        <v>0.69444444444444453</v>
      </c>
      <c r="I21" s="114"/>
      <c r="J21" s="7">
        <f t="shared" si="4"/>
        <v>4958.9822591999991</v>
      </c>
      <c r="K21" s="113"/>
    </row>
    <row r="22" spans="1:11" x14ac:dyDescent="0.25">
      <c r="A22" s="1">
        <v>19</v>
      </c>
      <c r="B22" s="8">
        <f t="shared" si="5"/>
        <v>73894.59400177002</v>
      </c>
      <c r="C22" s="8">
        <f t="shared" si="5"/>
        <v>59115.675201416016</v>
      </c>
      <c r="D22" s="8">
        <f t="shared" si="5"/>
        <v>36947.29700088501</v>
      </c>
      <c r="E22" s="8">
        <f t="shared" si="5"/>
        <v>22168.378200531006</v>
      </c>
      <c r="F22" s="113"/>
      <c r="G22" s="1">
        <v>8</v>
      </c>
      <c r="H22" s="2">
        <f>H23/1.2</f>
        <v>0.83333333333333337</v>
      </c>
      <c r="I22" s="114"/>
      <c r="J22" s="7">
        <f t="shared" si="4"/>
        <v>5950.7787110399986</v>
      </c>
      <c r="K22" s="113"/>
    </row>
    <row r="23" spans="1:11" x14ac:dyDescent="0.25">
      <c r="A23" s="1">
        <v>20</v>
      </c>
      <c r="B23" s="8">
        <f t="shared" si="5"/>
        <v>110841.89100265503</v>
      </c>
      <c r="C23" s="8">
        <f t="shared" si="5"/>
        <v>88673.512802124023</v>
      </c>
      <c r="D23" s="8">
        <f t="shared" si="5"/>
        <v>55420.945501327515</v>
      </c>
      <c r="E23" s="8">
        <f t="shared" si="5"/>
        <v>33252.567300796509</v>
      </c>
      <c r="F23" s="113"/>
      <c r="G23" s="1">
        <v>8</v>
      </c>
      <c r="H23" s="2">
        <v>1</v>
      </c>
      <c r="I23" s="114"/>
      <c r="J23" s="7">
        <f>J22*1.2</f>
        <v>7140.9344532479981</v>
      </c>
      <c r="K23" s="113"/>
    </row>
  </sheetData>
  <mergeCells count="7">
    <mergeCell ref="A1:J1"/>
    <mergeCell ref="B3:I3"/>
    <mergeCell ref="K3:K13"/>
    <mergeCell ref="F4:F23"/>
    <mergeCell ref="I4:I11"/>
    <mergeCell ref="I12:I23"/>
    <mergeCell ref="K14:K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5" sqref="H5"/>
    </sheetView>
  </sheetViews>
  <sheetFormatPr baseColWidth="10" defaultRowHeight="15" x14ac:dyDescent="0.25"/>
  <cols>
    <col min="1" max="16384" width="11.42578125" style="38"/>
  </cols>
  <sheetData>
    <row r="1" spans="1:11" x14ac:dyDescent="0.25">
      <c r="A1" s="111" t="s">
        <v>77</v>
      </c>
      <c r="B1" s="112"/>
      <c r="C1" s="112"/>
      <c r="D1" s="112"/>
      <c r="E1" s="112"/>
      <c r="F1" s="112"/>
      <c r="G1" s="112"/>
      <c r="H1" s="112"/>
      <c r="I1" s="112"/>
      <c r="J1" s="112"/>
    </row>
    <row r="2" spans="1:11" x14ac:dyDescent="0.25">
      <c r="A2" s="4" t="s">
        <v>1</v>
      </c>
      <c r="B2" s="4" t="s">
        <v>0</v>
      </c>
      <c r="C2" s="4" t="s">
        <v>2</v>
      </c>
      <c r="D2" s="4" t="s">
        <v>3</v>
      </c>
      <c r="E2" s="4" t="s">
        <v>7</v>
      </c>
      <c r="F2" s="4"/>
      <c r="G2" s="4" t="s">
        <v>8</v>
      </c>
      <c r="H2" s="5" t="s">
        <v>9</v>
      </c>
      <c r="I2" s="5"/>
      <c r="J2" s="6" t="s">
        <v>4</v>
      </c>
    </row>
    <row r="3" spans="1:11" x14ac:dyDescent="0.25">
      <c r="A3" s="1">
        <v>0</v>
      </c>
      <c r="B3" s="115"/>
      <c r="C3" s="115"/>
      <c r="D3" s="115"/>
      <c r="E3" s="115"/>
      <c r="F3" s="115"/>
      <c r="G3" s="115"/>
      <c r="H3" s="115"/>
      <c r="I3" s="115"/>
      <c r="J3" s="7">
        <v>20</v>
      </c>
      <c r="K3" s="113" t="s">
        <v>5</v>
      </c>
    </row>
    <row r="4" spans="1:11" x14ac:dyDescent="0.25">
      <c r="A4" s="1">
        <v>1</v>
      </c>
      <c r="B4" s="1">
        <v>25</v>
      </c>
      <c r="C4" s="8">
        <v>15</v>
      </c>
      <c r="D4" s="1">
        <v>10</v>
      </c>
      <c r="E4" s="1">
        <v>8</v>
      </c>
      <c r="F4" s="113" t="s">
        <v>5</v>
      </c>
      <c r="G4" s="1">
        <v>1</v>
      </c>
      <c r="H4" s="2">
        <f t="shared" ref="H4:H8" si="0">H5/1.8</f>
        <v>1.8319664323661843E-3</v>
      </c>
      <c r="I4" s="114" t="s">
        <v>10</v>
      </c>
      <c r="J4" s="7">
        <f>J3*1.5</f>
        <v>30</v>
      </c>
      <c r="K4" s="113"/>
    </row>
    <row r="5" spans="1:11" x14ac:dyDescent="0.25">
      <c r="A5" s="1">
        <v>2</v>
      </c>
      <c r="B5" s="8">
        <f t="shared" ref="B5:E20" si="1">B4*1.5</f>
        <v>37.5</v>
      </c>
      <c r="C5" s="8">
        <f t="shared" si="1"/>
        <v>22.5</v>
      </c>
      <c r="D5" s="8">
        <f t="shared" si="1"/>
        <v>15</v>
      </c>
      <c r="E5" s="8">
        <f t="shared" si="1"/>
        <v>12</v>
      </c>
      <c r="F5" s="113"/>
      <c r="G5" s="1">
        <v>1</v>
      </c>
      <c r="H5" s="2">
        <f t="shared" si="0"/>
        <v>3.2975395782591319E-3</v>
      </c>
      <c r="I5" s="114"/>
      <c r="J5" s="7">
        <f>J4*1.5</f>
        <v>45</v>
      </c>
      <c r="K5" s="113"/>
    </row>
    <row r="6" spans="1:11" x14ac:dyDescent="0.25">
      <c r="A6" s="1">
        <v>3</v>
      </c>
      <c r="B6" s="8">
        <f t="shared" si="1"/>
        <v>56.25</v>
      </c>
      <c r="C6" s="8">
        <f t="shared" si="1"/>
        <v>33.75</v>
      </c>
      <c r="D6" s="8">
        <f t="shared" si="1"/>
        <v>22.5</v>
      </c>
      <c r="E6" s="8">
        <f t="shared" si="1"/>
        <v>18</v>
      </c>
      <c r="F6" s="113"/>
      <c r="G6" s="1">
        <v>2</v>
      </c>
      <c r="H6" s="2">
        <f t="shared" si="0"/>
        <v>5.9355712408664376E-3</v>
      </c>
      <c r="I6" s="114"/>
      <c r="J6" s="7">
        <f t="shared" ref="J6:J11" si="2">J5*1.5</f>
        <v>67.5</v>
      </c>
      <c r="K6" s="113"/>
    </row>
    <row r="7" spans="1:11" x14ac:dyDescent="0.25">
      <c r="A7" s="1">
        <v>4</v>
      </c>
      <c r="B7" s="8">
        <f t="shared" si="1"/>
        <v>84.375</v>
      </c>
      <c r="C7" s="8">
        <f t="shared" si="1"/>
        <v>50.625</v>
      </c>
      <c r="D7" s="8">
        <f t="shared" si="1"/>
        <v>33.75</v>
      </c>
      <c r="E7" s="8">
        <f t="shared" si="1"/>
        <v>27</v>
      </c>
      <c r="F7" s="113"/>
      <c r="G7" s="1">
        <v>2</v>
      </c>
      <c r="H7" s="2">
        <f t="shared" si="0"/>
        <v>1.0684028233559588E-2</v>
      </c>
      <c r="I7" s="114"/>
      <c r="J7" s="7">
        <f t="shared" si="2"/>
        <v>101.25</v>
      </c>
      <c r="K7" s="113"/>
    </row>
    <row r="8" spans="1:11" x14ac:dyDescent="0.25">
      <c r="A8" s="1">
        <v>5</v>
      </c>
      <c r="B8" s="8">
        <f t="shared" si="1"/>
        <v>126.5625</v>
      </c>
      <c r="C8" s="8">
        <f t="shared" si="1"/>
        <v>75.9375</v>
      </c>
      <c r="D8" s="8">
        <f t="shared" si="1"/>
        <v>50.625</v>
      </c>
      <c r="E8" s="8">
        <f t="shared" si="1"/>
        <v>40.5</v>
      </c>
      <c r="F8" s="113"/>
      <c r="G8" s="1">
        <v>3</v>
      </c>
      <c r="H8" s="2">
        <f t="shared" si="0"/>
        <v>1.9231250820407258E-2</v>
      </c>
      <c r="I8" s="114"/>
      <c r="J8" s="7">
        <f t="shared" si="2"/>
        <v>151.875</v>
      </c>
      <c r="K8" s="113"/>
    </row>
    <row r="9" spans="1:11" x14ac:dyDescent="0.25">
      <c r="A9" s="1">
        <v>6</v>
      </c>
      <c r="B9" s="8">
        <f t="shared" si="1"/>
        <v>189.84375</v>
      </c>
      <c r="C9" s="8">
        <f t="shared" si="1"/>
        <v>113.90625</v>
      </c>
      <c r="D9" s="8">
        <f t="shared" si="1"/>
        <v>75.9375</v>
      </c>
      <c r="E9" s="8">
        <f t="shared" si="1"/>
        <v>60.75</v>
      </c>
      <c r="F9" s="113"/>
      <c r="G9" s="1">
        <v>3</v>
      </c>
      <c r="H9" s="2">
        <f>H10/1.8</f>
        <v>3.4616251476733063E-2</v>
      </c>
      <c r="I9" s="114"/>
      <c r="J9" s="7">
        <f t="shared" si="2"/>
        <v>227.8125</v>
      </c>
      <c r="K9" s="113"/>
    </row>
    <row r="10" spans="1:11" x14ac:dyDescent="0.25">
      <c r="A10" s="1">
        <v>7</v>
      </c>
      <c r="B10" s="8">
        <f t="shared" si="1"/>
        <v>284.765625</v>
      </c>
      <c r="C10" s="8">
        <f t="shared" si="1"/>
        <v>170.859375</v>
      </c>
      <c r="D10" s="8">
        <f t="shared" si="1"/>
        <v>113.90625</v>
      </c>
      <c r="E10" s="8">
        <f t="shared" si="1"/>
        <v>91.125</v>
      </c>
      <c r="F10" s="113"/>
      <c r="G10" s="1">
        <v>4</v>
      </c>
      <c r="H10" s="2">
        <f>H11/1.8</f>
        <v>6.2309252658119513E-2</v>
      </c>
      <c r="I10" s="114"/>
      <c r="J10" s="7">
        <f t="shared" si="2"/>
        <v>341.71875</v>
      </c>
      <c r="K10" s="113"/>
    </row>
    <row r="11" spans="1:11" x14ac:dyDescent="0.25">
      <c r="A11" s="1">
        <v>8</v>
      </c>
      <c r="B11" s="8">
        <f t="shared" si="1"/>
        <v>427.1484375</v>
      </c>
      <c r="C11" s="8">
        <f t="shared" si="1"/>
        <v>256.2890625</v>
      </c>
      <c r="D11" s="8">
        <f t="shared" si="1"/>
        <v>170.859375</v>
      </c>
      <c r="E11" s="8">
        <f t="shared" si="1"/>
        <v>136.6875</v>
      </c>
      <c r="F11" s="113"/>
      <c r="G11" s="1">
        <v>4</v>
      </c>
      <c r="H11" s="2">
        <f t="shared" ref="H11:H20" si="3">H12/1.2</f>
        <v>0.11215665478461513</v>
      </c>
      <c r="I11" s="114"/>
      <c r="J11" s="7">
        <f t="shared" si="2"/>
        <v>512.578125</v>
      </c>
      <c r="K11" s="113"/>
    </row>
    <row r="12" spans="1:11" x14ac:dyDescent="0.25">
      <c r="A12" s="1">
        <v>9</v>
      </c>
      <c r="B12" s="8">
        <f t="shared" si="1"/>
        <v>640.72265625</v>
      </c>
      <c r="C12" s="8">
        <f t="shared" si="1"/>
        <v>384.43359375</v>
      </c>
      <c r="D12" s="8">
        <f t="shared" si="1"/>
        <v>256.2890625</v>
      </c>
      <c r="E12" s="8">
        <f t="shared" si="1"/>
        <v>205.03125</v>
      </c>
      <c r="F12" s="113"/>
      <c r="G12" s="1">
        <v>4</v>
      </c>
      <c r="H12" s="2">
        <f t="shared" si="3"/>
        <v>0.13458798574153816</v>
      </c>
      <c r="I12" s="114" t="s">
        <v>6</v>
      </c>
      <c r="J12" s="7">
        <f>J11*1.5</f>
        <v>768.8671875</v>
      </c>
      <c r="K12" s="113"/>
    </row>
    <row r="13" spans="1:11" x14ac:dyDescent="0.25">
      <c r="A13" s="1">
        <v>10</v>
      </c>
      <c r="B13" s="8">
        <f t="shared" si="1"/>
        <v>961.083984375</v>
      </c>
      <c r="C13" s="8">
        <f t="shared" si="1"/>
        <v>576.650390625</v>
      </c>
      <c r="D13" s="8">
        <f t="shared" si="1"/>
        <v>384.43359375</v>
      </c>
      <c r="E13" s="8">
        <f t="shared" si="1"/>
        <v>307.546875</v>
      </c>
      <c r="F13" s="113"/>
      <c r="G13" s="1">
        <v>5</v>
      </c>
      <c r="H13" s="2">
        <f t="shared" si="3"/>
        <v>0.16150558288984579</v>
      </c>
      <c r="I13" s="114"/>
      <c r="J13" s="7">
        <f>J12*1.5</f>
        <v>1153.30078125</v>
      </c>
      <c r="K13" s="113"/>
    </row>
    <row r="14" spans="1:11" x14ac:dyDescent="0.25">
      <c r="A14" s="1">
        <v>11</v>
      </c>
      <c r="B14" s="8">
        <f t="shared" si="1"/>
        <v>1441.6259765625</v>
      </c>
      <c r="C14" s="8">
        <f t="shared" si="1"/>
        <v>864.9755859375</v>
      </c>
      <c r="D14" s="8">
        <f t="shared" si="1"/>
        <v>576.650390625</v>
      </c>
      <c r="E14" s="8">
        <f t="shared" si="1"/>
        <v>461.3203125</v>
      </c>
      <c r="F14" s="113"/>
      <c r="G14" s="1">
        <v>5</v>
      </c>
      <c r="H14" s="2">
        <f t="shared" si="3"/>
        <v>0.19380669946781492</v>
      </c>
      <c r="I14" s="114"/>
      <c r="J14" s="7">
        <f>J13*1.2</f>
        <v>1383.9609375</v>
      </c>
      <c r="K14" s="113" t="s">
        <v>6</v>
      </c>
    </row>
    <row r="15" spans="1:11" x14ac:dyDescent="0.25">
      <c r="A15" s="1">
        <v>12</v>
      </c>
      <c r="B15" s="8">
        <f t="shared" si="1"/>
        <v>2162.43896484375</v>
      </c>
      <c r="C15" s="8">
        <f t="shared" si="1"/>
        <v>1297.46337890625</v>
      </c>
      <c r="D15" s="8">
        <f t="shared" si="1"/>
        <v>864.9755859375</v>
      </c>
      <c r="E15" s="8">
        <f t="shared" si="1"/>
        <v>691.98046875</v>
      </c>
      <c r="F15" s="113"/>
      <c r="G15" s="1">
        <v>5</v>
      </c>
      <c r="H15" s="2">
        <f t="shared" si="3"/>
        <v>0.2325680393613779</v>
      </c>
      <c r="I15" s="114"/>
      <c r="J15" s="7">
        <f>J14*1.2</f>
        <v>1660.753125</v>
      </c>
      <c r="K15" s="113"/>
    </row>
    <row r="16" spans="1:11" x14ac:dyDescent="0.25">
      <c r="A16" s="1">
        <v>13</v>
      </c>
      <c r="B16" s="8">
        <f t="shared" si="1"/>
        <v>3243.658447265625</v>
      </c>
      <c r="C16" s="8">
        <f t="shared" si="1"/>
        <v>1946.195068359375</v>
      </c>
      <c r="D16" s="8">
        <f t="shared" si="1"/>
        <v>1297.46337890625</v>
      </c>
      <c r="E16" s="8">
        <f t="shared" si="1"/>
        <v>1037.970703125</v>
      </c>
      <c r="F16" s="113"/>
      <c r="G16" s="1">
        <v>6</v>
      </c>
      <c r="H16" s="2">
        <f t="shared" si="3"/>
        <v>0.27908164723365347</v>
      </c>
      <c r="I16" s="114"/>
      <c r="J16" s="7">
        <f t="shared" ref="J16:J22" si="4">J15*1.2</f>
        <v>1992.9037499999999</v>
      </c>
      <c r="K16" s="113"/>
    </row>
    <row r="17" spans="1:11" x14ac:dyDescent="0.25">
      <c r="A17" s="1">
        <v>14</v>
      </c>
      <c r="B17" s="8">
        <f t="shared" si="1"/>
        <v>4865.4876708984375</v>
      </c>
      <c r="C17" s="8">
        <f t="shared" si="1"/>
        <v>2919.2926025390625</v>
      </c>
      <c r="D17" s="8">
        <f t="shared" si="1"/>
        <v>1946.195068359375</v>
      </c>
      <c r="E17" s="8">
        <f t="shared" si="1"/>
        <v>1556.9560546875</v>
      </c>
      <c r="F17" s="113"/>
      <c r="G17" s="1">
        <v>6</v>
      </c>
      <c r="H17" s="2">
        <f t="shared" si="3"/>
        <v>0.33489797668038418</v>
      </c>
      <c r="I17" s="114"/>
      <c r="J17" s="7">
        <f t="shared" si="4"/>
        <v>2391.4845</v>
      </c>
      <c r="K17" s="113"/>
    </row>
    <row r="18" spans="1:11" x14ac:dyDescent="0.25">
      <c r="A18" s="1">
        <v>15</v>
      </c>
      <c r="B18" s="8">
        <f t="shared" si="1"/>
        <v>7298.2315063476562</v>
      </c>
      <c r="C18" s="8">
        <f t="shared" si="1"/>
        <v>4378.9389038085937</v>
      </c>
      <c r="D18" s="8">
        <f t="shared" si="1"/>
        <v>2919.2926025390625</v>
      </c>
      <c r="E18" s="8">
        <f t="shared" si="1"/>
        <v>2335.43408203125</v>
      </c>
      <c r="F18" s="113"/>
      <c r="G18" s="1">
        <v>6</v>
      </c>
      <c r="H18" s="2">
        <f t="shared" si="3"/>
        <v>0.40187757201646102</v>
      </c>
      <c r="I18" s="114"/>
      <c r="J18" s="7">
        <f t="shared" si="4"/>
        <v>2869.7813999999998</v>
      </c>
      <c r="K18" s="113"/>
    </row>
    <row r="19" spans="1:11" x14ac:dyDescent="0.25">
      <c r="A19" s="1">
        <v>16</v>
      </c>
      <c r="B19" s="8">
        <f t="shared" si="1"/>
        <v>10947.347259521484</v>
      </c>
      <c r="C19" s="8">
        <f t="shared" si="1"/>
        <v>6568.4083557128906</v>
      </c>
      <c r="D19" s="8">
        <f t="shared" si="1"/>
        <v>4378.9389038085937</v>
      </c>
      <c r="E19" s="8">
        <f t="shared" si="1"/>
        <v>3503.151123046875</v>
      </c>
      <c r="F19" s="113"/>
      <c r="G19" s="1">
        <v>7</v>
      </c>
      <c r="H19" s="2">
        <f t="shared" si="3"/>
        <v>0.48225308641975323</v>
      </c>
      <c r="I19" s="114"/>
      <c r="J19" s="7">
        <f t="shared" si="4"/>
        <v>3443.7376799999997</v>
      </c>
      <c r="K19" s="113"/>
    </row>
    <row r="20" spans="1:11" x14ac:dyDescent="0.25">
      <c r="A20" s="1">
        <v>17</v>
      </c>
      <c r="B20" s="8">
        <f t="shared" si="1"/>
        <v>16421.020889282227</v>
      </c>
      <c r="C20" s="8">
        <f t="shared" si="1"/>
        <v>9852.6125335693359</v>
      </c>
      <c r="D20" s="8">
        <f t="shared" si="1"/>
        <v>6568.4083557128906</v>
      </c>
      <c r="E20" s="8">
        <f t="shared" si="1"/>
        <v>5254.7266845703125</v>
      </c>
      <c r="F20" s="113"/>
      <c r="G20" s="1">
        <v>7</v>
      </c>
      <c r="H20" s="2">
        <f t="shared" si="3"/>
        <v>0.57870370370370383</v>
      </c>
      <c r="I20" s="114"/>
      <c r="J20" s="7">
        <f t="shared" si="4"/>
        <v>4132.4852159999991</v>
      </c>
      <c r="K20" s="113"/>
    </row>
    <row r="21" spans="1:11" x14ac:dyDescent="0.25">
      <c r="A21" s="1">
        <v>18</v>
      </c>
      <c r="B21" s="8">
        <f t="shared" ref="B21:E23" si="5">B20*1.5</f>
        <v>24631.53133392334</v>
      </c>
      <c r="C21" s="8">
        <f t="shared" si="5"/>
        <v>14778.918800354004</v>
      </c>
      <c r="D21" s="8">
        <f t="shared" si="5"/>
        <v>9852.6125335693359</v>
      </c>
      <c r="E21" s="8">
        <f t="shared" si="5"/>
        <v>7882.0900268554687</v>
      </c>
      <c r="F21" s="113"/>
      <c r="G21" s="1">
        <v>7</v>
      </c>
      <c r="H21" s="2">
        <f>H22/1.2</f>
        <v>0.69444444444444453</v>
      </c>
      <c r="I21" s="114"/>
      <c r="J21" s="7">
        <f t="shared" si="4"/>
        <v>4958.9822591999991</v>
      </c>
      <c r="K21" s="113"/>
    </row>
    <row r="22" spans="1:11" x14ac:dyDescent="0.25">
      <c r="A22" s="1">
        <v>19</v>
      </c>
      <c r="B22" s="8">
        <f t="shared" si="5"/>
        <v>36947.29700088501</v>
      </c>
      <c r="C22" s="8">
        <f t="shared" si="5"/>
        <v>22168.378200531006</v>
      </c>
      <c r="D22" s="8">
        <f t="shared" si="5"/>
        <v>14778.918800354004</v>
      </c>
      <c r="E22" s="8">
        <f t="shared" si="5"/>
        <v>11823.135040283203</v>
      </c>
      <c r="F22" s="113"/>
      <c r="G22" s="1">
        <v>8</v>
      </c>
      <c r="H22" s="2">
        <f>H23/1.2</f>
        <v>0.83333333333333337</v>
      </c>
      <c r="I22" s="114"/>
      <c r="J22" s="7">
        <f t="shared" si="4"/>
        <v>5950.7787110399986</v>
      </c>
      <c r="K22" s="113"/>
    </row>
    <row r="23" spans="1:11" x14ac:dyDescent="0.25">
      <c r="A23" s="1">
        <v>20</v>
      </c>
      <c r="B23" s="8">
        <f t="shared" si="5"/>
        <v>55420.945501327515</v>
      </c>
      <c r="C23" s="8">
        <f t="shared" si="5"/>
        <v>33252.567300796509</v>
      </c>
      <c r="D23" s="8">
        <f t="shared" si="5"/>
        <v>22168.378200531006</v>
      </c>
      <c r="E23" s="8">
        <f t="shared" si="5"/>
        <v>17734.702560424805</v>
      </c>
      <c r="F23" s="113"/>
      <c r="G23" s="1">
        <v>8</v>
      </c>
      <c r="H23" s="2">
        <v>1</v>
      </c>
      <c r="I23" s="114"/>
      <c r="J23" s="7">
        <f>J22*1.2</f>
        <v>7140.9344532479981</v>
      </c>
      <c r="K23" s="113"/>
    </row>
  </sheetData>
  <mergeCells count="7">
    <mergeCell ref="A1:J1"/>
    <mergeCell ref="B3:I3"/>
    <mergeCell ref="K3:K13"/>
    <mergeCell ref="F4:F23"/>
    <mergeCell ref="I4:I11"/>
    <mergeCell ref="I12:I23"/>
    <mergeCell ref="K14:K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K11" sqref="K11"/>
    </sheetView>
  </sheetViews>
  <sheetFormatPr baseColWidth="10" defaultRowHeight="15" x14ac:dyDescent="0.25"/>
  <cols>
    <col min="1" max="2" width="11.42578125" style="1"/>
    <col min="3" max="3" width="14.7109375" style="1" customWidth="1"/>
    <col min="4" max="6" width="11.42578125" style="1"/>
    <col min="7" max="7" width="19.5703125" style="1" customWidth="1"/>
    <col min="8" max="9" width="22.7109375" style="41" customWidth="1"/>
    <col min="10" max="10" width="25.5703125" style="7" customWidth="1"/>
    <col min="11" max="16384" width="11.42578125" style="38"/>
  </cols>
  <sheetData>
    <row r="1" spans="1:10" x14ac:dyDescent="0.25">
      <c r="A1" s="116" t="s">
        <v>92</v>
      </c>
      <c r="B1" s="117"/>
      <c r="C1" s="117"/>
      <c r="D1" s="117"/>
      <c r="E1" s="117"/>
      <c r="F1" s="117"/>
      <c r="G1" s="117"/>
      <c r="H1" s="117"/>
      <c r="I1" s="117"/>
      <c r="J1" s="117"/>
    </row>
    <row r="2" spans="1:10" x14ac:dyDescent="0.25">
      <c r="A2" s="17" t="s">
        <v>1</v>
      </c>
      <c r="B2" s="9" t="s">
        <v>0</v>
      </c>
      <c r="C2" s="9" t="s">
        <v>2</v>
      </c>
      <c r="D2" s="9" t="s">
        <v>3</v>
      </c>
      <c r="E2" s="9" t="s">
        <v>7</v>
      </c>
      <c r="F2" s="10" t="s">
        <v>15</v>
      </c>
      <c r="G2" s="9" t="s">
        <v>8</v>
      </c>
      <c r="H2" s="10" t="s">
        <v>9</v>
      </c>
      <c r="I2" s="10" t="s">
        <v>15</v>
      </c>
      <c r="J2" s="11" t="s">
        <v>18</v>
      </c>
    </row>
    <row r="3" spans="1:10" x14ac:dyDescent="0.25">
      <c r="A3" s="19">
        <v>0</v>
      </c>
      <c r="B3" s="40"/>
      <c r="C3" s="40"/>
      <c r="D3" s="40"/>
      <c r="E3" s="40"/>
      <c r="F3" s="40"/>
      <c r="G3" s="40"/>
      <c r="H3" s="40"/>
      <c r="I3" s="40"/>
      <c r="J3" s="12"/>
    </row>
    <row r="4" spans="1:10" x14ac:dyDescent="0.25">
      <c r="A4" s="19">
        <v>1</v>
      </c>
      <c r="B4" s="13">
        <v>150</v>
      </c>
      <c r="C4" s="14">
        <v>100</v>
      </c>
      <c r="D4" s="13">
        <v>200</v>
      </c>
      <c r="E4" s="13">
        <v>200</v>
      </c>
      <c r="F4" s="122" t="s">
        <v>5</v>
      </c>
      <c r="G4" s="13">
        <v>2</v>
      </c>
      <c r="H4" s="15">
        <v>7.2916666666666659E-3</v>
      </c>
      <c r="I4" s="118" t="s">
        <v>23</v>
      </c>
      <c r="J4" s="12" t="s">
        <v>19</v>
      </c>
    </row>
    <row r="5" spans="1:10" x14ac:dyDescent="0.25">
      <c r="A5" s="19">
        <v>2</v>
      </c>
      <c r="B5" s="14">
        <f>B4*1.5</f>
        <v>225</v>
      </c>
      <c r="C5" s="14">
        <f>C4*1.5</f>
        <v>150</v>
      </c>
      <c r="D5" s="14">
        <f>D4*1.5</f>
        <v>300</v>
      </c>
      <c r="E5" s="14">
        <f>E4*1.5</f>
        <v>300</v>
      </c>
      <c r="F5" s="123"/>
      <c r="G5" s="13">
        <v>2</v>
      </c>
      <c r="H5" s="15">
        <f>H4*1.6</f>
        <v>1.1666666666666665E-2</v>
      </c>
      <c r="I5" s="119"/>
      <c r="J5" s="12"/>
    </row>
    <row r="6" spans="1:10" x14ac:dyDescent="0.25">
      <c r="A6" s="19">
        <v>3</v>
      </c>
      <c r="B6" s="14">
        <f t="shared" ref="B6:B23" si="0">B5*1.5</f>
        <v>337.5</v>
      </c>
      <c r="C6" s="14">
        <f t="shared" ref="C6:C22" si="1">C5*1.5</f>
        <v>225</v>
      </c>
      <c r="D6" s="14">
        <f t="shared" ref="D6:D23" si="2">D5*1.5</f>
        <v>450</v>
      </c>
      <c r="E6" s="14">
        <f t="shared" ref="E6:E23" si="3">E5*1.5</f>
        <v>450</v>
      </c>
      <c r="F6" s="123"/>
      <c r="G6" s="13">
        <v>3</v>
      </c>
      <c r="H6" s="15">
        <f t="shared" ref="H6:H11" si="4">H5*1.6</f>
        <v>1.8666666666666665E-2</v>
      </c>
      <c r="I6" s="119"/>
      <c r="J6" s="12"/>
    </row>
    <row r="7" spans="1:10" x14ac:dyDescent="0.25">
      <c r="A7" s="19">
        <v>4</v>
      </c>
      <c r="B7" s="14">
        <f t="shared" si="0"/>
        <v>506.25</v>
      </c>
      <c r="C7" s="14">
        <f t="shared" si="1"/>
        <v>337.5</v>
      </c>
      <c r="D7" s="14">
        <f t="shared" si="2"/>
        <v>675</v>
      </c>
      <c r="E7" s="14">
        <f t="shared" si="3"/>
        <v>675</v>
      </c>
      <c r="F7" s="123"/>
      <c r="G7" s="13">
        <v>3</v>
      </c>
      <c r="H7" s="15">
        <f t="shared" si="4"/>
        <v>2.9866666666666666E-2</v>
      </c>
      <c r="I7" s="119"/>
      <c r="J7" s="12"/>
    </row>
    <row r="8" spans="1:10" x14ac:dyDescent="0.25">
      <c r="A8" s="19">
        <v>5</v>
      </c>
      <c r="B8" s="14">
        <f t="shared" si="0"/>
        <v>759.375</v>
      </c>
      <c r="C8" s="14">
        <f t="shared" si="1"/>
        <v>506.25</v>
      </c>
      <c r="D8" s="14">
        <f t="shared" si="2"/>
        <v>1012.5</v>
      </c>
      <c r="E8" s="14">
        <f t="shared" si="3"/>
        <v>1012.5</v>
      </c>
      <c r="F8" s="123"/>
      <c r="G8" s="13">
        <v>4</v>
      </c>
      <c r="H8" s="15">
        <f t="shared" si="4"/>
        <v>4.7786666666666672E-2</v>
      </c>
      <c r="I8" s="119"/>
      <c r="J8" s="12"/>
    </row>
    <row r="9" spans="1:10" x14ac:dyDescent="0.25">
      <c r="A9" s="19">
        <v>6</v>
      </c>
      <c r="B9" s="14">
        <f t="shared" si="0"/>
        <v>1139.0625</v>
      </c>
      <c r="C9" s="14">
        <f t="shared" si="1"/>
        <v>759.375</v>
      </c>
      <c r="D9" s="14">
        <f t="shared" si="2"/>
        <v>1518.75</v>
      </c>
      <c r="E9" s="14">
        <f t="shared" si="3"/>
        <v>1518.75</v>
      </c>
      <c r="F9" s="123"/>
      <c r="G9" s="13">
        <v>4</v>
      </c>
      <c r="H9" s="15">
        <f t="shared" si="4"/>
        <v>7.6458666666666675E-2</v>
      </c>
      <c r="I9" s="119"/>
      <c r="J9" s="12"/>
    </row>
    <row r="10" spans="1:10" x14ac:dyDescent="0.25">
      <c r="A10" s="19">
        <v>7</v>
      </c>
      <c r="B10" s="14">
        <f t="shared" si="0"/>
        <v>1708.59375</v>
      </c>
      <c r="C10" s="14">
        <f t="shared" si="1"/>
        <v>1139.0625</v>
      </c>
      <c r="D10" s="14">
        <f t="shared" si="2"/>
        <v>2278.125</v>
      </c>
      <c r="E10" s="14">
        <f t="shared" si="3"/>
        <v>2278.125</v>
      </c>
      <c r="F10" s="123"/>
      <c r="G10" s="13">
        <v>5</v>
      </c>
      <c r="H10" s="15">
        <f t="shared" si="4"/>
        <v>0.12233386666666668</v>
      </c>
      <c r="I10" s="119"/>
      <c r="J10" s="12"/>
    </row>
    <row r="11" spans="1:10" x14ac:dyDescent="0.25">
      <c r="A11" s="19">
        <v>8</v>
      </c>
      <c r="B11" s="14">
        <f t="shared" si="0"/>
        <v>2562.890625</v>
      </c>
      <c r="C11" s="14">
        <f t="shared" si="1"/>
        <v>1708.59375</v>
      </c>
      <c r="D11" s="14">
        <f t="shared" si="2"/>
        <v>3417.1875</v>
      </c>
      <c r="E11" s="14">
        <f t="shared" si="3"/>
        <v>3417.1875</v>
      </c>
      <c r="F11" s="123"/>
      <c r="G11" s="13">
        <v>5</v>
      </c>
      <c r="H11" s="15">
        <f t="shared" si="4"/>
        <v>0.1957341866666667</v>
      </c>
      <c r="I11" s="120"/>
      <c r="J11" s="12"/>
    </row>
    <row r="12" spans="1:10" x14ac:dyDescent="0.25">
      <c r="A12" s="19">
        <v>9</v>
      </c>
      <c r="B12" s="14">
        <f t="shared" si="0"/>
        <v>3844.3359375</v>
      </c>
      <c r="C12" s="14">
        <f t="shared" si="1"/>
        <v>2562.890625</v>
      </c>
      <c r="D12" s="14">
        <f t="shared" si="2"/>
        <v>5125.78125</v>
      </c>
      <c r="E12" s="14">
        <f t="shared" si="3"/>
        <v>5125.78125</v>
      </c>
      <c r="F12" s="123"/>
      <c r="G12" s="13">
        <v>6</v>
      </c>
      <c r="H12" s="15">
        <f>H11*1.2</f>
        <v>0.23488102400000002</v>
      </c>
      <c r="I12" s="118" t="s">
        <v>6</v>
      </c>
      <c r="J12" s="12"/>
    </row>
    <row r="13" spans="1:10" x14ac:dyDescent="0.25">
      <c r="A13" s="19">
        <v>10</v>
      </c>
      <c r="B13" s="14">
        <f t="shared" si="0"/>
        <v>5766.50390625</v>
      </c>
      <c r="C13" s="14">
        <f t="shared" si="1"/>
        <v>3844.3359375</v>
      </c>
      <c r="D13" s="14">
        <f t="shared" si="2"/>
        <v>7688.671875</v>
      </c>
      <c r="E13" s="14">
        <f t="shared" si="3"/>
        <v>7688.671875</v>
      </c>
      <c r="F13" s="123"/>
      <c r="G13" s="13">
        <v>6</v>
      </c>
      <c r="H13" s="15">
        <f t="shared" ref="H13:H23" si="5">H12*1.2</f>
        <v>0.28185722880000003</v>
      </c>
      <c r="I13" s="119"/>
      <c r="J13" s="12"/>
    </row>
    <row r="14" spans="1:10" x14ac:dyDescent="0.25">
      <c r="A14" s="19">
        <v>11</v>
      </c>
      <c r="B14" s="14">
        <f t="shared" si="0"/>
        <v>8649.755859375</v>
      </c>
      <c r="C14" s="14">
        <f t="shared" si="1"/>
        <v>5766.50390625</v>
      </c>
      <c r="D14" s="14">
        <f t="shared" si="2"/>
        <v>11533.0078125</v>
      </c>
      <c r="E14" s="14">
        <f t="shared" si="3"/>
        <v>11533.0078125</v>
      </c>
      <c r="F14" s="123"/>
      <c r="G14" s="13">
        <v>7</v>
      </c>
      <c r="H14" s="15">
        <f t="shared" si="5"/>
        <v>0.33822867456</v>
      </c>
      <c r="I14" s="119"/>
      <c r="J14" s="12" t="s">
        <v>20</v>
      </c>
    </row>
    <row r="15" spans="1:10" x14ac:dyDescent="0.25">
      <c r="A15" s="19">
        <v>12</v>
      </c>
      <c r="B15" s="14">
        <f t="shared" si="0"/>
        <v>12974.6337890625</v>
      </c>
      <c r="C15" s="14">
        <f t="shared" si="1"/>
        <v>8649.755859375</v>
      </c>
      <c r="D15" s="14">
        <f t="shared" si="2"/>
        <v>17299.51171875</v>
      </c>
      <c r="E15" s="14">
        <f t="shared" si="3"/>
        <v>17299.51171875</v>
      </c>
      <c r="F15" s="123"/>
      <c r="G15" s="13">
        <v>7</v>
      </c>
      <c r="H15" s="15">
        <f t="shared" si="5"/>
        <v>0.40587440947199999</v>
      </c>
      <c r="I15" s="119"/>
      <c r="J15" s="12"/>
    </row>
    <row r="16" spans="1:10" x14ac:dyDescent="0.25">
      <c r="A16" s="19">
        <v>13</v>
      </c>
      <c r="B16" s="14">
        <f t="shared" si="0"/>
        <v>19461.95068359375</v>
      </c>
      <c r="C16" s="14">
        <f t="shared" si="1"/>
        <v>12974.6337890625</v>
      </c>
      <c r="D16" s="14">
        <f t="shared" si="2"/>
        <v>25949.267578125</v>
      </c>
      <c r="E16" s="14">
        <f t="shared" si="3"/>
        <v>25949.267578125</v>
      </c>
      <c r="F16" s="123"/>
      <c r="G16" s="13">
        <v>8</v>
      </c>
      <c r="H16" s="15">
        <f t="shared" si="5"/>
        <v>0.48704929136639996</v>
      </c>
      <c r="I16" s="119"/>
      <c r="J16" s="12"/>
    </row>
    <row r="17" spans="1:10" x14ac:dyDescent="0.25">
      <c r="A17" s="19">
        <v>14</v>
      </c>
      <c r="B17" s="14">
        <f t="shared" si="0"/>
        <v>29192.926025390625</v>
      </c>
      <c r="C17" s="14">
        <f t="shared" si="1"/>
        <v>19461.95068359375</v>
      </c>
      <c r="D17" s="14">
        <f t="shared" si="2"/>
        <v>38923.9013671875</v>
      </c>
      <c r="E17" s="14">
        <f t="shared" si="3"/>
        <v>38923.9013671875</v>
      </c>
      <c r="F17" s="123"/>
      <c r="G17" s="13">
        <v>8</v>
      </c>
      <c r="H17" s="15">
        <f t="shared" si="5"/>
        <v>0.58445914963967993</v>
      </c>
      <c r="I17" s="119"/>
      <c r="J17" s="12"/>
    </row>
    <row r="18" spans="1:10" x14ac:dyDescent="0.25">
      <c r="A18" s="19">
        <v>15</v>
      </c>
      <c r="B18" s="14">
        <f t="shared" si="0"/>
        <v>43789.389038085938</v>
      </c>
      <c r="C18" s="14">
        <f t="shared" si="1"/>
        <v>29192.926025390625</v>
      </c>
      <c r="D18" s="14">
        <f t="shared" si="2"/>
        <v>58385.85205078125</v>
      </c>
      <c r="E18" s="14">
        <f t="shared" si="3"/>
        <v>58385.85205078125</v>
      </c>
      <c r="F18" s="123"/>
      <c r="G18" s="13">
        <v>9</v>
      </c>
      <c r="H18" s="15">
        <f t="shared" si="5"/>
        <v>0.70135097956761594</v>
      </c>
      <c r="I18" s="119"/>
      <c r="J18" s="12"/>
    </row>
    <row r="19" spans="1:10" x14ac:dyDescent="0.25">
      <c r="A19" s="19">
        <v>16</v>
      </c>
      <c r="B19" s="14">
        <f t="shared" si="0"/>
        <v>65684.083557128906</v>
      </c>
      <c r="C19" s="14">
        <f t="shared" si="1"/>
        <v>43789.389038085938</v>
      </c>
      <c r="D19" s="14">
        <f t="shared" si="2"/>
        <v>87578.778076171875</v>
      </c>
      <c r="E19" s="14">
        <f t="shared" si="3"/>
        <v>87578.778076171875</v>
      </c>
      <c r="F19" s="123"/>
      <c r="G19" s="13">
        <v>9</v>
      </c>
      <c r="H19" s="15">
        <f t="shared" si="5"/>
        <v>0.84162117548113913</v>
      </c>
      <c r="I19" s="119"/>
      <c r="J19" s="12"/>
    </row>
    <row r="20" spans="1:10" x14ac:dyDescent="0.25">
      <c r="A20" s="19">
        <v>17</v>
      </c>
      <c r="B20" s="14">
        <f t="shared" si="0"/>
        <v>98526.125335693359</v>
      </c>
      <c r="C20" s="14">
        <f t="shared" si="1"/>
        <v>65684.083557128906</v>
      </c>
      <c r="D20" s="14">
        <f t="shared" si="2"/>
        <v>131368.16711425781</v>
      </c>
      <c r="E20" s="14">
        <f t="shared" si="3"/>
        <v>131368.16711425781</v>
      </c>
      <c r="F20" s="123"/>
      <c r="G20" s="13">
        <v>10</v>
      </c>
      <c r="H20" s="15">
        <f t="shared" si="5"/>
        <v>1.0099454105773669</v>
      </c>
      <c r="I20" s="119"/>
      <c r="J20" s="12"/>
    </row>
    <row r="21" spans="1:10" x14ac:dyDescent="0.25">
      <c r="A21" s="19">
        <v>18</v>
      </c>
      <c r="B21" s="14">
        <f t="shared" si="0"/>
        <v>147789.18800354004</v>
      </c>
      <c r="C21" s="14">
        <f t="shared" si="1"/>
        <v>98526.125335693359</v>
      </c>
      <c r="D21" s="14">
        <f t="shared" si="2"/>
        <v>197052.25067138672</v>
      </c>
      <c r="E21" s="14">
        <f t="shared" si="3"/>
        <v>197052.25067138672</v>
      </c>
      <c r="F21" s="123"/>
      <c r="G21" s="13">
        <v>10</v>
      </c>
      <c r="H21" s="15">
        <f t="shared" si="5"/>
        <v>1.2119344926928401</v>
      </c>
      <c r="I21" s="119"/>
      <c r="J21" s="12"/>
    </row>
    <row r="22" spans="1:10" x14ac:dyDescent="0.25">
      <c r="A22" s="19">
        <v>19</v>
      </c>
      <c r="B22" s="14">
        <f t="shared" si="0"/>
        <v>221683.78200531006</v>
      </c>
      <c r="C22" s="14">
        <f t="shared" si="1"/>
        <v>147789.18800354004</v>
      </c>
      <c r="D22" s="14">
        <f t="shared" si="2"/>
        <v>295578.37600708008</v>
      </c>
      <c r="E22" s="14">
        <f t="shared" si="3"/>
        <v>295578.37600708008</v>
      </c>
      <c r="F22" s="123"/>
      <c r="G22" s="13">
        <v>11</v>
      </c>
      <c r="H22" s="15">
        <f t="shared" si="5"/>
        <v>1.4543213912314081</v>
      </c>
      <c r="I22" s="119"/>
      <c r="J22" s="12"/>
    </row>
    <row r="23" spans="1:10" x14ac:dyDescent="0.25">
      <c r="A23" s="20">
        <v>20</v>
      </c>
      <c r="B23" s="14">
        <f t="shared" si="0"/>
        <v>332525.67300796509</v>
      </c>
      <c r="C23" s="14">
        <f>C22*1.5</f>
        <v>221683.78200531006</v>
      </c>
      <c r="D23" s="14">
        <f t="shared" si="2"/>
        <v>443367.56401062012</v>
      </c>
      <c r="E23" s="14">
        <f t="shared" si="3"/>
        <v>443367.56401062012</v>
      </c>
      <c r="F23" s="124"/>
      <c r="G23" s="21">
        <v>15</v>
      </c>
      <c r="H23" s="15">
        <f t="shared" si="5"/>
        <v>1.7451856694776897</v>
      </c>
      <c r="I23" s="121"/>
      <c r="J23" s="22"/>
    </row>
    <row r="24" spans="1:10" x14ac:dyDescent="0.25">
      <c r="G24" s="1">
        <v>134</v>
      </c>
    </row>
    <row r="40" spans="1:1" x14ac:dyDescent="0.25">
      <c r="A40" s="1">
        <v>37</v>
      </c>
    </row>
    <row r="41" spans="1:1" x14ac:dyDescent="0.25">
      <c r="A41" s="1">
        <v>38</v>
      </c>
    </row>
    <row r="42" spans="1:1" x14ac:dyDescent="0.25">
      <c r="A42" s="1">
        <v>39</v>
      </c>
    </row>
    <row r="43" spans="1:1" x14ac:dyDescent="0.25">
      <c r="A43" s="1">
        <v>40</v>
      </c>
    </row>
  </sheetData>
  <mergeCells count="4">
    <mergeCell ref="A1:J1"/>
    <mergeCell ref="I4:I11"/>
    <mergeCell ref="I12:I23"/>
    <mergeCell ref="F4:F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2" workbookViewId="0">
      <selection sqref="A1:K24"/>
    </sheetView>
  </sheetViews>
  <sheetFormatPr baseColWidth="10" defaultRowHeight="15" x14ac:dyDescent="0.25"/>
  <cols>
    <col min="1" max="2" width="11.42578125" style="1"/>
    <col min="3" max="3" width="14.7109375" style="1" customWidth="1"/>
    <col min="4" max="6" width="11.42578125" style="1"/>
    <col min="7" max="7" width="19.5703125" style="1" customWidth="1"/>
    <col min="8" max="9" width="22.7109375" style="41" customWidth="1"/>
    <col min="10" max="10" width="25.5703125" style="7" customWidth="1"/>
    <col min="11" max="16384" width="11.42578125" style="38"/>
  </cols>
  <sheetData>
    <row r="1" spans="1:11" x14ac:dyDescent="0.25">
      <c r="A1" s="116" t="s">
        <v>88</v>
      </c>
      <c r="B1" s="117"/>
      <c r="C1" s="117"/>
      <c r="D1" s="117"/>
      <c r="E1" s="117"/>
      <c r="F1" s="117"/>
      <c r="G1" s="117"/>
      <c r="H1" s="117"/>
      <c r="I1" s="117"/>
      <c r="J1" s="117"/>
      <c r="K1" s="125"/>
    </row>
    <row r="2" spans="1:11" x14ac:dyDescent="0.25">
      <c r="A2" s="17" t="s">
        <v>1</v>
      </c>
      <c r="B2" s="9" t="s">
        <v>0</v>
      </c>
      <c r="C2" s="9" t="s">
        <v>2</v>
      </c>
      <c r="D2" s="9" t="s">
        <v>3</v>
      </c>
      <c r="E2" s="9" t="s">
        <v>7</v>
      </c>
      <c r="F2" s="10" t="s">
        <v>15</v>
      </c>
      <c r="G2" s="9" t="s">
        <v>8</v>
      </c>
      <c r="H2" s="10" t="s">
        <v>9</v>
      </c>
      <c r="I2" s="10" t="s">
        <v>15</v>
      </c>
      <c r="J2" s="11" t="s">
        <v>18</v>
      </c>
      <c r="K2" s="18" t="s">
        <v>15</v>
      </c>
    </row>
    <row r="3" spans="1:11" x14ac:dyDescent="0.25">
      <c r="A3" s="19">
        <v>0</v>
      </c>
      <c r="B3" s="126"/>
      <c r="C3" s="126"/>
      <c r="D3" s="126"/>
      <c r="E3" s="126"/>
      <c r="F3" s="126"/>
      <c r="G3" s="126"/>
      <c r="H3" s="126"/>
      <c r="I3" s="126"/>
      <c r="J3" s="12"/>
      <c r="K3" s="127" t="s">
        <v>14</v>
      </c>
    </row>
    <row r="4" spans="1:11" x14ac:dyDescent="0.25">
      <c r="A4" s="19">
        <v>1</v>
      </c>
      <c r="B4" s="13">
        <v>90</v>
      </c>
      <c r="C4" s="14">
        <v>100</v>
      </c>
      <c r="D4" s="13">
        <v>70</v>
      </c>
      <c r="E4" s="13">
        <v>50</v>
      </c>
      <c r="F4" s="130" t="s">
        <v>5</v>
      </c>
      <c r="G4" s="13">
        <v>2</v>
      </c>
      <c r="H4" s="15">
        <v>5.9027777777777776E-3</v>
      </c>
      <c r="I4" s="132" t="s">
        <v>23</v>
      </c>
      <c r="J4" s="12" t="s">
        <v>19</v>
      </c>
      <c r="K4" s="128"/>
    </row>
    <row r="5" spans="1:11" x14ac:dyDescent="0.25">
      <c r="A5" s="19">
        <v>2</v>
      </c>
      <c r="B5" s="14">
        <f t="shared" ref="B5:E20" si="0">B4*1.5</f>
        <v>135</v>
      </c>
      <c r="C5" s="14">
        <f t="shared" si="0"/>
        <v>150</v>
      </c>
      <c r="D5" s="14">
        <f t="shared" si="0"/>
        <v>105</v>
      </c>
      <c r="E5" s="14">
        <f t="shared" si="0"/>
        <v>75</v>
      </c>
      <c r="F5" s="130"/>
      <c r="G5" s="13">
        <v>2</v>
      </c>
      <c r="H5" s="15">
        <f>H4*1.6</f>
        <v>9.4444444444444445E-3</v>
      </c>
      <c r="I5" s="132"/>
      <c r="J5" s="12"/>
      <c r="K5" s="128"/>
    </row>
    <row r="6" spans="1:11" x14ac:dyDescent="0.25">
      <c r="A6" s="19">
        <v>3</v>
      </c>
      <c r="B6" s="14">
        <f t="shared" si="0"/>
        <v>202.5</v>
      </c>
      <c r="C6" s="14">
        <f t="shared" si="0"/>
        <v>225</v>
      </c>
      <c r="D6" s="14">
        <f t="shared" si="0"/>
        <v>157.5</v>
      </c>
      <c r="E6" s="14">
        <f t="shared" si="0"/>
        <v>112.5</v>
      </c>
      <c r="F6" s="130"/>
      <c r="G6" s="13">
        <v>3</v>
      </c>
      <c r="H6" s="15">
        <f t="shared" ref="H6:H11" si="1">H5*1.6</f>
        <v>1.5111111111111112E-2</v>
      </c>
      <c r="I6" s="132"/>
      <c r="J6" s="12"/>
      <c r="K6" s="128"/>
    </row>
    <row r="7" spans="1:11" x14ac:dyDescent="0.25">
      <c r="A7" s="19">
        <v>4</v>
      </c>
      <c r="B7" s="14">
        <f t="shared" si="0"/>
        <v>303.75</v>
      </c>
      <c r="C7" s="14">
        <f t="shared" si="0"/>
        <v>337.5</v>
      </c>
      <c r="D7" s="14">
        <f t="shared" si="0"/>
        <v>236.25</v>
      </c>
      <c r="E7" s="14">
        <f t="shared" si="0"/>
        <v>168.75</v>
      </c>
      <c r="F7" s="130"/>
      <c r="G7" s="13">
        <v>3</v>
      </c>
      <c r="H7" s="15">
        <f t="shared" si="1"/>
        <v>2.4177777777777781E-2</v>
      </c>
      <c r="I7" s="132"/>
      <c r="J7" s="12"/>
      <c r="K7" s="128"/>
    </row>
    <row r="8" spans="1:11" x14ac:dyDescent="0.25">
      <c r="A8" s="19">
        <v>5</v>
      </c>
      <c r="B8" s="14">
        <f t="shared" si="0"/>
        <v>455.625</v>
      </c>
      <c r="C8" s="14">
        <f t="shared" si="0"/>
        <v>506.25</v>
      </c>
      <c r="D8" s="14">
        <f t="shared" si="0"/>
        <v>354.375</v>
      </c>
      <c r="E8" s="14">
        <f t="shared" si="0"/>
        <v>253.125</v>
      </c>
      <c r="F8" s="130"/>
      <c r="G8" s="13">
        <v>4</v>
      </c>
      <c r="H8" s="15">
        <f t="shared" si="1"/>
        <v>3.8684444444444452E-2</v>
      </c>
      <c r="I8" s="132"/>
      <c r="J8" s="12" t="s">
        <v>20</v>
      </c>
      <c r="K8" s="128"/>
    </row>
    <row r="9" spans="1:11" x14ac:dyDescent="0.25">
      <c r="A9" s="19">
        <v>6</v>
      </c>
      <c r="B9" s="14">
        <f t="shared" si="0"/>
        <v>683.4375</v>
      </c>
      <c r="C9" s="14">
        <f t="shared" si="0"/>
        <v>759.375</v>
      </c>
      <c r="D9" s="14">
        <f t="shared" si="0"/>
        <v>531.5625</v>
      </c>
      <c r="E9" s="14">
        <f t="shared" si="0"/>
        <v>379.6875</v>
      </c>
      <c r="F9" s="130"/>
      <c r="G9" s="13">
        <v>4</v>
      </c>
      <c r="H9" s="15">
        <f t="shared" si="1"/>
        <v>6.1895111111111123E-2</v>
      </c>
      <c r="I9" s="132"/>
      <c r="J9" s="12"/>
      <c r="K9" s="128"/>
    </row>
    <row r="10" spans="1:11" x14ac:dyDescent="0.25">
      <c r="A10" s="19">
        <v>7</v>
      </c>
      <c r="B10" s="14">
        <f t="shared" si="0"/>
        <v>1025.15625</v>
      </c>
      <c r="C10" s="14">
        <f t="shared" si="0"/>
        <v>1139.0625</v>
      </c>
      <c r="D10" s="14">
        <f t="shared" si="0"/>
        <v>797.34375</v>
      </c>
      <c r="E10" s="14">
        <f t="shared" si="0"/>
        <v>569.53125</v>
      </c>
      <c r="F10" s="130"/>
      <c r="G10" s="13">
        <v>5</v>
      </c>
      <c r="H10" s="15">
        <f t="shared" si="1"/>
        <v>9.90321777777778E-2</v>
      </c>
      <c r="I10" s="132"/>
      <c r="J10" s="12"/>
      <c r="K10" s="128"/>
    </row>
    <row r="11" spans="1:11" x14ac:dyDescent="0.25">
      <c r="A11" s="19">
        <v>8</v>
      </c>
      <c r="B11" s="14">
        <f t="shared" si="0"/>
        <v>1537.734375</v>
      </c>
      <c r="C11" s="14">
        <f t="shared" si="0"/>
        <v>1708.59375</v>
      </c>
      <c r="D11" s="14">
        <f t="shared" si="0"/>
        <v>1196.015625</v>
      </c>
      <c r="E11" s="14">
        <f t="shared" si="0"/>
        <v>854.296875</v>
      </c>
      <c r="F11" s="130"/>
      <c r="G11" s="13">
        <v>5</v>
      </c>
      <c r="H11" s="15">
        <f t="shared" si="1"/>
        <v>0.15845148444444448</v>
      </c>
      <c r="I11" s="132"/>
      <c r="J11" s="12"/>
      <c r="K11" s="128"/>
    </row>
    <row r="12" spans="1:11" x14ac:dyDescent="0.25">
      <c r="A12" s="19">
        <v>9</v>
      </c>
      <c r="B12" s="14">
        <f t="shared" si="0"/>
        <v>2306.6015625</v>
      </c>
      <c r="C12" s="14">
        <f t="shared" si="0"/>
        <v>2562.890625</v>
      </c>
      <c r="D12" s="14">
        <f t="shared" si="0"/>
        <v>1794.0234375</v>
      </c>
      <c r="E12" s="14">
        <f t="shared" si="0"/>
        <v>1281.4453125</v>
      </c>
      <c r="F12" s="130"/>
      <c r="G12" s="13">
        <v>6</v>
      </c>
      <c r="H12" s="15">
        <f>H11*1.2</f>
        <v>0.19014178133333337</v>
      </c>
      <c r="I12" s="132" t="s">
        <v>6</v>
      </c>
      <c r="J12" s="12"/>
      <c r="K12" s="128"/>
    </row>
    <row r="13" spans="1:11" x14ac:dyDescent="0.25">
      <c r="A13" s="19">
        <v>10</v>
      </c>
      <c r="B13" s="14">
        <f t="shared" si="0"/>
        <v>3459.90234375</v>
      </c>
      <c r="C13" s="14">
        <f t="shared" si="0"/>
        <v>3844.3359375</v>
      </c>
      <c r="D13" s="14">
        <f t="shared" si="0"/>
        <v>2691.03515625</v>
      </c>
      <c r="E13" s="14">
        <f t="shared" si="0"/>
        <v>1922.16796875</v>
      </c>
      <c r="F13" s="130"/>
      <c r="G13" s="13">
        <v>6</v>
      </c>
      <c r="H13" s="15">
        <f t="shared" ref="H13:H23" si="2">H12*1.2</f>
        <v>0.22817013760000004</v>
      </c>
      <c r="I13" s="132"/>
      <c r="J13" s="12"/>
      <c r="K13" s="128"/>
    </row>
    <row r="14" spans="1:11" x14ac:dyDescent="0.25">
      <c r="A14" s="19">
        <v>11</v>
      </c>
      <c r="B14" s="14">
        <f t="shared" si="0"/>
        <v>5189.853515625</v>
      </c>
      <c r="C14" s="14">
        <f t="shared" si="0"/>
        <v>5766.50390625</v>
      </c>
      <c r="D14" s="14">
        <f t="shared" si="0"/>
        <v>4036.552734375</v>
      </c>
      <c r="E14" s="14">
        <f t="shared" si="0"/>
        <v>2883.251953125</v>
      </c>
      <c r="F14" s="130"/>
      <c r="G14" s="13">
        <v>7</v>
      </c>
      <c r="H14" s="15">
        <f t="shared" si="2"/>
        <v>0.27380416512000005</v>
      </c>
      <c r="I14" s="132"/>
      <c r="J14" s="12"/>
      <c r="K14" s="128"/>
    </row>
    <row r="15" spans="1:11" x14ac:dyDescent="0.25">
      <c r="A15" s="19">
        <v>12</v>
      </c>
      <c r="B15" s="14">
        <f t="shared" si="0"/>
        <v>7784.7802734375</v>
      </c>
      <c r="C15" s="14">
        <f t="shared" si="0"/>
        <v>8649.755859375</v>
      </c>
      <c r="D15" s="14">
        <f t="shared" si="0"/>
        <v>6054.8291015625</v>
      </c>
      <c r="E15" s="14">
        <f t="shared" si="0"/>
        <v>4324.8779296875</v>
      </c>
      <c r="F15" s="130"/>
      <c r="G15" s="13">
        <v>7</v>
      </c>
      <c r="H15" s="15">
        <f t="shared" si="2"/>
        <v>0.32856499814400003</v>
      </c>
      <c r="I15" s="132"/>
      <c r="J15" s="12" t="s">
        <v>21</v>
      </c>
      <c r="K15" s="128"/>
    </row>
    <row r="16" spans="1:11" x14ac:dyDescent="0.25">
      <c r="A16" s="19">
        <v>13</v>
      </c>
      <c r="B16" s="14">
        <f t="shared" si="0"/>
        <v>11677.17041015625</v>
      </c>
      <c r="C16" s="14">
        <f t="shared" si="0"/>
        <v>12974.6337890625</v>
      </c>
      <c r="D16" s="14">
        <f t="shared" si="0"/>
        <v>9082.24365234375</v>
      </c>
      <c r="E16" s="14">
        <f t="shared" si="0"/>
        <v>6487.31689453125</v>
      </c>
      <c r="F16" s="130"/>
      <c r="G16" s="13">
        <v>8</v>
      </c>
      <c r="H16" s="15">
        <f t="shared" si="2"/>
        <v>0.39427799777280004</v>
      </c>
      <c r="I16" s="132"/>
      <c r="J16" s="12"/>
      <c r="K16" s="128"/>
    </row>
    <row r="17" spans="1:11" x14ac:dyDescent="0.25">
      <c r="A17" s="19">
        <v>14</v>
      </c>
      <c r="B17" s="14">
        <f t="shared" si="0"/>
        <v>17515.755615234375</v>
      </c>
      <c r="C17" s="14">
        <f t="shared" si="0"/>
        <v>19461.95068359375</v>
      </c>
      <c r="D17" s="14">
        <f t="shared" si="0"/>
        <v>13623.365478515625</v>
      </c>
      <c r="E17" s="14">
        <f t="shared" si="0"/>
        <v>9730.975341796875</v>
      </c>
      <c r="F17" s="130"/>
      <c r="G17" s="13">
        <v>8</v>
      </c>
      <c r="H17" s="15">
        <f t="shared" si="2"/>
        <v>0.47313359732736004</v>
      </c>
      <c r="I17" s="132"/>
      <c r="J17" s="12"/>
      <c r="K17" s="128"/>
    </row>
    <row r="18" spans="1:11" x14ac:dyDescent="0.25">
      <c r="A18" s="19">
        <v>15</v>
      </c>
      <c r="B18" s="14">
        <f t="shared" si="0"/>
        <v>26273.633422851563</v>
      </c>
      <c r="C18" s="14">
        <f t="shared" si="0"/>
        <v>29192.926025390625</v>
      </c>
      <c r="D18" s="14">
        <f t="shared" si="0"/>
        <v>20435.048217773438</v>
      </c>
      <c r="E18" s="14">
        <f t="shared" si="0"/>
        <v>14596.463012695313</v>
      </c>
      <c r="F18" s="130"/>
      <c r="G18" s="13">
        <v>9</v>
      </c>
      <c r="H18" s="15">
        <f t="shared" si="2"/>
        <v>0.56776031679283201</v>
      </c>
      <c r="I18" s="132"/>
      <c r="J18" s="12"/>
      <c r="K18" s="128"/>
    </row>
    <row r="19" spans="1:11" x14ac:dyDescent="0.25">
      <c r="A19" s="19">
        <v>16</v>
      </c>
      <c r="B19" s="14">
        <f t="shared" si="0"/>
        <v>39410.450134277344</v>
      </c>
      <c r="C19" s="14">
        <f t="shared" si="0"/>
        <v>43789.389038085938</v>
      </c>
      <c r="D19" s="14">
        <f t="shared" si="0"/>
        <v>30652.572326660156</v>
      </c>
      <c r="E19" s="14">
        <f t="shared" si="0"/>
        <v>21894.694519042969</v>
      </c>
      <c r="F19" s="130"/>
      <c r="G19" s="13">
        <v>9</v>
      </c>
      <c r="H19" s="15">
        <f t="shared" si="2"/>
        <v>0.68131238015139839</v>
      </c>
      <c r="I19" s="132"/>
      <c r="J19" s="12"/>
      <c r="K19" s="128"/>
    </row>
    <row r="20" spans="1:11" x14ac:dyDescent="0.25">
      <c r="A20" s="19">
        <v>17</v>
      </c>
      <c r="B20" s="14">
        <f t="shared" si="0"/>
        <v>59115.675201416016</v>
      </c>
      <c r="C20" s="14">
        <f t="shared" si="0"/>
        <v>65684.083557128906</v>
      </c>
      <c r="D20" s="14">
        <f t="shared" si="0"/>
        <v>45978.858489990234</v>
      </c>
      <c r="E20" s="14">
        <f t="shared" si="0"/>
        <v>32842.041778564453</v>
      </c>
      <c r="F20" s="130"/>
      <c r="G20" s="13">
        <v>10</v>
      </c>
      <c r="H20" s="15">
        <f t="shared" si="2"/>
        <v>0.81757485618167802</v>
      </c>
      <c r="I20" s="132"/>
      <c r="J20" s="12" t="s">
        <v>22</v>
      </c>
      <c r="K20" s="128"/>
    </row>
    <row r="21" spans="1:11" x14ac:dyDescent="0.25">
      <c r="A21" s="19">
        <v>18</v>
      </c>
      <c r="B21" s="14">
        <f t="shared" ref="B21:E23" si="3">B20*1.5</f>
        <v>88673.512802124023</v>
      </c>
      <c r="C21" s="14">
        <f t="shared" si="3"/>
        <v>98526.125335693359</v>
      </c>
      <c r="D21" s="14">
        <f t="shared" si="3"/>
        <v>68968.287734985352</v>
      </c>
      <c r="E21" s="14">
        <f t="shared" si="3"/>
        <v>49263.06266784668</v>
      </c>
      <c r="F21" s="130"/>
      <c r="G21" s="13">
        <v>10</v>
      </c>
      <c r="H21" s="15">
        <f t="shared" si="2"/>
        <v>0.98108982741801354</v>
      </c>
      <c r="I21" s="132"/>
      <c r="J21" s="12"/>
      <c r="K21" s="128"/>
    </row>
    <row r="22" spans="1:11" x14ac:dyDescent="0.25">
      <c r="A22" s="19">
        <v>19</v>
      </c>
      <c r="B22" s="14">
        <f t="shared" si="3"/>
        <v>133010.26920318604</v>
      </c>
      <c r="C22" s="14">
        <f t="shared" si="3"/>
        <v>147789.18800354004</v>
      </c>
      <c r="D22" s="14">
        <f t="shared" si="3"/>
        <v>103452.43160247803</v>
      </c>
      <c r="E22" s="14">
        <f t="shared" si="3"/>
        <v>73894.59400177002</v>
      </c>
      <c r="F22" s="130"/>
      <c r="G22" s="13">
        <v>11</v>
      </c>
      <c r="H22" s="15">
        <f t="shared" si="2"/>
        <v>1.1773077929016162</v>
      </c>
      <c r="I22" s="132"/>
      <c r="J22" s="12"/>
      <c r="K22" s="128"/>
    </row>
    <row r="23" spans="1:11" x14ac:dyDescent="0.25">
      <c r="A23" s="20">
        <v>20</v>
      </c>
      <c r="B23" s="16">
        <f t="shared" si="3"/>
        <v>199515.40380477905</v>
      </c>
      <c r="C23" s="16">
        <f t="shared" si="3"/>
        <v>221683.78200531006</v>
      </c>
      <c r="D23" s="16">
        <f t="shared" si="3"/>
        <v>155178.64740371704</v>
      </c>
      <c r="E23" s="16">
        <f t="shared" si="3"/>
        <v>110841.89100265503</v>
      </c>
      <c r="F23" s="131"/>
      <c r="G23" s="21">
        <v>15</v>
      </c>
      <c r="H23" s="23">
        <f t="shared" si="2"/>
        <v>1.4127693514819395</v>
      </c>
      <c r="I23" s="133"/>
      <c r="J23" s="22"/>
      <c r="K23" s="129"/>
    </row>
    <row r="24" spans="1:11" x14ac:dyDescent="0.25">
      <c r="G24" s="1">
        <f>SUM(G4:G23)</f>
        <v>134</v>
      </c>
    </row>
    <row r="40" spans="1:1" x14ac:dyDescent="0.25">
      <c r="A40" s="1">
        <v>37</v>
      </c>
    </row>
    <row r="41" spans="1:1" x14ac:dyDescent="0.25">
      <c r="A41" s="1">
        <v>38</v>
      </c>
    </row>
    <row r="42" spans="1:1" x14ac:dyDescent="0.25">
      <c r="A42" s="1">
        <v>39</v>
      </c>
    </row>
    <row r="43" spans="1:1" x14ac:dyDescent="0.25">
      <c r="A43" s="1">
        <v>40</v>
      </c>
    </row>
  </sheetData>
  <mergeCells count="6">
    <mergeCell ref="A1:K1"/>
    <mergeCell ref="B3:I3"/>
    <mergeCell ref="K3:K23"/>
    <mergeCell ref="F4:F23"/>
    <mergeCell ref="I4:I11"/>
    <mergeCell ref="I12:I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H9" sqref="H9"/>
    </sheetView>
  </sheetViews>
  <sheetFormatPr baseColWidth="10" defaultRowHeight="15" x14ac:dyDescent="0.25"/>
  <sheetData>
    <row r="1" spans="1:11" x14ac:dyDescent="0.25">
      <c r="A1" s="116" t="s">
        <v>89</v>
      </c>
      <c r="B1" s="117"/>
      <c r="C1" s="117"/>
      <c r="D1" s="117"/>
      <c r="E1" s="117"/>
      <c r="F1" s="117"/>
      <c r="G1" s="117"/>
      <c r="H1" s="117"/>
      <c r="I1" s="117"/>
      <c r="J1" s="117"/>
      <c r="K1" s="125"/>
    </row>
    <row r="2" spans="1:11" x14ac:dyDescent="0.25">
      <c r="A2" s="17" t="s">
        <v>1</v>
      </c>
      <c r="B2" s="9" t="s">
        <v>0</v>
      </c>
      <c r="C2" s="9" t="s">
        <v>2</v>
      </c>
      <c r="D2" s="9" t="s">
        <v>3</v>
      </c>
      <c r="E2" s="9" t="s">
        <v>7</v>
      </c>
      <c r="F2" s="10" t="s">
        <v>15</v>
      </c>
      <c r="G2" s="9" t="s">
        <v>8</v>
      </c>
      <c r="H2" s="10" t="s">
        <v>9</v>
      </c>
      <c r="I2" s="10" t="s">
        <v>15</v>
      </c>
      <c r="J2" s="11" t="s">
        <v>18</v>
      </c>
      <c r="K2" s="18" t="s">
        <v>15</v>
      </c>
    </row>
    <row r="3" spans="1:11" x14ac:dyDescent="0.25">
      <c r="A3" s="19">
        <v>0</v>
      </c>
      <c r="B3" s="126"/>
      <c r="C3" s="126"/>
      <c r="D3" s="126"/>
      <c r="E3" s="126"/>
      <c r="F3" s="126"/>
      <c r="G3" s="126"/>
      <c r="H3" s="126"/>
      <c r="I3" s="126"/>
      <c r="J3" s="12"/>
      <c r="K3" s="127" t="s">
        <v>14</v>
      </c>
    </row>
    <row r="4" spans="1:11" x14ac:dyDescent="0.25">
      <c r="A4" s="19">
        <v>1</v>
      </c>
      <c r="B4" s="13">
        <v>90</v>
      </c>
      <c r="C4" s="14">
        <v>100</v>
      </c>
      <c r="D4" s="13">
        <v>70</v>
      </c>
      <c r="E4" s="13">
        <v>50</v>
      </c>
      <c r="F4" s="130" t="s">
        <v>5</v>
      </c>
      <c r="G4" s="13">
        <v>2</v>
      </c>
      <c r="H4" s="15">
        <v>5.9027777777777776E-3</v>
      </c>
      <c r="I4" s="132" t="s">
        <v>23</v>
      </c>
      <c r="J4" s="12" t="s">
        <v>19</v>
      </c>
      <c r="K4" s="128"/>
    </row>
    <row r="5" spans="1:11" x14ac:dyDescent="0.25">
      <c r="A5" s="19">
        <v>2</v>
      </c>
      <c r="B5" s="14">
        <f t="shared" ref="B5:E20" si="0">B4*1.5</f>
        <v>135</v>
      </c>
      <c r="C5" s="14">
        <f t="shared" si="0"/>
        <v>150</v>
      </c>
      <c r="D5" s="14">
        <f t="shared" si="0"/>
        <v>105</v>
      </c>
      <c r="E5" s="14">
        <f t="shared" si="0"/>
        <v>75</v>
      </c>
      <c r="F5" s="130"/>
      <c r="G5" s="13">
        <v>2</v>
      </c>
      <c r="H5" s="15">
        <f>H4*1.6</f>
        <v>9.4444444444444445E-3</v>
      </c>
      <c r="I5" s="132"/>
      <c r="J5" s="12"/>
      <c r="K5" s="128"/>
    </row>
    <row r="6" spans="1:11" x14ac:dyDescent="0.25">
      <c r="A6" s="19">
        <v>3</v>
      </c>
      <c r="B6" s="14">
        <f t="shared" si="0"/>
        <v>202.5</v>
      </c>
      <c r="C6" s="14">
        <f t="shared" si="0"/>
        <v>225</v>
      </c>
      <c r="D6" s="14">
        <f t="shared" si="0"/>
        <v>157.5</v>
      </c>
      <c r="E6" s="14">
        <f t="shared" si="0"/>
        <v>112.5</v>
      </c>
      <c r="F6" s="130"/>
      <c r="G6" s="13">
        <v>3</v>
      </c>
      <c r="H6" s="15">
        <f t="shared" ref="H6:H11" si="1">H5*1.6</f>
        <v>1.5111111111111112E-2</v>
      </c>
      <c r="I6" s="132"/>
      <c r="J6" s="12"/>
      <c r="K6" s="128"/>
    </row>
    <row r="7" spans="1:11" x14ac:dyDescent="0.25">
      <c r="A7" s="19">
        <v>4</v>
      </c>
      <c r="B7" s="14">
        <f t="shared" si="0"/>
        <v>303.75</v>
      </c>
      <c r="C7" s="14">
        <f t="shared" si="0"/>
        <v>337.5</v>
      </c>
      <c r="D7" s="14">
        <f t="shared" si="0"/>
        <v>236.25</v>
      </c>
      <c r="E7" s="14">
        <f t="shared" si="0"/>
        <v>168.75</v>
      </c>
      <c r="F7" s="130"/>
      <c r="G7" s="13">
        <v>3</v>
      </c>
      <c r="H7" s="15">
        <f t="shared" si="1"/>
        <v>2.4177777777777781E-2</v>
      </c>
      <c r="I7" s="132"/>
      <c r="J7" s="12"/>
      <c r="K7" s="128"/>
    </row>
    <row r="8" spans="1:11" x14ac:dyDescent="0.25">
      <c r="A8" s="19">
        <v>5</v>
      </c>
      <c r="B8" s="14">
        <f t="shared" si="0"/>
        <v>455.625</v>
      </c>
      <c r="C8" s="14">
        <f t="shared" si="0"/>
        <v>506.25</v>
      </c>
      <c r="D8" s="14">
        <f t="shared" si="0"/>
        <v>354.375</v>
      </c>
      <c r="E8" s="14">
        <f t="shared" si="0"/>
        <v>253.125</v>
      </c>
      <c r="F8" s="130"/>
      <c r="G8" s="13">
        <v>4</v>
      </c>
      <c r="H8" s="15">
        <f t="shared" si="1"/>
        <v>3.8684444444444452E-2</v>
      </c>
      <c r="I8" s="132"/>
      <c r="J8" s="12" t="s">
        <v>20</v>
      </c>
      <c r="K8" s="128"/>
    </row>
    <row r="9" spans="1:11" x14ac:dyDescent="0.25">
      <c r="A9" s="19">
        <v>6</v>
      </c>
      <c r="B9" s="14">
        <f t="shared" si="0"/>
        <v>683.4375</v>
      </c>
      <c r="C9" s="14">
        <f t="shared" si="0"/>
        <v>759.375</v>
      </c>
      <c r="D9" s="14">
        <f t="shared" si="0"/>
        <v>531.5625</v>
      </c>
      <c r="E9" s="14">
        <f t="shared" si="0"/>
        <v>379.6875</v>
      </c>
      <c r="F9" s="130"/>
      <c r="G9" s="13">
        <v>4</v>
      </c>
      <c r="H9" s="15">
        <f t="shared" si="1"/>
        <v>6.1895111111111123E-2</v>
      </c>
      <c r="I9" s="132"/>
      <c r="J9" s="12"/>
      <c r="K9" s="128"/>
    </row>
    <row r="10" spans="1:11" x14ac:dyDescent="0.25">
      <c r="A10" s="19">
        <v>7</v>
      </c>
      <c r="B10" s="14">
        <f t="shared" si="0"/>
        <v>1025.15625</v>
      </c>
      <c r="C10" s="14">
        <f t="shared" si="0"/>
        <v>1139.0625</v>
      </c>
      <c r="D10" s="14">
        <f t="shared" si="0"/>
        <v>797.34375</v>
      </c>
      <c r="E10" s="14">
        <f t="shared" si="0"/>
        <v>569.53125</v>
      </c>
      <c r="F10" s="130"/>
      <c r="G10" s="13">
        <v>5</v>
      </c>
      <c r="H10" s="15">
        <f t="shared" si="1"/>
        <v>9.90321777777778E-2</v>
      </c>
      <c r="I10" s="132"/>
      <c r="J10" s="12"/>
      <c r="K10" s="128"/>
    </row>
    <row r="11" spans="1:11" x14ac:dyDescent="0.25">
      <c r="A11" s="19">
        <v>8</v>
      </c>
      <c r="B11" s="14">
        <f t="shared" si="0"/>
        <v>1537.734375</v>
      </c>
      <c r="C11" s="14">
        <f t="shared" si="0"/>
        <v>1708.59375</v>
      </c>
      <c r="D11" s="14">
        <f t="shared" si="0"/>
        <v>1196.015625</v>
      </c>
      <c r="E11" s="14">
        <f t="shared" si="0"/>
        <v>854.296875</v>
      </c>
      <c r="F11" s="130"/>
      <c r="G11" s="13">
        <v>5</v>
      </c>
      <c r="H11" s="15">
        <f t="shared" si="1"/>
        <v>0.15845148444444448</v>
      </c>
      <c r="I11" s="132"/>
      <c r="J11" s="12"/>
      <c r="K11" s="128"/>
    </row>
    <row r="12" spans="1:11" x14ac:dyDescent="0.25">
      <c r="A12" s="19">
        <v>9</v>
      </c>
      <c r="B12" s="14">
        <f t="shared" si="0"/>
        <v>2306.6015625</v>
      </c>
      <c r="C12" s="14">
        <f t="shared" si="0"/>
        <v>2562.890625</v>
      </c>
      <c r="D12" s="14">
        <f t="shared" si="0"/>
        <v>1794.0234375</v>
      </c>
      <c r="E12" s="14">
        <f t="shared" si="0"/>
        <v>1281.4453125</v>
      </c>
      <c r="F12" s="130"/>
      <c r="G12" s="13">
        <v>6</v>
      </c>
      <c r="H12" s="15">
        <f>H11*1.2</f>
        <v>0.19014178133333337</v>
      </c>
      <c r="I12" s="132" t="s">
        <v>6</v>
      </c>
      <c r="J12" s="12"/>
      <c r="K12" s="128"/>
    </row>
    <row r="13" spans="1:11" x14ac:dyDescent="0.25">
      <c r="A13" s="19">
        <v>10</v>
      </c>
      <c r="B13" s="14">
        <f t="shared" si="0"/>
        <v>3459.90234375</v>
      </c>
      <c r="C13" s="14">
        <f t="shared" si="0"/>
        <v>3844.3359375</v>
      </c>
      <c r="D13" s="14">
        <f t="shared" si="0"/>
        <v>2691.03515625</v>
      </c>
      <c r="E13" s="14">
        <f t="shared" si="0"/>
        <v>1922.16796875</v>
      </c>
      <c r="F13" s="130"/>
      <c r="G13" s="13">
        <v>6</v>
      </c>
      <c r="H13" s="15">
        <f t="shared" ref="H13:H23" si="2">H12*1.2</f>
        <v>0.22817013760000004</v>
      </c>
      <c r="I13" s="132"/>
      <c r="J13" s="12"/>
      <c r="K13" s="128"/>
    </row>
    <row r="14" spans="1:11" x14ac:dyDescent="0.25">
      <c r="A14" s="19">
        <v>11</v>
      </c>
      <c r="B14" s="14">
        <f t="shared" si="0"/>
        <v>5189.853515625</v>
      </c>
      <c r="C14" s="14">
        <f t="shared" si="0"/>
        <v>5766.50390625</v>
      </c>
      <c r="D14" s="14">
        <f t="shared" si="0"/>
        <v>4036.552734375</v>
      </c>
      <c r="E14" s="14">
        <f t="shared" si="0"/>
        <v>2883.251953125</v>
      </c>
      <c r="F14" s="130"/>
      <c r="G14" s="13">
        <v>7</v>
      </c>
      <c r="H14" s="15">
        <f t="shared" si="2"/>
        <v>0.27380416512000005</v>
      </c>
      <c r="I14" s="132"/>
      <c r="J14" s="12"/>
      <c r="K14" s="128"/>
    </row>
    <row r="15" spans="1:11" x14ac:dyDescent="0.25">
      <c r="A15" s="19">
        <v>12</v>
      </c>
      <c r="B15" s="14">
        <f t="shared" si="0"/>
        <v>7784.7802734375</v>
      </c>
      <c r="C15" s="14">
        <f t="shared" si="0"/>
        <v>8649.755859375</v>
      </c>
      <c r="D15" s="14">
        <f t="shared" si="0"/>
        <v>6054.8291015625</v>
      </c>
      <c r="E15" s="14">
        <f t="shared" si="0"/>
        <v>4324.8779296875</v>
      </c>
      <c r="F15" s="130"/>
      <c r="G15" s="13">
        <v>7</v>
      </c>
      <c r="H15" s="15">
        <f t="shared" si="2"/>
        <v>0.32856499814400003</v>
      </c>
      <c r="I15" s="132"/>
      <c r="J15" s="12" t="s">
        <v>21</v>
      </c>
      <c r="K15" s="128"/>
    </row>
    <row r="16" spans="1:11" x14ac:dyDescent="0.25">
      <c r="A16" s="19">
        <v>13</v>
      </c>
      <c r="B16" s="14">
        <f t="shared" si="0"/>
        <v>11677.17041015625</v>
      </c>
      <c r="C16" s="14">
        <f t="shared" si="0"/>
        <v>12974.6337890625</v>
      </c>
      <c r="D16" s="14">
        <f t="shared" si="0"/>
        <v>9082.24365234375</v>
      </c>
      <c r="E16" s="14">
        <f t="shared" si="0"/>
        <v>6487.31689453125</v>
      </c>
      <c r="F16" s="130"/>
      <c r="G16" s="13">
        <v>8</v>
      </c>
      <c r="H16" s="15">
        <f t="shared" si="2"/>
        <v>0.39427799777280004</v>
      </c>
      <c r="I16" s="132"/>
      <c r="J16" s="12"/>
      <c r="K16" s="128"/>
    </row>
    <row r="17" spans="1:11" x14ac:dyDescent="0.25">
      <c r="A17" s="19">
        <v>14</v>
      </c>
      <c r="B17" s="14">
        <f t="shared" si="0"/>
        <v>17515.755615234375</v>
      </c>
      <c r="C17" s="14">
        <f t="shared" si="0"/>
        <v>19461.95068359375</v>
      </c>
      <c r="D17" s="14">
        <f t="shared" si="0"/>
        <v>13623.365478515625</v>
      </c>
      <c r="E17" s="14">
        <f t="shared" si="0"/>
        <v>9730.975341796875</v>
      </c>
      <c r="F17" s="130"/>
      <c r="G17" s="13">
        <v>8</v>
      </c>
      <c r="H17" s="15">
        <f t="shared" si="2"/>
        <v>0.47313359732736004</v>
      </c>
      <c r="I17" s="132"/>
      <c r="J17" s="12"/>
      <c r="K17" s="128"/>
    </row>
    <row r="18" spans="1:11" x14ac:dyDescent="0.25">
      <c r="A18" s="19">
        <v>15</v>
      </c>
      <c r="B18" s="14">
        <f t="shared" si="0"/>
        <v>26273.633422851563</v>
      </c>
      <c r="C18" s="14">
        <f t="shared" si="0"/>
        <v>29192.926025390625</v>
      </c>
      <c r="D18" s="14">
        <f t="shared" si="0"/>
        <v>20435.048217773438</v>
      </c>
      <c r="E18" s="14">
        <f t="shared" si="0"/>
        <v>14596.463012695313</v>
      </c>
      <c r="F18" s="130"/>
      <c r="G18" s="13">
        <v>9</v>
      </c>
      <c r="H18" s="15">
        <f t="shared" si="2"/>
        <v>0.56776031679283201</v>
      </c>
      <c r="I18" s="132"/>
      <c r="J18" s="12"/>
      <c r="K18" s="128"/>
    </row>
    <row r="19" spans="1:11" x14ac:dyDescent="0.25">
      <c r="A19" s="19">
        <v>16</v>
      </c>
      <c r="B19" s="14">
        <f t="shared" si="0"/>
        <v>39410.450134277344</v>
      </c>
      <c r="C19" s="14">
        <f t="shared" si="0"/>
        <v>43789.389038085938</v>
      </c>
      <c r="D19" s="14">
        <f t="shared" si="0"/>
        <v>30652.572326660156</v>
      </c>
      <c r="E19" s="14">
        <f t="shared" si="0"/>
        <v>21894.694519042969</v>
      </c>
      <c r="F19" s="130"/>
      <c r="G19" s="13">
        <v>9</v>
      </c>
      <c r="H19" s="15">
        <f t="shared" si="2"/>
        <v>0.68131238015139839</v>
      </c>
      <c r="I19" s="132"/>
      <c r="J19" s="12"/>
      <c r="K19" s="128"/>
    </row>
    <row r="20" spans="1:11" x14ac:dyDescent="0.25">
      <c r="A20" s="19">
        <v>17</v>
      </c>
      <c r="B20" s="14">
        <f t="shared" si="0"/>
        <v>59115.675201416016</v>
      </c>
      <c r="C20" s="14">
        <f t="shared" si="0"/>
        <v>65684.083557128906</v>
      </c>
      <c r="D20" s="14">
        <f t="shared" si="0"/>
        <v>45978.858489990234</v>
      </c>
      <c r="E20" s="14">
        <f t="shared" si="0"/>
        <v>32842.041778564453</v>
      </c>
      <c r="F20" s="130"/>
      <c r="G20" s="13">
        <v>10</v>
      </c>
      <c r="H20" s="15">
        <f t="shared" si="2"/>
        <v>0.81757485618167802</v>
      </c>
      <c r="I20" s="132"/>
      <c r="J20" s="12" t="s">
        <v>22</v>
      </c>
      <c r="K20" s="128"/>
    </row>
    <row r="21" spans="1:11" x14ac:dyDescent="0.25">
      <c r="A21" s="19">
        <v>18</v>
      </c>
      <c r="B21" s="14">
        <f t="shared" ref="B21:E23" si="3">B20*1.5</f>
        <v>88673.512802124023</v>
      </c>
      <c r="C21" s="14">
        <f t="shared" si="3"/>
        <v>98526.125335693359</v>
      </c>
      <c r="D21" s="14">
        <f t="shared" si="3"/>
        <v>68968.287734985352</v>
      </c>
      <c r="E21" s="14">
        <f t="shared" si="3"/>
        <v>49263.06266784668</v>
      </c>
      <c r="F21" s="130"/>
      <c r="G21" s="13">
        <v>10</v>
      </c>
      <c r="H21" s="15">
        <f t="shared" si="2"/>
        <v>0.98108982741801354</v>
      </c>
      <c r="I21" s="132"/>
      <c r="J21" s="12"/>
      <c r="K21" s="128"/>
    </row>
    <row r="22" spans="1:11" x14ac:dyDescent="0.25">
      <c r="A22" s="19">
        <v>19</v>
      </c>
      <c r="B22" s="14">
        <f t="shared" si="3"/>
        <v>133010.26920318604</v>
      </c>
      <c r="C22" s="14">
        <f t="shared" si="3"/>
        <v>147789.18800354004</v>
      </c>
      <c r="D22" s="14">
        <f t="shared" si="3"/>
        <v>103452.43160247803</v>
      </c>
      <c r="E22" s="14">
        <f t="shared" si="3"/>
        <v>73894.59400177002</v>
      </c>
      <c r="F22" s="130"/>
      <c r="G22" s="13">
        <v>11</v>
      </c>
      <c r="H22" s="15">
        <f t="shared" si="2"/>
        <v>1.1773077929016162</v>
      </c>
      <c r="I22" s="132"/>
      <c r="J22" s="12"/>
      <c r="K22" s="128"/>
    </row>
    <row r="23" spans="1:11" x14ac:dyDescent="0.25">
      <c r="A23" s="20">
        <v>20</v>
      </c>
      <c r="B23" s="16">
        <f t="shared" si="3"/>
        <v>199515.40380477905</v>
      </c>
      <c r="C23" s="16">
        <f t="shared" si="3"/>
        <v>221683.78200531006</v>
      </c>
      <c r="D23" s="16">
        <f t="shared" si="3"/>
        <v>155178.64740371704</v>
      </c>
      <c r="E23" s="16">
        <f t="shared" si="3"/>
        <v>110841.89100265503</v>
      </c>
      <c r="F23" s="131"/>
      <c r="G23" s="21">
        <v>15</v>
      </c>
      <c r="H23" s="23">
        <f t="shared" si="2"/>
        <v>1.4127693514819395</v>
      </c>
      <c r="I23" s="133"/>
      <c r="J23" s="22"/>
      <c r="K23" s="129"/>
    </row>
    <row r="24" spans="1:11" x14ac:dyDescent="0.25">
      <c r="A24" s="1"/>
      <c r="B24" s="1"/>
      <c r="C24" s="1"/>
      <c r="D24" s="1"/>
      <c r="E24" s="1"/>
      <c r="F24" s="1"/>
      <c r="G24" s="1">
        <f>SUM(G4:G23)</f>
        <v>134</v>
      </c>
      <c r="H24" s="41"/>
      <c r="I24" s="41"/>
      <c r="J24" s="7"/>
      <c r="K24" s="38"/>
    </row>
  </sheetData>
  <mergeCells count="6">
    <mergeCell ref="A1:K1"/>
    <mergeCell ref="B3:I3"/>
    <mergeCell ref="K3:K23"/>
    <mergeCell ref="F4:F23"/>
    <mergeCell ref="I4:I11"/>
    <mergeCell ref="I12:I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abSelected="1" zoomScale="80" zoomScaleNormal="80" workbookViewId="0">
      <selection activeCell="W29" sqref="W29"/>
    </sheetView>
  </sheetViews>
  <sheetFormatPr baseColWidth="10" defaultRowHeight="15" x14ac:dyDescent="0.25"/>
  <cols>
    <col min="1" max="1" width="15" customWidth="1"/>
    <col min="2" max="2" width="19.42578125" customWidth="1"/>
    <col min="3" max="3" width="16.5703125" customWidth="1"/>
    <col min="4" max="4" width="20.42578125" customWidth="1"/>
    <col min="5" max="5" width="16.85546875" customWidth="1"/>
    <col min="6" max="7" width="18.85546875" customWidth="1"/>
    <col min="10" max="10" width="15.140625" customWidth="1"/>
    <col min="20" max="20" width="18.5703125" customWidth="1"/>
    <col min="22" max="22" width="19.85546875" customWidth="1"/>
    <col min="24" max="24" width="17.5703125" customWidth="1"/>
    <col min="26" max="26" width="11.5703125" customWidth="1"/>
    <col min="27" max="27" width="12.85546875" customWidth="1"/>
    <col min="28" max="28" width="14.85546875" customWidth="1"/>
  </cols>
  <sheetData>
    <row r="1" spans="1:28" x14ac:dyDescent="0.25">
      <c r="A1" s="98" t="s">
        <v>24</v>
      </c>
      <c r="B1" s="99" t="s">
        <v>25</v>
      </c>
      <c r="C1" s="99" t="s">
        <v>26</v>
      </c>
      <c r="D1" s="99" t="s">
        <v>27</v>
      </c>
      <c r="E1" s="99" t="s">
        <v>28</v>
      </c>
      <c r="F1" s="99" t="s">
        <v>29</v>
      </c>
      <c r="G1" s="99" t="s">
        <v>30</v>
      </c>
      <c r="H1" s="99" t="s">
        <v>31</v>
      </c>
      <c r="I1" s="99" t="s">
        <v>0</v>
      </c>
      <c r="J1" s="99" t="s">
        <v>2</v>
      </c>
      <c r="K1" s="99" t="s">
        <v>3</v>
      </c>
      <c r="L1" s="99" t="s">
        <v>7</v>
      </c>
      <c r="M1" s="99" t="s">
        <v>32</v>
      </c>
      <c r="N1" s="100"/>
      <c r="O1" s="101"/>
    </row>
    <row r="2" spans="1:28" x14ac:dyDescent="0.25">
      <c r="A2" s="102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4"/>
      <c r="O2" s="105"/>
    </row>
    <row r="3" spans="1:28" x14ac:dyDescent="0.25">
      <c r="A3" s="60" t="s">
        <v>33</v>
      </c>
      <c r="B3" s="26">
        <v>5</v>
      </c>
      <c r="C3" s="26">
        <v>5</v>
      </c>
      <c r="D3" s="26">
        <v>5</v>
      </c>
      <c r="E3" s="26">
        <v>5</v>
      </c>
      <c r="F3" s="26">
        <v>9</v>
      </c>
      <c r="G3" s="26">
        <v>0</v>
      </c>
      <c r="H3" s="26" t="s">
        <v>34</v>
      </c>
      <c r="I3" s="26">
        <v>50</v>
      </c>
      <c r="J3" s="26">
        <v>50</v>
      </c>
      <c r="K3" s="26">
        <v>50</v>
      </c>
      <c r="L3" s="26">
        <v>100</v>
      </c>
      <c r="M3" s="26"/>
      <c r="N3" s="31"/>
      <c r="O3" s="65">
        <v>20</v>
      </c>
    </row>
    <row r="4" spans="1:28" ht="15.75" thickBot="1" x14ac:dyDescent="0.3">
      <c r="A4" s="58" t="s">
        <v>35</v>
      </c>
      <c r="B4" s="27">
        <v>20</v>
      </c>
      <c r="C4" s="27">
        <v>10</v>
      </c>
      <c r="D4" s="27">
        <v>15</v>
      </c>
      <c r="E4" s="27">
        <v>5</v>
      </c>
      <c r="F4" s="30">
        <v>7</v>
      </c>
      <c r="G4" s="30">
        <v>60</v>
      </c>
      <c r="H4" s="27" t="s">
        <v>34</v>
      </c>
      <c r="I4" s="32">
        <v>45</v>
      </c>
      <c r="J4" s="32">
        <v>20</v>
      </c>
      <c r="K4" s="32">
        <v>30</v>
      </c>
      <c r="L4" s="32">
        <v>120</v>
      </c>
      <c r="M4" s="32"/>
      <c r="N4" s="33"/>
      <c r="O4" s="59">
        <v>50</v>
      </c>
    </row>
    <row r="5" spans="1:28" x14ac:dyDescent="0.25">
      <c r="A5" s="58" t="s">
        <v>36</v>
      </c>
      <c r="B5" s="27">
        <v>10</v>
      </c>
      <c r="C5" s="27">
        <v>20</v>
      </c>
      <c r="D5" s="27">
        <v>10</v>
      </c>
      <c r="E5" s="27">
        <v>40</v>
      </c>
      <c r="F5" s="30">
        <v>6</v>
      </c>
      <c r="G5" s="30">
        <v>30</v>
      </c>
      <c r="H5" s="27" t="s">
        <v>34</v>
      </c>
      <c r="I5" s="32">
        <v>75</v>
      </c>
      <c r="J5" s="32">
        <v>50</v>
      </c>
      <c r="K5" s="32">
        <v>50</v>
      </c>
      <c r="L5" s="32">
        <v>135</v>
      </c>
      <c r="M5" s="32"/>
      <c r="N5" s="33"/>
      <c r="O5" s="59">
        <v>80</v>
      </c>
      <c r="T5" s="134" t="s">
        <v>106</v>
      </c>
      <c r="U5" s="135"/>
      <c r="V5" s="136"/>
      <c r="X5" s="137" t="s">
        <v>119</v>
      </c>
      <c r="Y5" s="138"/>
      <c r="Z5" s="138"/>
      <c r="AA5" s="138"/>
      <c r="AB5" s="139"/>
    </row>
    <row r="6" spans="1:28" x14ac:dyDescent="0.25">
      <c r="A6" s="58" t="s">
        <v>37</v>
      </c>
      <c r="B6" s="27">
        <v>25</v>
      </c>
      <c r="C6" s="27">
        <v>20</v>
      </c>
      <c r="D6" s="27">
        <v>20</v>
      </c>
      <c r="E6" s="27">
        <v>10</v>
      </c>
      <c r="F6" s="30">
        <v>6</v>
      </c>
      <c r="G6" s="30">
        <v>70</v>
      </c>
      <c r="H6" s="27" t="s">
        <v>34</v>
      </c>
      <c r="I6" s="32">
        <v>70</v>
      </c>
      <c r="J6" s="32">
        <v>115</v>
      </c>
      <c r="K6" s="32">
        <v>90</v>
      </c>
      <c r="L6" s="32">
        <v>150</v>
      </c>
      <c r="M6" s="32"/>
      <c r="N6" s="33"/>
      <c r="O6" s="59">
        <v>75</v>
      </c>
      <c r="T6" s="77" t="s">
        <v>107</v>
      </c>
      <c r="U6" s="73" t="s">
        <v>108</v>
      </c>
      <c r="V6" s="78" t="s">
        <v>109</v>
      </c>
      <c r="X6" s="77" t="s">
        <v>114</v>
      </c>
      <c r="Y6" s="73" t="s">
        <v>108</v>
      </c>
      <c r="Z6" s="73" t="s">
        <v>115</v>
      </c>
      <c r="AA6" s="73" t="s">
        <v>116</v>
      </c>
      <c r="AB6" s="78" t="s">
        <v>117</v>
      </c>
    </row>
    <row r="7" spans="1:28" x14ac:dyDescent="0.25">
      <c r="A7" s="61" t="s">
        <v>38</v>
      </c>
      <c r="B7" s="28">
        <v>35</v>
      </c>
      <c r="C7" s="28">
        <v>25</v>
      </c>
      <c r="D7" s="28">
        <v>30</v>
      </c>
      <c r="E7" s="28">
        <v>15</v>
      </c>
      <c r="F7" s="28">
        <v>5</v>
      </c>
      <c r="G7" s="28">
        <v>45</v>
      </c>
      <c r="H7" s="28" t="s">
        <v>34</v>
      </c>
      <c r="I7" s="34">
        <v>150</v>
      </c>
      <c r="J7" s="34">
        <v>135</v>
      </c>
      <c r="K7" s="34">
        <v>110</v>
      </c>
      <c r="L7" s="34">
        <v>200</v>
      </c>
      <c r="M7" s="34"/>
      <c r="N7" s="35"/>
      <c r="O7" s="66">
        <v>105</v>
      </c>
      <c r="T7" s="71" t="s">
        <v>33</v>
      </c>
      <c r="U7" s="68">
        <v>10</v>
      </c>
      <c r="V7" s="70">
        <f>U7*B3</f>
        <v>50</v>
      </c>
      <c r="X7" s="71" t="s">
        <v>33</v>
      </c>
      <c r="Y7" s="68">
        <v>10</v>
      </c>
      <c r="Z7" s="68">
        <f>Y7*C3</f>
        <v>50</v>
      </c>
      <c r="AA7" s="68">
        <f>Y7*D3</f>
        <v>50</v>
      </c>
      <c r="AB7" s="70">
        <f>Y7*E3</f>
        <v>50</v>
      </c>
    </row>
    <row r="8" spans="1:28" x14ac:dyDescent="0.25">
      <c r="A8" s="58"/>
      <c r="B8" s="27"/>
      <c r="C8" s="27"/>
      <c r="D8" s="27"/>
      <c r="E8" s="27"/>
      <c r="F8" s="27"/>
      <c r="G8" s="27"/>
      <c r="H8" s="27"/>
      <c r="I8" s="32"/>
      <c r="J8" s="32"/>
      <c r="K8" s="32"/>
      <c r="L8" s="32"/>
      <c r="M8" s="32"/>
      <c r="N8" s="33"/>
      <c r="O8" s="59"/>
      <c r="T8" s="69" t="s">
        <v>35</v>
      </c>
      <c r="U8" s="68">
        <v>10</v>
      </c>
      <c r="V8" s="70">
        <f>U8*B4</f>
        <v>200</v>
      </c>
      <c r="X8" s="69" t="s">
        <v>35</v>
      </c>
      <c r="Y8" s="68">
        <v>10</v>
      </c>
      <c r="Z8" s="68">
        <f>Y8*C4</f>
        <v>100</v>
      </c>
      <c r="AA8" s="68">
        <f>Y8*D4</f>
        <v>150</v>
      </c>
      <c r="AB8" s="70">
        <f>Y8*E4</f>
        <v>50</v>
      </c>
    </row>
    <row r="9" spans="1:28" x14ac:dyDescent="0.25">
      <c r="A9" s="62" t="s">
        <v>39</v>
      </c>
      <c r="B9" s="29">
        <v>8</v>
      </c>
      <c r="C9" s="29">
        <v>30</v>
      </c>
      <c r="D9" s="29">
        <v>10</v>
      </c>
      <c r="E9" s="29">
        <v>25</v>
      </c>
      <c r="F9" s="29">
        <v>7</v>
      </c>
      <c r="G9" s="29">
        <v>50</v>
      </c>
      <c r="H9" s="29" t="s">
        <v>40</v>
      </c>
      <c r="I9" s="36">
        <v>70</v>
      </c>
      <c r="J9" s="36">
        <v>40</v>
      </c>
      <c r="K9" s="36">
        <v>40</v>
      </c>
      <c r="L9" s="36">
        <v>120</v>
      </c>
      <c r="M9" s="36"/>
      <c r="N9" s="37"/>
      <c r="O9" s="65">
        <v>63</v>
      </c>
      <c r="T9" s="69" t="s">
        <v>36</v>
      </c>
      <c r="U9" s="68">
        <v>10</v>
      </c>
      <c r="V9" s="70">
        <f>U9*B5</f>
        <v>100</v>
      </c>
      <c r="X9" s="69" t="s">
        <v>36</v>
      </c>
      <c r="Y9" s="68">
        <v>10</v>
      </c>
      <c r="Z9" s="68">
        <f>Y9*C5</f>
        <v>200</v>
      </c>
      <c r="AA9" s="68">
        <f>Y9*D5</f>
        <v>100</v>
      </c>
      <c r="AB9" s="70">
        <f>Y9*E5</f>
        <v>400</v>
      </c>
    </row>
    <row r="10" spans="1:28" x14ac:dyDescent="0.25">
      <c r="A10" s="61" t="s">
        <v>41</v>
      </c>
      <c r="B10" s="28">
        <v>30</v>
      </c>
      <c r="C10" s="28">
        <v>40</v>
      </c>
      <c r="D10" s="28">
        <v>20</v>
      </c>
      <c r="E10" s="28">
        <v>10</v>
      </c>
      <c r="F10" s="28">
        <v>6</v>
      </c>
      <c r="G10" s="28">
        <v>40</v>
      </c>
      <c r="H10" s="28" t="s">
        <v>40</v>
      </c>
      <c r="I10" s="34">
        <v>140</v>
      </c>
      <c r="J10" s="34">
        <v>150</v>
      </c>
      <c r="K10" s="34">
        <v>90</v>
      </c>
      <c r="L10" s="34">
        <v>175</v>
      </c>
      <c r="M10" s="34"/>
      <c r="N10" s="35"/>
      <c r="O10" s="66">
        <v>97</v>
      </c>
      <c r="T10" s="69" t="s">
        <v>37</v>
      </c>
      <c r="U10" s="68">
        <v>10</v>
      </c>
      <c r="V10" s="70">
        <f>U10*B6</f>
        <v>250</v>
      </c>
      <c r="X10" s="69" t="s">
        <v>37</v>
      </c>
      <c r="Y10" s="68">
        <v>10</v>
      </c>
      <c r="Z10" s="68">
        <f>Y10*C6</f>
        <v>200</v>
      </c>
      <c r="AA10" s="68">
        <f>Y10*D6</f>
        <v>200</v>
      </c>
      <c r="AB10" s="70">
        <f>Y10*E6</f>
        <v>100</v>
      </c>
    </row>
    <row r="11" spans="1:28" x14ac:dyDescent="0.25">
      <c r="A11" s="58"/>
      <c r="B11" s="27"/>
      <c r="C11" s="27"/>
      <c r="D11" s="27"/>
      <c r="E11" s="27"/>
      <c r="F11" s="27"/>
      <c r="G11" s="27"/>
      <c r="H11" s="27"/>
      <c r="I11" s="32"/>
      <c r="J11" s="32"/>
      <c r="K11" s="32"/>
      <c r="L11" s="32"/>
      <c r="M11" s="32"/>
      <c r="N11" s="33"/>
      <c r="O11" s="59"/>
      <c r="T11" s="69" t="s">
        <v>38</v>
      </c>
      <c r="U11" s="68">
        <v>10</v>
      </c>
      <c r="V11" s="70">
        <f>U11*B7</f>
        <v>350</v>
      </c>
      <c r="X11" s="69" t="s">
        <v>38</v>
      </c>
      <c r="Y11" s="68">
        <v>10</v>
      </c>
      <c r="Z11" s="68">
        <f>Y11*C7</f>
        <v>250</v>
      </c>
      <c r="AA11" s="68">
        <f>Y11*D7</f>
        <v>300</v>
      </c>
      <c r="AB11" s="70">
        <f>Y11*E7</f>
        <v>150</v>
      </c>
    </row>
    <row r="12" spans="1:28" x14ac:dyDescent="0.25">
      <c r="A12" s="62" t="s">
        <v>42</v>
      </c>
      <c r="B12" s="29">
        <v>30</v>
      </c>
      <c r="C12" s="29">
        <v>30</v>
      </c>
      <c r="D12" s="29">
        <v>10</v>
      </c>
      <c r="E12" s="29">
        <v>15</v>
      </c>
      <c r="F12" s="29">
        <v>25</v>
      </c>
      <c r="G12" s="29">
        <v>175</v>
      </c>
      <c r="H12" s="29" t="s">
        <v>43</v>
      </c>
      <c r="I12" s="36">
        <v>200</v>
      </c>
      <c r="J12" s="36">
        <v>180</v>
      </c>
      <c r="K12" s="36">
        <v>170</v>
      </c>
      <c r="L12" s="36">
        <v>300</v>
      </c>
      <c r="M12" s="36"/>
      <c r="N12" s="37"/>
      <c r="O12" s="65">
        <v>85</v>
      </c>
      <c r="T12" s="72" t="s">
        <v>111</v>
      </c>
      <c r="U12" s="80">
        <f>SUM(U7:U11)</f>
        <v>50</v>
      </c>
      <c r="V12" s="81">
        <f>SUM(V7:V11)</f>
        <v>950</v>
      </c>
      <c r="X12" s="72" t="s">
        <v>111</v>
      </c>
      <c r="Y12" s="80">
        <f>SUM(Y7:Y11)</f>
        <v>50</v>
      </c>
      <c r="Z12" s="80">
        <f t="shared" ref="Z12:AB12" si="0">SUM(Z7:Z11)</f>
        <v>800</v>
      </c>
      <c r="AA12" s="80">
        <f t="shared" si="0"/>
        <v>800</v>
      </c>
      <c r="AB12" s="84">
        <f t="shared" si="0"/>
        <v>750</v>
      </c>
    </row>
    <row r="13" spans="1:28" ht="15.75" thickBot="1" x14ac:dyDescent="0.3">
      <c r="A13" s="63" t="s">
        <v>44</v>
      </c>
      <c r="B13" s="67">
        <v>50</v>
      </c>
      <c r="C13" s="67">
        <v>35</v>
      </c>
      <c r="D13" s="67">
        <v>15</v>
      </c>
      <c r="E13" s="67">
        <v>20</v>
      </c>
      <c r="F13" s="67">
        <v>20</v>
      </c>
      <c r="G13" s="67">
        <v>150</v>
      </c>
      <c r="H13" s="67" t="s">
        <v>43</v>
      </c>
      <c r="I13" s="106">
        <v>245</v>
      </c>
      <c r="J13" s="106">
        <v>250</v>
      </c>
      <c r="K13" s="106">
        <v>220</v>
      </c>
      <c r="L13" s="106">
        <v>320</v>
      </c>
      <c r="M13" s="106"/>
      <c r="N13" s="107"/>
      <c r="O13" s="64">
        <v>120</v>
      </c>
      <c r="T13" s="69" t="s">
        <v>39</v>
      </c>
      <c r="U13" s="68">
        <v>10</v>
      </c>
      <c r="V13" s="70">
        <f>U13*B9</f>
        <v>80</v>
      </c>
      <c r="X13" s="69" t="s">
        <v>39</v>
      </c>
      <c r="Y13" s="68">
        <v>10</v>
      </c>
      <c r="Z13" s="68">
        <f>Y13*C9</f>
        <v>300</v>
      </c>
      <c r="AA13" s="68">
        <f>Y13*D9</f>
        <v>100</v>
      </c>
      <c r="AB13" s="70">
        <f>Y13*E9</f>
        <v>250</v>
      </c>
    </row>
    <row r="14" spans="1:28" x14ac:dyDescent="0.2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5"/>
      <c r="O14" s="24"/>
      <c r="T14" s="69" t="s">
        <v>41</v>
      </c>
      <c r="U14" s="68">
        <v>10</v>
      </c>
      <c r="V14" s="70">
        <f>U14*B10</f>
        <v>300</v>
      </c>
      <c r="X14" s="69" t="s">
        <v>41</v>
      </c>
      <c r="Y14" s="68">
        <v>10</v>
      </c>
      <c r="Z14" s="68">
        <f>Y14*C10</f>
        <v>400</v>
      </c>
      <c r="AA14" s="68">
        <f>Y14*D10</f>
        <v>200</v>
      </c>
      <c r="AB14" s="70">
        <f>Y14*E10</f>
        <v>100</v>
      </c>
    </row>
    <row r="15" spans="1:28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5"/>
      <c r="O15" s="24"/>
      <c r="T15" s="72" t="s">
        <v>112</v>
      </c>
      <c r="U15" s="80">
        <f>SUM(U13:U14)</f>
        <v>20</v>
      </c>
      <c r="V15" s="81">
        <f>SUM(V13:V14)</f>
        <v>380</v>
      </c>
      <c r="X15" s="72" t="s">
        <v>112</v>
      </c>
      <c r="Y15" s="80">
        <f>SUM(Y13:Y14)</f>
        <v>20</v>
      </c>
      <c r="Z15" s="80">
        <f t="shared" ref="Z15:AB15" si="1">SUM(Z13:Z14)</f>
        <v>700</v>
      </c>
      <c r="AA15" s="80">
        <f t="shared" si="1"/>
        <v>300</v>
      </c>
      <c r="AB15" s="84">
        <f t="shared" si="1"/>
        <v>350</v>
      </c>
    </row>
    <row r="16" spans="1:28" x14ac:dyDescent="0.25">
      <c r="A16" s="24"/>
      <c r="B16" s="24"/>
      <c r="C16" s="24"/>
      <c r="D16" s="24"/>
      <c r="E16" s="24"/>
      <c r="F16" s="24"/>
      <c r="G16" s="25"/>
      <c r="H16" s="24"/>
      <c r="I16" s="24"/>
      <c r="J16" s="24"/>
      <c r="K16" s="24"/>
      <c r="L16" s="24"/>
      <c r="M16" s="24"/>
      <c r="N16" s="24"/>
      <c r="T16" s="69" t="s">
        <v>42</v>
      </c>
      <c r="U16" s="68">
        <v>10</v>
      </c>
      <c r="V16" s="70">
        <f>U16*B12</f>
        <v>300</v>
      </c>
      <c r="X16" s="69" t="s">
        <v>42</v>
      </c>
      <c r="Y16" s="68">
        <v>10</v>
      </c>
      <c r="Z16" s="68">
        <f>Y16*C12</f>
        <v>300</v>
      </c>
      <c r="AA16" s="68">
        <f>Y16*D12</f>
        <v>100</v>
      </c>
      <c r="AB16" s="70">
        <f>Y16*E12</f>
        <v>150</v>
      </c>
    </row>
    <row r="17" spans="1:28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5"/>
      <c r="T17" s="69" t="s">
        <v>44</v>
      </c>
      <c r="U17" s="68">
        <v>10</v>
      </c>
      <c r="V17" s="70">
        <f>U17*B13</f>
        <v>500</v>
      </c>
      <c r="X17" s="87" t="s">
        <v>44</v>
      </c>
      <c r="Y17" s="91">
        <v>10</v>
      </c>
      <c r="Z17" s="91">
        <f>C13*Y17</f>
        <v>350</v>
      </c>
      <c r="AA17" s="91">
        <f>D13*Y17</f>
        <v>150</v>
      </c>
      <c r="AB17" s="91">
        <f>E13*Y17</f>
        <v>200</v>
      </c>
    </row>
    <row r="18" spans="1:28" x14ac:dyDescent="0.25">
      <c r="A18" s="24" t="s">
        <v>45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5"/>
      <c r="T18" s="82" t="s">
        <v>113</v>
      </c>
      <c r="U18" s="83">
        <v>10</v>
      </c>
      <c r="V18" s="81">
        <f>SUM(V16:V17)</f>
        <v>800</v>
      </c>
      <c r="X18" s="89" t="s">
        <v>113</v>
      </c>
      <c r="Y18" s="88">
        <v>10</v>
      </c>
      <c r="Z18" s="88">
        <f t="shared" ref="Z18:AB18" si="2">SUM(Z16:Z17)</f>
        <v>650</v>
      </c>
      <c r="AA18" s="88">
        <f t="shared" si="2"/>
        <v>250</v>
      </c>
      <c r="AB18" s="90">
        <f t="shared" si="2"/>
        <v>350</v>
      </c>
    </row>
    <row r="19" spans="1:28" ht="15.75" thickBot="1" x14ac:dyDescent="0.3">
      <c r="A19" s="24" t="s">
        <v>46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5"/>
      <c r="T19" s="74" t="s">
        <v>118</v>
      </c>
      <c r="U19" s="75">
        <f>SUM(U12+U15+U18)</f>
        <v>80</v>
      </c>
      <c r="V19" s="76">
        <f>SUM(V12+V15+V18)</f>
        <v>2130</v>
      </c>
      <c r="X19" s="74" t="s">
        <v>118</v>
      </c>
      <c r="Y19" s="85">
        <f>SUM(Y12+Y15+Y18)</f>
        <v>80</v>
      </c>
      <c r="Z19" s="85">
        <f t="shared" ref="Z19:AA19" si="3">SUM(Z12+Z15+Z18)</f>
        <v>2150</v>
      </c>
      <c r="AA19" s="85">
        <f t="shared" si="3"/>
        <v>1350</v>
      </c>
      <c r="AB19" s="86">
        <f>SUM(AB12+AB15+AB18)</f>
        <v>1450</v>
      </c>
    </row>
    <row r="20" spans="1:28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5"/>
      <c r="W20" s="38"/>
    </row>
    <row r="21" spans="1:28" x14ac:dyDescent="0.25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5"/>
      <c r="W21" s="38"/>
    </row>
    <row r="22" spans="1:28" ht="15.75" thickBot="1" x14ac:dyDescent="0.3">
      <c r="W22" s="38"/>
    </row>
    <row r="23" spans="1:28" x14ac:dyDescent="0.25">
      <c r="T23" s="140" t="s">
        <v>120</v>
      </c>
      <c r="U23" s="141"/>
      <c r="V23" s="141"/>
      <c r="W23" s="142"/>
    </row>
    <row r="24" spans="1:28" x14ac:dyDescent="0.25">
      <c r="T24" s="93"/>
      <c r="U24" s="73" t="s">
        <v>25</v>
      </c>
      <c r="V24" s="73" t="s">
        <v>121</v>
      </c>
      <c r="W24" s="78" t="s">
        <v>96</v>
      </c>
    </row>
    <row r="25" spans="1:28" x14ac:dyDescent="0.25">
      <c r="T25" s="77" t="s">
        <v>124</v>
      </c>
      <c r="U25" s="92">
        <f>U12*(1/U19)</f>
        <v>0.625</v>
      </c>
      <c r="V25" s="68">
        <f>Z19</f>
        <v>2150</v>
      </c>
      <c r="W25" s="94">
        <f>U25*V25</f>
        <v>1343.75</v>
      </c>
    </row>
    <row r="26" spans="1:28" x14ac:dyDescent="0.25">
      <c r="T26" s="77" t="s">
        <v>123</v>
      </c>
      <c r="U26" s="92">
        <f>U15*(1/U19)</f>
        <v>0.25</v>
      </c>
      <c r="V26" s="68">
        <f>AA19</f>
        <v>1350</v>
      </c>
      <c r="W26" s="94">
        <f t="shared" ref="W26:W27" si="4">U26*V26</f>
        <v>337.5</v>
      </c>
    </row>
    <row r="27" spans="1:28" x14ac:dyDescent="0.25">
      <c r="T27" s="77" t="s">
        <v>122</v>
      </c>
      <c r="U27" s="92">
        <f>U18*(1/U19)</f>
        <v>0.125</v>
      </c>
      <c r="V27" s="68">
        <f>AB19</f>
        <v>1450</v>
      </c>
      <c r="W27" s="94">
        <f t="shared" si="4"/>
        <v>181.25</v>
      </c>
    </row>
    <row r="28" spans="1:28" x14ac:dyDescent="0.25">
      <c r="T28" s="79" t="s">
        <v>110</v>
      </c>
      <c r="U28" s="95">
        <f>V19</f>
        <v>2130</v>
      </c>
      <c r="V28" s="109"/>
      <c r="W28" s="96">
        <f>SUM(W25:W27)</f>
        <v>1862.5</v>
      </c>
    </row>
    <row r="29" spans="1:28" ht="15.75" thickBot="1" x14ac:dyDescent="0.3">
      <c r="T29" s="97" t="s">
        <v>125</v>
      </c>
      <c r="U29" s="108"/>
      <c r="V29" s="108"/>
      <c r="W29" s="110">
        <f>U28/W28</f>
        <v>1.1436241610738256</v>
      </c>
    </row>
  </sheetData>
  <mergeCells count="3">
    <mergeCell ref="T5:V5"/>
    <mergeCell ref="X5:AB5"/>
    <mergeCell ref="T23:W23"/>
  </mergeCells>
  <pageMargins left="0.7" right="0.7" top="0.75" bottom="0.75" header="0.3" footer="0.3"/>
  <pageSetup paperSize="9" orientation="portrait" r:id="rId1"/>
  <ignoredErrors>
    <ignoredError sqref="V12 V15 Z12:AB12 Z15:AB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18</vt:i4>
      </vt:variant>
      <vt:variant>
        <vt:lpstr>Plages nommées</vt:lpstr>
      </vt:variant>
      <vt:variant>
        <vt:i4>1</vt:i4>
      </vt:variant>
    </vt:vector>
  </HeadingPairs>
  <TitlesOfParts>
    <vt:vector size="19" baseType="lpstr">
      <vt:lpstr>Scierie</vt:lpstr>
      <vt:lpstr>TODO</vt:lpstr>
      <vt:lpstr>Minerai de fer</vt:lpstr>
      <vt:lpstr>Carrière de pierre</vt:lpstr>
      <vt:lpstr>Ferme</vt:lpstr>
      <vt:lpstr>Ecurie</vt:lpstr>
      <vt:lpstr>Rempart</vt:lpstr>
      <vt:lpstr>Marché</vt:lpstr>
      <vt:lpstr>Unités</vt:lpstr>
      <vt:lpstr>Batiments</vt:lpstr>
      <vt:lpstr>Maison</vt:lpstr>
      <vt:lpstr>Centre ville</vt:lpstr>
      <vt:lpstr>Couts des recherches(académie)</vt:lpstr>
      <vt:lpstr>Académie</vt:lpstr>
      <vt:lpstr>Tours de défense</vt:lpstr>
      <vt:lpstr>Caserne</vt:lpstr>
      <vt:lpstr>Atelier de siège</vt:lpstr>
      <vt:lpstr>Entrepot</vt:lpstr>
      <vt:lpstr>SOMME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Thomas Soubrié</cp:lastModifiedBy>
  <dcterms:created xsi:type="dcterms:W3CDTF">2015-10-22T09:47:52Z</dcterms:created>
  <dcterms:modified xsi:type="dcterms:W3CDTF">2016-03-09T14:14:42Z</dcterms:modified>
</cp:coreProperties>
</file>