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1C58F46-3D77-42F0-999C-38FF1BC5C737}" xr6:coauthVersionLast="47" xr6:coauthVersionMax="47" xr10:uidLastSave="{00000000-0000-0000-0000-000000000000}"/>
  <bookViews>
    <workbookView xWindow="-120" yWindow="330" windowWidth="29040" windowHeight="15390" xr2:uid="{E539AD32-932A-4FBA-A140-1F557DA65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<sst xmlns="http://schemas.openxmlformats.org/spreadsheetml/2006/main" count="40" uniqueCount="33">
  <si>
    <t>BÁO CÁO BÁN HÀNG</t>
  </si>
  <si>
    <t>MÃ HĐ</t>
  </si>
  <si>
    <t>BC01</t>
  </si>
  <si>
    <t>MD02</t>
  </si>
  <si>
    <t>HS01</t>
  </si>
  <si>
    <t>BC02</t>
  </si>
  <si>
    <t>MB02</t>
  </si>
  <si>
    <t>HS02</t>
  </si>
  <si>
    <t>HD01</t>
  </si>
  <si>
    <t xml:space="preserve">TÊN HÀNG </t>
  </si>
  <si>
    <t>NGÀY BÁN</t>
  </si>
  <si>
    <t>SỐ LƯỢNG</t>
  </si>
  <si>
    <t>GIÁ BÁN</t>
  </si>
  <si>
    <t>PHÍ VẬN CHUYỂN</t>
  </si>
  <si>
    <t>THÀNH TIỀN</t>
  </si>
  <si>
    <t>BẢNG GIÁ</t>
  </si>
  <si>
    <t>MÃ HÀNG</t>
  </si>
  <si>
    <t>BC</t>
  </si>
  <si>
    <t>HS</t>
  </si>
  <si>
    <t>MB</t>
  </si>
  <si>
    <t>MD</t>
  </si>
  <si>
    <t>HD</t>
  </si>
  <si>
    <t>TÊN HÀNG</t>
  </si>
  <si>
    <t>Bánh chưng</t>
  </si>
  <si>
    <t>Hạt sen</t>
  </si>
  <si>
    <t>Mứt dừa</t>
  </si>
  <si>
    <t>Mứt bí</t>
  </si>
  <si>
    <t>Hạt dưa</t>
  </si>
  <si>
    <t>GIÁ LẺ</t>
  </si>
  <si>
    <t>GIÁ SỈ</t>
  </si>
  <si>
    <t>BẢNG THỐNG KÊ</t>
  </si>
  <si>
    <t>TỔNG SỐ LƯỢNG</t>
  </si>
  <si>
    <t>MB01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</si>
</sst>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3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3" fillId="2" borderId="0" xfId="0" applyFont="1" applyFill="1" applyBorder="1"/>
    <xf numFmtId="0" fontId="3" fillId="0" borderId="0" xfId="0" applyFon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Sheet1!$G$13:$G$14</c:f>
              <c:strCache>
                <c:ptCount val="2"/>
                <c:pt idx="0">
                  <c:v>BẢNG THỐNG KÊ</c:v>
                </c:pt>
                <c:pt idx="1">
                  <c:v>TỔNG 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Sheet1!$F$15:$F$19</c:f>
              <c:strCache>
                <c:ptCount val="5"/>
                <c:pt idx="0">
                  <c:v>Bánh chưng</c:v>
                </c:pt>
                <c:pt idx="1">
                  <c:v>Hạt sen</c:v>
                </c:pt>
                <c:pt idx="2">
                  <c:v>Mứt bí</c:v>
                </c:pt>
                <c:pt idx="3">
                  <c:v>Mứt dừa</c:v>
                </c:pt>
                <c:pt idx="4">
                  <c:v>Hạt dưa</c:v>
                </c:pt>
              </c:strCache>
            </c:str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120</c:v>
                </c:pt>
                <c:pt idx="1">
                  <c:v>40</c:v>
                </c:pt>
                <c:pt idx="2">
                  <c:v>60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4-404F-95C9-31BE1F90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45199"/>
        <c:axId val="323523711"/>
      </c:barChart>
      <c:catAx>
        <c:axId val="21282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3711"/>
        <c:crosses val="autoZero"/>
        <c:auto val="1"/>
        <c:lblAlgn val="ctr"/>
        <c:lblOffset val="100"/>
        <c:noMultiLvlLbl val="0"/>
      </c:catAx>
      <c:valAx>
        <c:axId val="3235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94421</xdr:rowOff>
    </xdr:from>
    <xdr:to>
      <xdr:col>15</xdr:col>
      <xdr:colOff>281609</xdr:colOff>
      <xdr:row>18</xdr:row>
      <xdr:rowOff>170621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8A45D-B7A3-7AE5-6FB6-1DB6F0743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943B-5EA0-4C79-AFD5-E35F97ADD584}">
  <dimension ref="A1:G19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10.140625" bestFit="1" customWidth="1"/>
    <col min="2" max="2" width="17.140625" customWidth="1"/>
    <col min="3" max="3" width="12.5703125" customWidth="1"/>
    <col min="4" max="4" width="10.85546875" bestFit="1" customWidth="1"/>
    <col min="5" max="5" width="8.5703125" bestFit="1" customWidth="1"/>
    <col min="6" max="6" width="16.5703125" customWidth="1"/>
    <col min="7" max="7" width="16.28515625" bestFit="1" customWidth="1"/>
  </cols>
  <sheetData>
    <row r="1" spans="1:7" ht="18.75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3" t="s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</row>
    <row r="3" spans="1:7" x14ac:dyDescent="0.25">
      <c r="A3" s="4" t="s">
        <v>32</v>
      </c>
      <c r="B3" s="4" t="str">
        <f>VLOOKUP(LEFT(A3,2),$A$13:$D$19,2,0)</f>
        <v>Mứt bí</v>
      </c>
      <c r="C3" s="9">
        <v>43837</v>
      </c>
      <c r="D3" s="4">
        <v>10</v>
      </c>
      <c r="E3" s="4">
        <f>VLOOKUP(LEFT(A3,2),$A$15:$D$19,IF(D3&gt;=20,4,3),0)</f>
        <v>600</v>
      </c>
      <c r="F3" s="4">
        <f>IF(D3&gt;=50,0.02*E3*D3,0.03*E3*D3)</f>
        <v>180</v>
      </c>
      <c r="G3" s="4">
        <f>(D3*E3)+F3</f>
        <v>6180</v>
      </c>
    </row>
    <row r="4" spans="1:7" x14ac:dyDescent="0.25">
      <c r="A4" s="4" t="s">
        <v>2</v>
      </c>
      <c r="B4" s="4" t="str">
        <f t="shared" ref="B4:B11" si="0">VLOOKUP(LEFT(A4,2),$A$13:$D$19,2,0)</f>
        <v>Bánh chưng</v>
      </c>
      <c r="C4" s="9">
        <v>43844</v>
      </c>
      <c r="D4" s="4">
        <v>50</v>
      </c>
      <c r="E4" s="4">
        <f t="shared" ref="E4:E11" si="1">VLOOKUP(LEFT(A4,2),$A$15:$D$19,IF(D4&gt;=20,4,3),0)</f>
        <v>95</v>
      </c>
      <c r="F4" s="4">
        <f t="shared" ref="F4:F11" si="2">IF(D4&gt;=50,0.02*E4*D4,0.03*E4*D4)</f>
        <v>95</v>
      </c>
      <c r="G4" s="4">
        <f t="shared" ref="G4:G11" si="3">(D4*E4)+F4</f>
        <v>4845</v>
      </c>
    </row>
    <row r="5" spans="1:7" x14ac:dyDescent="0.25">
      <c r="A5" s="4" t="s">
        <v>3</v>
      </c>
      <c r="B5" s="4" t="str">
        <f t="shared" si="0"/>
        <v>Mứt dừa</v>
      </c>
      <c r="C5" s="9">
        <v>43850</v>
      </c>
      <c r="D5" s="4">
        <v>20</v>
      </c>
      <c r="E5" s="4">
        <f t="shared" si="1"/>
        <v>380</v>
      </c>
      <c r="F5" s="4">
        <f t="shared" si="2"/>
        <v>228</v>
      </c>
      <c r="G5" s="4">
        <f t="shared" si="3"/>
        <v>7828</v>
      </c>
    </row>
    <row r="6" spans="1:7" x14ac:dyDescent="0.25">
      <c r="A6" s="4" t="s">
        <v>4</v>
      </c>
      <c r="B6" s="4" t="str">
        <f t="shared" si="0"/>
        <v>Hạt sen</v>
      </c>
      <c r="C6" s="9">
        <v>43857</v>
      </c>
      <c r="D6" s="4">
        <v>15</v>
      </c>
      <c r="E6" s="4">
        <f t="shared" si="1"/>
        <v>120</v>
      </c>
      <c r="F6" s="4">
        <f t="shared" si="2"/>
        <v>53.999999999999993</v>
      </c>
      <c r="G6" s="4">
        <f t="shared" si="3"/>
        <v>1854</v>
      </c>
    </row>
    <row r="7" spans="1:7" x14ac:dyDescent="0.25">
      <c r="A7" s="4" t="s">
        <v>5</v>
      </c>
      <c r="B7" s="4" t="str">
        <f t="shared" si="0"/>
        <v>Bánh chưng</v>
      </c>
      <c r="C7" s="9">
        <v>43858</v>
      </c>
      <c r="D7" s="4">
        <v>70</v>
      </c>
      <c r="E7" s="4">
        <f t="shared" si="1"/>
        <v>95</v>
      </c>
      <c r="F7" s="4">
        <f t="shared" si="2"/>
        <v>133</v>
      </c>
      <c r="G7" s="4">
        <f t="shared" si="3"/>
        <v>6783</v>
      </c>
    </row>
    <row r="8" spans="1:7" x14ac:dyDescent="0.25">
      <c r="A8" s="4" t="s">
        <v>6</v>
      </c>
      <c r="B8" s="4" t="str">
        <f t="shared" si="0"/>
        <v>Mứt bí</v>
      </c>
      <c r="C8" s="9">
        <v>43863</v>
      </c>
      <c r="D8" s="4">
        <v>30</v>
      </c>
      <c r="E8" s="4">
        <f t="shared" si="1"/>
        <v>582</v>
      </c>
      <c r="F8" s="4">
        <f t="shared" si="2"/>
        <v>523.80000000000007</v>
      </c>
      <c r="G8" s="4">
        <f t="shared" si="3"/>
        <v>17983.8</v>
      </c>
    </row>
    <row r="9" spans="1:7" x14ac:dyDescent="0.25">
      <c r="A9" s="4" t="s">
        <v>7</v>
      </c>
      <c r="B9" s="4" t="str">
        <f t="shared" si="0"/>
        <v>Hạt sen</v>
      </c>
      <c r="C9" s="9">
        <v>44106</v>
      </c>
      <c r="D9" s="4">
        <v>25</v>
      </c>
      <c r="E9" s="4">
        <f t="shared" si="1"/>
        <v>108</v>
      </c>
      <c r="F9" s="4">
        <f t="shared" si="2"/>
        <v>81</v>
      </c>
      <c r="G9" s="4">
        <f t="shared" si="3"/>
        <v>2781</v>
      </c>
    </row>
    <row r="10" spans="1:7" x14ac:dyDescent="0.25">
      <c r="A10" s="4" t="s">
        <v>8</v>
      </c>
      <c r="B10" s="4" t="str">
        <f t="shared" si="0"/>
        <v>Hạt dưa</v>
      </c>
      <c r="C10" s="9">
        <v>43874</v>
      </c>
      <c r="D10" s="4">
        <v>35</v>
      </c>
      <c r="E10" s="4">
        <f t="shared" si="1"/>
        <v>160</v>
      </c>
      <c r="F10" s="4">
        <f t="shared" si="2"/>
        <v>168</v>
      </c>
      <c r="G10" s="4">
        <f t="shared" si="3"/>
        <v>5768</v>
      </c>
    </row>
    <row r="11" spans="1:7" x14ac:dyDescent="0.25">
      <c r="A11" s="4" t="s">
        <v>6</v>
      </c>
      <c r="B11" s="4" t="str">
        <f t="shared" si="0"/>
        <v>Mứt bí</v>
      </c>
      <c r="C11" s="9">
        <v>43883</v>
      </c>
      <c r="D11" s="4">
        <v>20</v>
      </c>
      <c r="E11" s="4">
        <f t="shared" si="1"/>
        <v>582</v>
      </c>
      <c r="F11" s="4">
        <f t="shared" si="2"/>
        <v>349.20000000000005</v>
      </c>
      <c r="G11" s="4">
        <f t="shared" si="3"/>
        <v>11989.2</v>
      </c>
    </row>
    <row r="13" spans="1:7" x14ac:dyDescent="0.25">
      <c r="A13" s="5" t="s">
        <v>15</v>
      </c>
      <c r="B13" s="5"/>
      <c r="C13" s="5"/>
      <c r="D13" s="5"/>
      <c r="F13" s="5" t="s">
        <v>30</v>
      </c>
      <c r="G13" s="5"/>
    </row>
    <row r="14" spans="1:7" x14ac:dyDescent="0.25">
      <c r="A14" s="7" t="s">
        <v>16</v>
      </c>
      <c r="B14" s="7" t="s">
        <v>22</v>
      </c>
      <c r="C14" s="7" t="s">
        <v>28</v>
      </c>
      <c r="D14" s="7" t="s">
        <v>29</v>
      </c>
      <c r="E14" s="8"/>
      <c r="F14" s="2" t="s">
        <v>22</v>
      </c>
      <c r="G14" s="2" t="s">
        <v>31</v>
      </c>
    </row>
    <row r="15" spans="1:7" x14ac:dyDescent="0.25">
      <c r="A15" s="6" t="s">
        <v>17</v>
      </c>
      <c r="B15" s="6" t="s">
        <v>23</v>
      </c>
      <c r="C15" s="6">
        <v>100</v>
      </c>
      <c r="D15" s="6">
        <v>95</v>
      </c>
      <c r="F15" t="s">
        <v>23</v>
      </c>
      <c r="G15">
        <f>SUMIF($B$3:$B$11,F15,$D$3:$D$11)</f>
        <v>120</v>
      </c>
    </row>
    <row r="16" spans="1:7" x14ac:dyDescent="0.25">
      <c r="A16" s="6" t="s">
        <v>18</v>
      </c>
      <c r="B16" s="6" t="s">
        <v>24</v>
      </c>
      <c r="C16" s="6">
        <v>120</v>
      </c>
      <c r="D16" s="6">
        <v>108</v>
      </c>
      <c r="F16" t="s">
        <v>24</v>
      </c>
      <c r="G16">
        <f t="shared" ref="G16:G19" si="4">SUMIF($B$3:$B$11,F16,$D$3:$D$11)</f>
        <v>40</v>
      </c>
    </row>
    <row r="17" spans="1:7" x14ac:dyDescent="0.25">
      <c r="A17" s="6" t="s">
        <v>19</v>
      </c>
      <c r="B17" s="6" t="s">
        <v>26</v>
      </c>
      <c r="C17" s="6">
        <v>600</v>
      </c>
      <c r="D17" s="6">
        <v>582</v>
      </c>
      <c r="F17" t="s">
        <v>26</v>
      </c>
      <c r="G17">
        <f t="shared" si="4"/>
        <v>60</v>
      </c>
    </row>
    <row r="18" spans="1:7" x14ac:dyDescent="0.25">
      <c r="A18" s="6" t="s">
        <v>20</v>
      </c>
      <c r="B18" s="6" t="s">
        <v>25</v>
      </c>
      <c r="C18" s="6">
        <v>400</v>
      </c>
      <c r="D18" s="6">
        <v>380</v>
      </c>
      <c r="F18" t="s">
        <v>25</v>
      </c>
      <c r="G18">
        <f t="shared" si="4"/>
        <v>20</v>
      </c>
    </row>
    <row r="19" spans="1:7" x14ac:dyDescent="0.25">
      <c r="A19" s="6" t="s">
        <v>21</v>
      </c>
      <c r="B19" s="6" t="s">
        <v>27</v>
      </c>
      <c r="C19" s="6">
        <v>180</v>
      </c>
      <c r="D19" s="6">
        <v>160</v>
      </c>
      <c r="F19" t="s">
        <v>27</v>
      </c>
      <c r="G19">
        <f t="shared" si="4"/>
        <v>35</v>
      </c>
    </row>
  </sheetData>
  <mergeCells count="3">
    <mergeCell ref="A1:G1"/>
    <mergeCell ref="A13:D13"/>
    <mergeCell ref="F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OU.PM</cp:lastModifiedBy>
  <dcterms:created xsi:type="dcterms:W3CDTF">2024-01-03T02:47:42Z</dcterms:created>
  <dcterms:modified xsi:type="dcterms:W3CDTF">2024-01-03T03:59:56Z</dcterms:modified>
</cp:coreProperties>
</file>