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7643\Downloads\DUT_Project\DASH_BOARD\"/>
    </mc:Choice>
  </mc:AlternateContent>
  <bookViews>
    <workbookView xWindow="0" yWindow="0" windowWidth="7470" windowHeight="2160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10" i="3"/>
  <c r="E11" i="3"/>
  <c r="E12" i="3"/>
  <c r="D9" i="3"/>
  <c r="D10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11" i="2"/>
  <c r="D10" i="2"/>
  <c r="D9" i="2"/>
  <c r="D8" i="2"/>
  <c r="D7" i="2"/>
  <c r="D6" i="2"/>
  <c r="D5" i="2"/>
  <c r="D4" i="2"/>
  <c r="D3" i="2"/>
  <c r="J7" i="11" l="1"/>
  <c r="I7" i="11"/>
  <c r="H7" i="11"/>
  <c r="G7" i="11"/>
  <c r="F7" i="11"/>
  <c r="E7" i="11"/>
  <c r="D7" i="11"/>
  <c r="C7" i="11"/>
  <c r="B7" i="11"/>
  <c r="J7" i="9"/>
  <c r="I7" i="9"/>
  <c r="H7" i="9"/>
  <c r="G7" i="9"/>
  <c r="F7" i="9"/>
  <c r="E7" i="9"/>
  <c r="D7" i="9"/>
  <c r="C7" i="9"/>
  <c r="B7" i="9"/>
  <c r="K7" i="8"/>
  <c r="K6" i="8"/>
  <c r="K5" i="8"/>
  <c r="K4" i="8"/>
  <c r="K3" i="8"/>
  <c r="K2" i="8"/>
  <c r="D12" i="3"/>
  <c r="D11" i="3"/>
</calcChain>
</file>

<file path=xl/sharedStrings.xml><?xml version="1.0" encoding="utf-8"?>
<sst xmlns="http://schemas.openxmlformats.org/spreadsheetml/2006/main" count="138" uniqueCount="47">
  <si>
    <t>Actual</t>
  </si>
  <si>
    <t xml:space="preserve"> Planned</t>
  </si>
  <si>
    <t>Year</t>
  </si>
  <si>
    <t>Headcount Enrolment: Planned vs Achieved 2014-2022</t>
  </si>
  <si>
    <t>Planned</t>
  </si>
  <si>
    <t>Difference</t>
  </si>
  <si>
    <t>Biotechnology and Food Science</t>
  </si>
  <si>
    <t>Chemistry</t>
  </si>
  <si>
    <t>Clothing and Textile Studies</t>
  </si>
  <si>
    <t>Food and Nutrition: Consumer Sciences</t>
  </si>
  <si>
    <t>Horticulture</t>
  </si>
  <si>
    <t>Maritime Studies</t>
  </si>
  <si>
    <t>Mathematics</t>
  </si>
  <si>
    <t>Physics</t>
  </si>
  <si>
    <t>Sport Studies</t>
  </si>
  <si>
    <t>2022 Planned Vs Actual Student Enrolment</t>
  </si>
  <si>
    <t>Departments</t>
  </si>
  <si>
    <t>Department</t>
  </si>
  <si>
    <t>2014</t>
  </si>
  <si>
    <t>Growth</t>
  </si>
  <si>
    <t>Biotechnology</t>
  </si>
  <si>
    <t>Food Technology</t>
  </si>
  <si>
    <t>Textile Studies</t>
  </si>
  <si>
    <t>Food and Nutrition</t>
  </si>
  <si>
    <t>Faculty</t>
  </si>
  <si>
    <t>2014 vs 2022 Student Number Growth Rate</t>
  </si>
  <si>
    <t>% increase from 2014 till 2022</t>
  </si>
  <si>
    <t>% African Students</t>
  </si>
  <si>
    <t>Percentage Female Students</t>
  </si>
  <si>
    <t>2015</t>
  </si>
  <si>
    <t>2016</t>
  </si>
  <si>
    <t>2017</t>
  </si>
  <si>
    <t>2018</t>
  </si>
  <si>
    <t>2019</t>
  </si>
  <si>
    <t>2020</t>
  </si>
  <si>
    <t>2021</t>
  </si>
  <si>
    <t>2022</t>
  </si>
  <si>
    <t>% Enrolnment</t>
  </si>
  <si>
    <t>Faculty Postgraduate Enrolment</t>
  </si>
  <si>
    <t xml:space="preserve"> Department</t>
  </si>
  <si>
    <t>UG</t>
  </si>
  <si>
    <t>PG upto Masters</t>
  </si>
  <si>
    <t>PG</t>
  </si>
  <si>
    <t>FAS</t>
  </si>
  <si>
    <t>Difference 2014 vs 2022</t>
  </si>
  <si>
    <t>Derpatnment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</si>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</sst>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14.4"/>
      <color rgb="FF595959"/>
      <name val="Calibri"/>
      <family val="2"/>
      <scheme val="minor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sz val="8"/>
      <color theme="1"/>
      <name val="Arial"/>
      <family val="2"/>
    </font>
    <font>
      <sz val="8.5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2" borderId="1" xfId="0" applyFont="1" applyFill="1" applyBorder="1"/>
    <xf numFmtId="3" fontId="3" fillId="3" borderId="1" xfId="0" applyNumberFormat="1" applyFont="1" applyFill="1" applyBorder="1" applyAlignment="1">
      <alignment horizontal="right"/>
    </xf>
    <xf numFmtId="1" fontId="0" fillId="0" borderId="0" xfId="1" applyNumberFormat="1" applyFont="1"/>
    <xf numFmtId="1" fontId="0" fillId="0" borderId="0" xfId="0" applyNumberFormat="1"/>
    <xf numFmtId="0" fontId="4" fillId="0" borderId="0" xfId="0" applyFont="1" applyAlignment="1">
      <alignment horizontal="center" vertical="center" readingOrder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6" fillId="0" borderId="2" xfId="1" applyFont="1" applyBorder="1"/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/>
    <xf numFmtId="9" fontId="5" fillId="4" borderId="1" xfId="1" applyFont="1" applyFill="1" applyBorder="1"/>
    <xf numFmtId="0" fontId="0" fillId="0" borderId="0" xfId="0"/>
    <xf numFmtId="9" fontId="0" fillId="0" borderId="0" xfId="1" applyFont="1"/>
    <xf numFmtId="0" fontId="0" fillId="0" borderId="0" xfId="0" applyAlignment="1">
      <alignment horizontal="left"/>
    </xf>
    <xf numFmtId="9" fontId="6" fillId="0" borderId="3" xfId="1" applyFont="1" applyBorder="1"/>
    <xf numFmtId="0" fontId="0" fillId="0" borderId="0" xfId="0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9" fontId="7" fillId="0" borderId="1" xfId="0" applyNumberFormat="1" applyFont="1" applyBorder="1" applyAlignment="1">
      <alignment horizontal="right"/>
    </xf>
    <xf numFmtId="0" fontId="5" fillId="6" borderId="4" xfId="0" applyFont="1" applyFill="1" applyBorder="1"/>
    <xf numFmtId="9" fontId="3" fillId="7" borderId="1" xfId="0" applyNumberFormat="1" applyFont="1" applyFill="1" applyBorder="1" applyAlignment="1">
      <alignment horizontal="right"/>
    </xf>
    <xf numFmtId="9" fontId="6" fillId="0" borderId="1" xfId="1" applyFont="1" applyBorder="1"/>
    <xf numFmtId="9" fontId="6" fillId="0" borderId="4" xfId="1" applyFont="1" applyBorder="1"/>
    <xf numFmtId="1" fontId="6" fillId="0" borderId="1" xfId="1" applyNumberFormat="1" applyFont="1" applyBorder="1"/>
    <xf numFmtId="1" fontId="6" fillId="0" borderId="4" xfId="1" applyNumberFormat="1" applyFont="1" applyBorder="1"/>
    <xf numFmtId="0" fontId="0" fillId="0" borderId="5" xfId="0" applyBorder="1"/>
    <xf numFmtId="1" fontId="5" fillId="4" borderId="1" xfId="1" applyNumberFormat="1" applyFont="1" applyFill="1" applyBorder="1"/>
    <xf numFmtId="9" fontId="6" fillId="0" borderId="4" xfId="1" applyFont="1" applyFill="1" applyBorder="1"/>
    <xf numFmtId="9" fontId="6" fillId="0" borderId="4" xfId="0" applyNumberFormat="1" applyFont="1" applyBorder="1"/>
    <xf numFmtId="9" fontId="6" fillId="0" borderId="1" xfId="1" applyFont="1" applyFill="1" applyBorder="1"/>
    <xf numFmtId="9" fontId="6" fillId="0" borderId="1" xfId="0" applyNumberFormat="1" applyFont="1" applyBorder="1"/>
    <xf numFmtId="0" fontId="6" fillId="0" borderId="2" xfId="0" applyFont="1" applyBorder="1"/>
    <xf numFmtId="9" fontId="6" fillId="0" borderId="2" xfId="0" applyNumberFormat="1" applyFont="1" applyBorder="1"/>
    <xf numFmtId="9" fontId="6" fillId="4" borderId="2" xfId="1" applyFont="1" applyFill="1" applyBorder="1"/>
    <xf numFmtId="1" fontId="6" fillId="0" borderId="4" xfId="1" applyNumberFormat="1" applyFont="1" applyFill="1" applyBorder="1"/>
    <xf numFmtId="1" fontId="6" fillId="0" borderId="4" xfId="0" applyNumberFormat="1" applyFont="1" applyBorder="1"/>
    <xf numFmtId="1" fontId="6" fillId="0" borderId="1" xfId="1" applyNumberFormat="1" applyFont="1" applyFill="1" applyBorder="1"/>
    <xf numFmtId="1" fontId="6" fillId="0" borderId="1" xfId="0" applyNumberFormat="1" applyFont="1" applyBorder="1"/>
    <xf numFmtId="1" fontId="6" fillId="0" borderId="2" xfId="0" applyNumberFormat="1" applyFont="1" applyBorder="1"/>
    <xf numFmtId="1" fontId="6" fillId="4" borderId="2" xfId="1" applyNumberFormat="1" applyFont="1" applyFill="1" applyBorder="1"/>
    <xf numFmtId="9" fontId="6" fillId="0" borderId="3" xfId="1" applyFont="1" applyFill="1" applyBorder="1"/>
    <xf numFmtId="1" fontId="8" fillId="0" borderId="4" xfId="1" applyNumberFormat="1" applyFont="1" applyBorder="1"/>
    <xf numFmtId="1" fontId="8" fillId="0" borderId="1" xfId="1" applyNumberFormat="1" applyFont="1" applyBorder="1"/>
    <xf numFmtId="1" fontId="8" fillId="0" borderId="2" xfId="1" applyNumberFormat="1" applyFont="1" applyBorder="1"/>
  </cellXfs>
  <cellStyles count="2">
    <cellStyle name="Normal" xfId="0" builtinId="0"/>
    <cellStyle name="Percent" xfId="1" builtinId="5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" displayName="Table1" ref="A2:C12" totalsRowShown="0">
  <tableColumns count="3">
    <tableColumn id="1" name="Year"/>
    <tableColumn id="2" name="Actual"/>
    <tableColumn id="3" name=" Plann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A2:D11" totalsRowShown="0">
  <tableColumns count="4">
    <tableColumn id="1" name="Departments"/>
    <tableColumn id="2" name="Planned" dataDxfId="3" dataCellStyle="Percent"/>
    <tableColumn id="3" name="Actual" dataDxfId="2" dataCellStyle="Percent"/>
    <tableColumn id="4" name="Difference" dataDxfId="1">
      <calculatedColumnFormula>C3-B3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Table18" displayName="Table18" ref="A1:D11" totalsRowShown="0" headerRowDxfId="44" headerRowBorderDxfId="43">
  <tableColumns count="4">
    <tableColumn id="1" name=" Department"/>
    <tableColumn id="2" name="UG"/>
    <tableColumn id="3" name="PG upto Masters"/>
    <tableColumn id="4" name="PG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Table19" displayName="Table19" ref="A1:K7" totalsRowShown="0">
  <tableColumns count="11">
    <tableColumn id="1" name="Departments"/>
    <tableColumn id="2" name="2014" dataDxfId="42" dataCellStyle="Percent"/>
    <tableColumn id="3" name="2015" dataDxfId="41" dataCellStyle="Percent"/>
    <tableColumn id="4" name="2016" dataDxfId="40" dataCellStyle="Percent"/>
    <tableColumn id="5" name="2017" dataDxfId="39" dataCellStyle="Percent"/>
    <tableColumn id="6" name="2018" dataDxfId="38" dataCellStyle="Percent"/>
    <tableColumn id="8" name="2019" dataDxfId="37" dataCellStyle="Percent"/>
    <tableColumn id="9" name="2020" dataDxfId="36" dataCellStyle="Percent"/>
    <tableColumn id="10" name="2021" dataDxfId="35" dataCellStyle="Percent"/>
    <tableColumn id="11" name="2022" dataDxfId="34" dataCellStyle="Percent"/>
    <tableColumn id="7" name="Difference 2014 vs 2022" dataDxfId="33" dataCellStyle="Percent">
      <calculatedColumnFormula>J2-B2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9" name="Table110" displayName="Table110" ref="A1:K7" totalsRowShown="0">
  <tableColumns count="11">
    <tableColumn id="1" name="Derpatnment" dataDxfId="32"/>
    <tableColumn id="2" name="2014" dataDxfId="31" dataCellStyle="Percent"/>
    <tableColumn id="3" name="2015" dataDxfId="30" dataCellStyle="Percent"/>
    <tableColumn id="4" name="2016" dataDxfId="29" dataCellStyle="Percent"/>
    <tableColumn id="5" name="2017" dataDxfId="28" dataCellStyle="Percent"/>
    <tableColumn id="6" name="2018" dataDxfId="27" dataCellStyle="Percent"/>
    <tableColumn id="7" name="2019" dataDxfId="26" dataCellStyle="Percent"/>
    <tableColumn id="8" name="2020" dataDxfId="25" dataCellStyle="Percent"/>
    <tableColumn id="9" name="2021" dataDxfId="24" dataCellStyle="Percent"/>
    <tableColumn id="10" name="2022" dataDxfId="23" dataCellStyle="Percent"/>
    <tableColumn id="11" name="2023" dataDxfId="0" dataCellStyle="Percent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Table112" displayName="Table112" ref="A1:J7" totalsRowShown="0">
  <tableColumns count="10">
    <tableColumn id="1" name="Department"/>
    <tableColumn id="2" name="2014" dataDxfId="22"/>
    <tableColumn id="3" name="2015" dataDxfId="21"/>
    <tableColumn id="4" name="2016" dataDxfId="20"/>
    <tableColumn id="5" name="2017" dataDxfId="19"/>
    <tableColumn id="6" name="2018" dataDxfId="18"/>
    <tableColumn id="7" name="2019" dataDxfId="17"/>
    <tableColumn id="8" name="2020" dataDxfId="16"/>
    <tableColumn id="9" name="2021" dataDxfId="15"/>
    <tableColumn id="10" name="2022" dataDxfId="1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2" name="Table113" displayName="Table113" ref="A1:J7" totalsRowShown="0">
  <tableColumns count="10">
    <tableColumn id="1" name="Department" dataDxfId="13"/>
    <tableColumn id="2" name="2014" dataDxfId="12"/>
    <tableColumn id="3" name="2015" dataDxfId="11"/>
    <tableColumn id="4" name="2016" dataDxfId="10"/>
    <tableColumn id="5" name="2017" dataDxfId="9"/>
    <tableColumn id="6" name="2018" dataDxfId="8"/>
    <tableColumn id="7" name="2019" dataDxfId="7"/>
    <tableColumn id="8" name="2020" dataDxfId="6"/>
    <tableColumn id="9" name="2021" dataDxfId="5"/>
    <tableColumn id="10" name="2022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:C12"/>
    </sheetView>
  </sheetViews>
  <sheetFormatPr defaultRowHeight="15" x14ac:dyDescent="0.25"/>
  <sheetData>
    <row r="1" spans="1:3" x14ac:dyDescent="0.25">
      <c r="A1" t="s">
        <v>3</v>
      </c>
    </row>
    <row r="2" spans="1:3" x14ac:dyDescent="0.25">
      <c r="A2" t="s">
        <v>2</v>
      </c>
      <c r="B2" t="s">
        <v>0</v>
      </c>
      <c r="C2" t="s">
        <v>1</v>
      </c>
    </row>
    <row r="3" spans="1:3" x14ac:dyDescent="0.25">
      <c r="A3">
        <v>2014</v>
      </c>
      <c r="B3">
        <v>2015</v>
      </c>
      <c r="C3">
        <v>1992</v>
      </c>
    </row>
    <row r="4" spans="1:3" x14ac:dyDescent="0.25">
      <c r="A4">
        <v>2015</v>
      </c>
      <c r="B4">
        <v>2233</v>
      </c>
      <c r="C4">
        <v>2106</v>
      </c>
    </row>
    <row r="5" spans="1:3" x14ac:dyDescent="0.25">
      <c r="A5">
        <v>2016</v>
      </c>
      <c r="B5">
        <v>2332</v>
      </c>
      <c r="C5">
        <v>2200</v>
      </c>
    </row>
    <row r="6" spans="1:3" x14ac:dyDescent="0.25">
      <c r="A6">
        <v>2017</v>
      </c>
      <c r="B6" s="1">
        <v>2568</v>
      </c>
      <c r="C6" s="1">
        <v>2222</v>
      </c>
    </row>
    <row r="7" spans="1:3" x14ac:dyDescent="0.25">
      <c r="A7">
        <v>2018</v>
      </c>
      <c r="B7">
        <v>2779</v>
      </c>
      <c r="C7">
        <v>2430</v>
      </c>
    </row>
    <row r="8" spans="1:3" x14ac:dyDescent="0.25">
      <c r="A8">
        <v>2019</v>
      </c>
      <c r="B8">
        <v>3003</v>
      </c>
      <c r="C8">
        <v>2557</v>
      </c>
    </row>
    <row r="9" spans="1:3" x14ac:dyDescent="0.25">
      <c r="A9">
        <v>2020</v>
      </c>
      <c r="B9">
        <v>2859</v>
      </c>
      <c r="C9">
        <v>2700</v>
      </c>
    </row>
    <row r="10" spans="1:3" x14ac:dyDescent="0.25">
      <c r="A10">
        <v>2021</v>
      </c>
      <c r="B10">
        <v>2923</v>
      </c>
      <c r="C10">
        <v>2821</v>
      </c>
    </row>
    <row r="11" spans="1:3" x14ac:dyDescent="0.25">
      <c r="A11">
        <v>2022</v>
      </c>
      <c r="B11" s="2">
        <v>2857</v>
      </c>
      <c r="C11">
        <v>2748</v>
      </c>
    </row>
    <row r="12" spans="1:3" x14ac:dyDescent="0.25">
      <c r="A12" s="18">
        <v>2023</v>
      </c>
      <c r="B12" s="18">
        <v>2928</v>
      </c>
      <c r="C12" s="18">
        <v>2849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6" sqref="B6"/>
    </sheetView>
  </sheetViews>
  <sheetFormatPr defaultRowHeight="15" x14ac:dyDescent="0.25"/>
  <sheetData>
    <row r="1" spans="1:10" x14ac:dyDescent="0.25">
      <c r="A1" s="18" t="s">
        <v>17</v>
      </c>
      <c r="B1" s="18" t="s">
        <v>18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</row>
    <row r="2" spans="1:10" x14ac:dyDescent="0.25">
      <c r="A2" s="18" t="s">
        <v>20</v>
      </c>
      <c r="B2" s="29">
        <v>0.21</v>
      </c>
      <c r="C2" s="29">
        <v>0.21</v>
      </c>
      <c r="D2" s="29">
        <v>0.19</v>
      </c>
      <c r="E2" s="30">
        <v>0.35</v>
      </c>
      <c r="F2" s="35">
        <v>0.28000000000000003</v>
      </c>
      <c r="G2" s="36">
        <v>0.22</v>
      </c>
      <c r="H2" s="36">
        <v>0.17</v>
      </c>
      <c r="I2" s="36">
        <v>0.21</v>
      </c>
      <c r="J2" s="36">
        <v>0.27</v>
      </c>
    </row>
    <row r="3" spans="1:10" x14ac:dyDescent="0.25">
      <c r="A3" s="18" t="s">
        <v>21</v>
      </c>
      <c r="B3" s="29">
        <v>0.55000000000000004</v>
      </c>
      <c r="C3" s="29">
        <v>0.4</v>
      </c>
      <c r="D3" s="29">
        <v>0.38</v>
      </c>
      <c r="E3" s="29">
        <v>0.28999999999999998</v>
      </c>
      <c r="F3" s="37">
        <v>0.35</v>
      </c>
      <c r="G3" s="38">
        <v>0.3</v>
      </c>
      <c r="H3" s="38">
        <v>0.28999999999999998</v>
      </c>
      <c r="I3" s="38">
        <v>0.3</v>
      </c>
      <c r="J3" s="38">
        <v>0.35</v>
      </c>
    </row>
    <row r="4" spans="1:10" x14ac:dyDescent="0.25">
      <c r="A4" s="18" t="s">
        <v>7</v>
      </c>
      <c r="B4" s="29">
        <v>0.33</v>
      </c>
      <c r="C4" s="29">
        <v>0.31</v>
      </c>
      <c r="D4" s="29">
        <v>0.28000000000000003</v>
      </c>
      <c r="E4" s="29">
        <v>0.23</v>
      </c>
      <c r="F4" s="29">
        <v>7.0000000000000007E-2</v>
      </c>
      <c r="G4" s="38">
        <v>0.08</v>
      </c>
      <c r="H4" s="38">
        <v>0.05</v>
      </c>
      <c r="I4" s="38">
        <v>0.04</v>
      </c>
      <c r="J4" s="38">
        <v>0.05</v>
      </c>
    </row>
    <row r="5" spans="1:10" x14ac:dyDescent="0.25">
      <c r="A5" s="18" t="s">
        <v>9</v>
      </c>
      <c r="B5" s="29">
        <v>0.33</v>
      </c>
      <c r="C5" s="29">
        <v>0.31</v>
      </c>
      <c r="D5" s="29">
        <v>0.28000000000000003</v>
      </c>
      <c r="E5" s="29">
        <v>0.12</v>
      </c>
      <c r="F5" s="29">
        <v>0.18</v>
      </c>
      <c r="G5" s="38">
        <v>0.16</v>
      </c>
      <c r="H5" s="38">
        <v>0.12</v>
      </c>
      <c r="I5" s="38">
        <v>0.05</v>
      </c>
      <c r="J5" s="38">
        <v>0.04</v>
      </c>
    </row>
    <row r="6" spans="1:10" x14ac:dyDescent="0.25">
      <c r="A6" s="18" t="s">
        <v>13</v>
      </c>
      <c r="B6" s="39"/>
      <c r="C6" s="39"/>
      <c r="D6" s="39"/>
      <c r="E6" s="39"/>
      <c r="F6" s="39"/>
      <c r="G6" s="40">
        <v>0.5</v>
      </c>
      <c r="H6" s="40">
        <v>0.5</v>
      </c>
      <c r="I6" s="38">
        <v>0.2</v>
      </c>
      <c r="J6" s="38">
        <v>0</v>
      </c>
    </row>
    <row r="7" spans="1:10" x14ac:dyDescent="0.25">
      <c r="A7" s="18" t="s">
        <v>24</v>
      </c>
      <c r="B7" s="41">
        <v>6.9975186104218365E-2</v>
      </c>
      <c r="C7" s="41">
        <v>6.5382892969099868E-2</v>
      </c>
      <c r="D7" s="41">
        <v>7.0265638389031701E-2</v>
      </c>
      <c r="E7" s="12">
        <v>0.06</v>
      </c>
      <c r="F7" s="12">
        <v>0.24</v>
      </c>
      <c r="G7" s="40">
        <v>0.19</v>
      </c>
      <c r="H7" s="40">
        <v>0.16</v>
      </c>
      <c r="I7" s="40">
        <v>0.14000000000000001</v>
      </c>
      <c r="J7" s="40">
        <v>0.17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10" sqref="D10"/>
    </sheetView>
  </sheetViews>
  <sheetFormatPr defaultRowHeight="15" x14ac:dyDescent="0.25"/>
  <sheetData>
    <row r="1" spans="1:10" x14ac:dyDescent="0.25">
      <c r="A1" s="18" t="s">
        <v>17</v>
      </c>
      <c r="B1" s="18" t="s">
        <v>18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</row>
    <row r="2" spans="1:10" x14ac:dyDescent="0.25">
      <c r="A2" s="18" t="s">
        <v>20</v>
      </c>
      <c r="B2" s="31">
        <v>12</v>
      </c>
      <c r="C2" s="31">
        <v>12</v>
      </c>
      <c r="D2" s="31">
        <v>13</v>
      </c>
      <c r="E2" s="32">
        <v>18</v>
      </c>
      <c r="F2" s="42">
        <v>14</v>
      </c>
      <c r="G2" s="43">
        <v>12</v>
      </c>
      <c r="H2" s="43">
        <v>8</v>
      </c>
      <c r="I2" s="43">
        <v>12</v>
      </c>
      <c r="J2" s="43">
        <v>15</v>
      </c>
    </row>
    <row r="3" spans="1:10" x14ac:dyDescent="0.25">
      <c r="A3" s="18" t="s">
        <v>21</v>
      </c>
      <c r="B3" s="31">
        <v>6</v>
      </c>
      <c r="C3" s="31">
        <v>6</v>
      </c>
      <c r="D3" s="31">
        <v>9</v>
      </c>
      <c r="E3" s="31">
        <v>11</v>
      </c>
      <c r="F3" s="44">
        <v>9</v>
      </c>
      <c r="G3" s="45">
        <v>7</v>
      </c>
      <c r="H3" s="45">
        <v>6</v>
      </c>
      <c r="I3" s="45">
        <v>6</v>
      </c>
      <c r="J3" s="45">
        <v>6</v>
      </c>
    </row>
    <row r="4" spans="1:10" x14ac:dyDescent="0.25">
      <c r="A4" s="18" t="s">
        <v>7</v>
      </c>
      <c r="B4" s="31">
        <v>12</v>
      </c>
      <c r="C4" s="31">
        <v>12</v>
      </c>
      <c r="D4" s="31">
        <v>13</v>
      </c>
      <c r="E4" s="31">
        <v>11</v>
      </c>
      <c r="F4" s="31">
        <v>3</v>
      </c>
      <c r="G4" s="45">
        <v>4</v>
      </c>
      <c r="H4" s="45">
        <v>2</v>
      </c>
      <c r="I4" s="45">
        <v>2</v>
      </c>
      <c r="J4" s="45">
        <v>2</v>
      </c>
    </row>
    <row r="5" spans="1:10" x14ac:dyDescent="0.25">
      <c r="A5" s="18" t="s">
        <v>9</v>
      </c>
      <c r="B5" s="31">
        <v>1</v>
      </c>
      <c r="C5" s="31">
        <v>1</v>
      </c>
      <c r="D5" s="31">
        <v>1</v>
      </c>
      <c r="E5" s="31">
        <v>3</v>
      </c>
      <c r="F5" s="31">
        <v>4</v>
      </c>
      <c r="G5" s="45">
        <v>3</v>
      </c>
      <c r="H5" s="45">
        <v>2</v>
      </c>
      <c r="I5" s="45">
        <v>1</v>
      </c>
      <c r="J5" s="45">
        <v>1</v>
      </c>
    </row>
    <row r="6" spans="1:10" x14ac:dyDescent="0.25">
      <c r="A6" s="33" t="s">
        <v>13</v>
      </c>
      <c r="B6" s="46"/>
      <c r="C6" s="46"/>
      <c r="D6" s="46"/>
      <c r="E6" s="46"/>
      <c r="F6" s="46"/>
      <c r="G6" s="46">
        <v>3</v>
      </c>
      <c r="H6" s="46">
        <v>3</v>
      </c>
      <c r="I6" s="45">
        <v>1</v>
      </c>
      <c r="J6" s="45">
        <v>0</v>
      </c>
    </row>
    <row r="7" spans="1:10" x14ac:dyDescent="0.25">
      <c r="A7" s="33" t="s">
        <v>24</v>
      </c>
      <c r="B7" s="47">
        <f>SUM(B$2:B$6)</f>
        <v>31</v>
      </c>
      <c r="C7" s="47">
        <f t="shared" ref="C7:J7" si="0">SUM(C$2:C$6)</f>
        <v>31</v>
      </c>
      <c r="D7" s="47">
        <f t="shared" si="0"/>
        <v>36</v>
      </c>
      <c r="E7" s="47">
        <f t="shared" si="0"/>
        <v>43</v>
      </c>
      <c r="F7" s="47">
        <f t="shared" si="0"/>
        <v>30</v>
      </c>
      <c r="G7" s="47">
        <f t="shared" si="0"/>
        <v>29</v>
      </c>
      <c r="H7" s="47">
        <f t="shared" si="0"/>
        <v>21</v>
      </c>
      <c r="I7" s="47">
        <f t="shared" si="0"/>
        <v>22</v>
      </c>
      <c r="J7" s="47">
        <f t="shared" si="0"/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0" sqref="C20"/>
    </sheetView>
  </sheetViews>
  <sheetFormatPr defaultRowHeight="15" x14ac:dyDescent="0.25"/>
  <cols>
    <col min="1" max="1" width="14.140625" customWidth="1"/>
  </cols>
  <sheetData>
    <row r="1" spans="1:4" ht="18.75" x14ac:dyDescent="0.25">
      <c r="A1" s="5" t="s">
        <v>15</v>
      </c>
    </row>
    <row r="2" spans="1:4" x14ac:dyDescent="0.25">
      <c r="A2" t="s">
        <v>16</v>
      </c>
      <c r="B2" t="s">
        <v>4</v>
      </c>
      <c r="C2" t="s">
        <v>0</v>
      </c>
      <c r="D2" t="s">
        <v>5</v>
      </c>
    </row>
    <row r="3" spans="1:4" x14ac:dyDescent="0.25">
      <c r="A3" s="18" t="s">
        <v>6</v>
      </c>
      <c r="B3" s="3">
        <v>593</v>
      </c>
      <c r="C3" s="3">
        <v>537</v>
      </c>
      <c r="D3" s="4">
        <f t="shared" ref="D3:D10" si="0">C3-B3</f>
        <v>-56</v>
      </c>
    </row>
    <row r="4" spans="1:4" x14ac:dyDescent="0.25">
      <c r="A4" s="18" t="s">
        <v>7</v>
      </c>
      <c r="B4" s="3">
        <v>315</v>
      </c>
      <c r="C4" s="3">
        <v>386</v>
      </c>
      <c r="D4" s="4">
        <f t="shared" si="0"/>
        <v>71</v>
      </c>
    </row>
    <row r="5" spans="1:4" x14ac:dyDescent="0.25">
      <c r="A5" s="18" t="s">
        <v>8</v>
      </c>
      <c r="B5" s="3">
        <v>278</v>
      </c>
      <c r="C5" s="3">
        <v>297</v>
      </c>
      <c r="D5" s="4">
        <f t="shared" si="0"/>
        <v>19</v>
      </c>
    </row>
    <row r="6" spans="1:4" x14ac:dyDescent="0.25">
      <c r="A6" s="18" t="s">
        <v>9</v>
      </c>
      <c r="B6" s="3">
        <v>207</v>
      </c>
      <c r="C6" s="3">
        <v>253</v>
      </c>
      <c r="D6" s="4">
        <f t="shared" si="0"/>
        <v>46</v>
      </c>
    </row>
    <row r="7" spans="1:4" x14ac:dyDescent="0.25">
      <c r="A7" s="18" t="s">
        <v>10</v>
      </c>
      <c r="B7" s="3">
        <v>290</v>
      </c>
      <c r="C7" s="3">
        <v>298</v>
      </c>
      <c r="D7" s="4">
        <f t="shared" si="0"/>
        <v>8</v>
      </c>
    </row>
    <row r="8" spans="1:4" x14ac:dyDescent="0.25">
      <c r="A8" s="18" t="s">
        <v>11</v>
      </c>
      <c r="B8" s="3">
        <v>772</v>
      </c>
      <c r="C8" s="3">
        <v>698</v>
      </c>
      <c r="D8" s="4">
        <f t="shared" si="0"/>
        <v>-74</v>
      </c>
    </row>
    <row r="9" spans="1:4" x14ac:dyDescent="0.25">
      <c r="A9" s="18" t="s">
        <v>12</v>
      </c>
      <c r="B9" s="3">
        <v>115</v>
      </c>
      <c r="C9" s="3">
        <v>142</v>
      </c>
      <c r="D9" s="4">
        <f t="shared" si="0"/>
        <v>27</v>
      </c>
    </row>
    <row r="10" spans="1:4" x14ac:dyDescent="0.25">
      <c r="A10" s="18" t="s">
        <v>13</v>
      </c>
      <c r="B10" s="3">
        <v>6</v>
      </c>
      <c r="C10" s="3">
        <v>8</v>
      </c>
      <c r="D10" s="4">
        <f t="shared" si="0"/>
        <v>2</v>
      </c>
    </row>
    <row r="11" spans="1:4" x14ac:dyDescent="0.25">
      <c r="A11" s="18" t="s">
        <v>14</v>
      </c>
      <c r="B11" s="3">
        <v>273</v>
      </c>
      <c r="C11" s="3">
        <v>309</v>
      </c>
      <c r="D11" s="4">
        <f>C11-B11</f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4" sqref="B14"/>
    </sheetView>
  </sheetViews>
  <sheetFormatPr defaultRowHeight="15" x14ac:dyDescent="0.25"/>
  <cols>
    <col min="1" max="1" width="18.28515625" customWidth="1"/>
  </cols>
  <sheetData>
    <row r="1" spans="1:5" x14ac:dyDescent="0.25">
      <c r="A1" t="s">
        <v>25</v>
      </c>
    </row>
    <row r="2" spans="1:5" x14ac:dyDescent="0.25">
      <c r="A2" s="6" t="s">
        <v>17</v>
      </c>
      <c r="B2" s="7">
        <v>2022</v>
      </c>
      <c r="C2" s="7">
        <v>2023</v>
      </c>
      <c r="D2" s="7" t="s">
        <v>19</v>
      </c>
      <c r="E2" s="7" t="s">
        <v>26</v>
      </c>
    </row>
    <row r="3" spans="1:5" x14ac:dyDescent="0.25">
      <c r="A3" s="6" t="s">
        <v>20</v>
      </c>
      <c r="B3" s="8">
        <v>329</v>
      </c>
      <c r="C3" s="8">
        <v>537</v>
      </c>
      <c r="D3" s="8">
        <f>C3/B3</f>
        <v>1.6322188449848025</v>
      </c>
      <c r="E3" s="9">
        <f>D3-1</f>
        <v>0.63221884498480252</v>
      </c>
    </row>
    <row r="4" spans="1:5" x14ac:dyDescent="0.25">
      <c r="A4" s="6" t="s">
        <v>7</v>
      </c>
      <c r="B4" s="8">
        <v>375</v>
      </c>
      <c r="C4" s="8">
        <v>387</v>
      </c>
      <c r="D4" s="8">
        <f t="shared" ref="D4:D10" si="0">C4/B4</f>
        <v>1.032</v>
      </c>
      <c r="E4" s="9">
        <f t="shared" ref="E4:E12" si="1">D4-1</f>
        <v>3.2000000000000028E-2</v>
      </c>
    </row>
    <row r="5" spans="1:5" x14ac:dyDescent="0.25">
      <c r="A5" s="6" t="s">
        <v>22</v>
      </c>
      <c r="B5" s="8">
        <v>183</v>
      </c>
      <c r="C5" s="8">
        <v>297</v>
      </c>
      <c r="D5" s="8">
        <f t="shared" si="0"/>
        <v>1.6229508196721312</v>
      </c>
      <c r="E5" s="9">
        <f t="shared" si="1"/>
        <v>0.62295081967213117</v>
      </c>
    </row>
    <row r="6" spans="1:5" x14ac:dyDescent="0.25">
      <c r="A6" s="6" t="s">
        <v>23</v>
      </c>
      <c r="B6" s="8">
        <v>305</v>
      </c>
      <c r="C6" s="10">
        <v>253</v>
      </c>
      <c r="D6" s="8">
        <f t="shared" si="0"/>
        <v>0.82950819672131149</v>
      </c>
      <c r="E6" s="9">
        <f t="shared" si="1"/>
        <v>-0.17049180327868851</v>
      </c>
    </row>
    <row r="7" spans="1:5" x14ac:dyDescent="0.25">
      <c r="A7" s="6" t="s">
        <v>10</v>
      </c>
      <c r="B7" s="8">
        <v>296</v>
      </c>
      <c r="C7" s="10">
        <v>298</v>
      </c>
      <c r="D7" s="8">
        <f t="shared" si="0"/>
        <v>1.0067567567567568</v>
      </c>
      <c r="E7" s="9">
        <f t="shared" si="1"/>
        <v>6.7567567567567988E-3</v>
      </c>
    </row>
    <row r="8" spans="1:5" x14ac:dyDescent="0.25">
      <c r="A8" s="6" t="s">
        <v>11</v>
      </c>
      <c r="B8" s="8">
        <v>634</v>
      </c>
      <c r="C8" s="10">
        <v>698</v>
      </c>
      <c r="D8" s="8">
        <f t="shared" si="0"/>
        <v>1.1009463722397477</v>
      </c>
      <c r="E8" s="9">
        <f t="shared" si="1"/>
        <v>0.10094637223974767</v>
      </c>
    </row>
    <row r="9" spans="1:5" x14ac:dyDescent="0.25">
      <c r="A9" s="6" t="s">
        <v>12</v>
      </c>
      <c r="B9" s="8">
        <v>74</v>
      </c>
      <c r="C9" s="10">
        <v>142</v>
      </c>
      <c r="D9" s="8">
        <f t="shared" si="0"/>
        <v>1.9189189189189189</v>
      </c>
      <c r="E9" s="9">
        <f t="shared" si="1"/>
        <v>0.91891891891891886</v>
      </c>
    </row>
    <row r="10" spans="1:5" x14ac:dyDescent="0.25">
      <c r="A10" s="6" t="s">
        <v>13</v>
      </c>
      <c r="B10" s="8">
        <v>5</v>
      </c>
      <c r="C10" s="10">
        <v>8</v>
      </c>
      <c r="D10" s="8">
        <f t="shared" si="0"/>
        <v>1.6</v>
      </c>
      <c r="E10" s="9">
        <f t="shared" si="1"/>
        <v>0.60000000000000009</v>
      </c>
    </row>
    <row r="11" spans="1:5" x14ac:dyDescent="0.25">
      <c r="A11" s="6" t="s">
        <v>14</v>
      </c>
      <c r="B11" s="8">
        <v>306</v>
      </c>
      <c r="C11" s="10">
        <v>309</v>
      </c>
      <c r="D11" s="8">
        <f t="shared" ref="D11:D12" si="2">C11/B11</f>
        <v>1.0098039215686274</v>
      </c>
      <c r="E11" s="9">
        <f t="shared" si="1"/>
        <v>9.8039215686274161E-3</v>
      </c>
    </row>
    <row r="12" spans="1:5" x14ac:dyDescent="0.25">
      <c r="A12" s="6" t="s">
        <v>24</v>
      </c>
      <c r="B12" s="8">
        <v>2015</v>
      </c>
      <c r="C12" s="11">
        <v>2857</v>
      </c>
      <c r="D12" s="8">
        <f t="shared" si="2"/>
        <v>1.4178660049627791</v>
      </c>
      <c r="E12" s="9">
        <f t="shared" si="1"/>
        <v>0.41786600496277915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:B12"/>
    </sheetView>
  </sheetViews>
  <sheetFormatPr defaultRowHeight="15" x14ac:dyDescent="0.25"/>
  <sheetData>
    <row r="1" spans="1:2" s="16" customFormat="1" x14ac:dyDescent="0.25">
      <c r="A1" s="16" t="s">
        <v>27</v>
      </c>
    </row>
    <row r="2" spans="1:2" x14ac:dyDescent="0.25">
      <c r="A2" s="13" t="s">
        <v>2</v>
      </c>
      <c r="B2" s="13" t="s">
        <v>27</v>
      </c>
    </row>
    <row r="3" spans="1:2" x14ac:dyDescent="0.25">
      <c r="A3" s="13">
        <v>2014</v>
      </c>
      <c r="B3" s="14">
        <v>0.79</v>
      </c>
    </row>
    <row r="4" spans="1:2" x14ac:dyDescent="0.25">
      <c r="A4" s="13">
        <v>2015</v>
      </c>
      <c r="B4" s="14">
        <v>0.81</v>
      </c>
    </row>
    <row r="5" spans="1:2" x14ac:dyDescent="0.25">
      <c r="A5" s="13">
        <v>2016</v>
      </c>
      <c r="B5" s="14">
        <v>0.8</v>
      </c>
    </row>
    <row r="6" spans="1:2" x14ac:dyDescent="0.25">
      <c r="A6" s="13">
        <v>2017</v>
      </c>
      <c r="B6" s="14">
        <v>0.83</v>
      </c>
    </row>
    <row r="7" spans="1:2" x14ac:dyDescent="0.25">
      <c r="A7" s="13">
        <v>2018</v>
      </c>
      <c r="B7" s="15">
        <v>0.86</v>
      </c>
    </row>
    <row r="8" spans="1:2" x14ac:dyDescent="0.25">
      <c r="A8" s="13">
        <v>2019</v>
      </c>
      <c r="B8" s="15">
        <v>0.87</v>
      </c>
    </row>
    <row r="9" spans="1:2" x14ac:dyDescent="0.25">
      <c r="A9" s="13">
        <v>2020</v>
      </c>
      <c r="B9" s="15">
        <v>0.89</v>
      </c>
    </row>
    <row r="10" spans="1:2" x14ac:dyDescent="0.25">
      <c r="A10" s="13">
        <v>2021</v>
      </c>
      <c r="B10" s="15">
        <v>0.91</v>
      </c>
    </row>
    <row r="11" spans="1:2" x14ac:dyDescent="0.25">
      <c r="A11" s="13">
        <v>2022</v>
      </c>
      <c r="B11" s="15">
        <v>0.91</v>
      </c>
    </row>
    <row r="12" spans="1:2" x14ac:dyDescent="0.25">
      <c r="A12" s="18">
        <v>2023</v>
      </c>
      <c r="B12" s="14">
        <v>0.93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2" sqref="A12:B12"/>
    </sheetView>
  </sheetViews>
  <sheetFormatPr defaultRowHeight="15" x14ac:dyDescent="0.25"/>
  <sheetData>
    <row r="1" spans="1:2" s="18" customFormat="1" x14ac:dyDescent="0.25">
      <c r="A1" s="18" t="s">
        <v>28</v>
      </c>
    </row>
    <row r="2" spans="1:2" x14ac:dyDescent="0.25">
      <c r="A2" s="18" t="s">
        <v>2</v>
      </c>
      <c r="B2" s="18" t="s">
        <v>28</v>
      </c>
    </row>
    <row r="3" spans="1:2" x14ac:dyDescent="0.25">
      <c r="A3" s="18" t="s">
        <v>18</v>
      </c>
      <c r="B3" s="19">
        <v>0.53</v>
      </c>
    </row>
    <row r="4" spans="1:2" x14ac:dyDescent="0.25">
      <c r="A4" s="18" t="s">
        <v>29</v>
      </c>
      <c r="B4" s="19">
        <v>0.52</v>
      </c>
    </row>
    <row r="5" spans="1:2" x14ac:dyDescent="0.25">
      <c r="A5" s="18" t="s">
        <v>30</v>
      </c>
      <c r="B5" s="19">
        <v>0.52</v>
      </c>
    </row>
    <row r="6" spans="1:2" x14ac:dyDescent="0.25">
      <c r="A6" s="18" t="s">
        <v>31</v>
      </c>
      <c r="B6" s="19">
        <v>0.53</v>
      </c>
    </row>
    <row r="7" spans="1:2" x14ac:dyDescent="0.25">
      <c r="A7" s="18" t="s">
        <v>32</v>
      </c>
      <c r="B7" s="19">
        <v>0.53</v>
      </c>
    </row>
    <row r="8" spans="1:2" x14ac:dyDescent="0.25">
      <c r="A8" s="18" t="s">
        <v>33</v>
      </c>
      <c r="B8" s="19">
        <v>0.53</v>
      </c>
    </row>
    <row r="9" spans="1:2" x14ac:dyDescent="0.25">
      <c r="A9" s="18" t="s">
        <v>34</v>
      </c>
      <c r="B9" s="19">
        <v>0.54</v>
      </c>
    </row>
    <row r="10" spans="1:2" x14ac:dyDescent="0.25">
      <c r="A10" s="18" t="s">
        <v>35</v>
      </c>
      <c r="B10" s="19">
        <v>0.54</v>
      </c>
    </row>
    <row r="11" spans="1:2" x14ac:dyDescent="0.25">
      <c r="A11" s="20">
        <v>2022</v>
      </c>
      <c r="B11" s="19">
        <v>0.56000000000000005</v>
      </c>
    </row>
    <row r="12" spans="1:2" x14ac:dyDescent="0.25">
      <c r="A12" s="20">
        <v>2023</v>
      </c>
      <c r="B12" s="19">
        <v>0.56000000000000005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4" workbookViewId="0">
      <selection activeCell="A15" sqref="A15"/>
    </sheetView>
  </sheetViews>
  <sheetFormatPr defaultRowHeight="15" x14ac:dyDescent="0.25"/>
  <sheetData>
    <row r="1" spans="1:2" s="18" customFormat="1" x14ac:dyDescent="0.25">
      <c r="A1" s="18" t="s">
        <v>38</v>
      </c>
    </row>
    <row r="2" spans="1:2" x14ac:dyDescent="0.25">
      <c r="A2" s="18" t="s">
        <v>2</v>
      </c>
      <c r="B2" s="17" t="s">
        <v>37</v>
      </c>
    </row>
    <row r="3" spans="1:2" x14ac:dyDescent="0.25">
      <c r="A3" s="18" t="s">
        <v>18</v>
      </c>
      <c r="B3" s="17">
        <v>6.9975186104218365E-2</v>
      </c>
    </row>
    <row r="4" spans="1:2" x14ac:dyDescent="0.25">
      <c r="A4" s="18" t="s">
        <v>29</v>
      </c>
      <c r="B4" s="17">
        <v>6.5382892969099868E-2</v>
      </c>
    </row>
    <row r="5" spans="1:2" x14ac:dyDescent="0.25">
      <c r="A5" s="18" t="s">
        <v>30</v>
      </c>
      <c r="B5" s="17">
        <v>7.0265638389031701E-2</v>
      </c>
    </row>
    <row r="6" spans="1:2" x14ac:dyDescent="0.25">
      <c r="A6" s="18" t="s">
        <v>31</v>
      </c>
      <c r="B6" s="12">
        <v>0.06</v>
      </c>
    </row>
    <row r="7" spans="1:2" x14ac:dyDescent="0.25">
      <c r="A7" s="18" t="s">
        <v>32</v>
      </c>
      <c r="B7" s="12">
        <v>0.05</v>
      </c>
    </row>
    <row r="8" spans="1:2" x14ac:dyDescent="0.25">
      <c r="A8" s="18" t="s">
        <v>33</v>
      </c>
      <c r="B8" s="12">
        <v>0.05</v>
      </c>
    </row>
    <row r="9" spans="1:2" x14ac:dyDescent="0.25">
      <c r="A9" s="18" t="s">
        <v>34</v>
      </c>
      <c r="B9" s="21">
        <v>0.05</v>
      </c>
    </row>
    <row r="10" spans="1:2" x14ac:dyDescent="0.25">
      <c r="A10" s="18" t="s">
        <v>35</v>
      </c>
      <c r="B10" s="21">
        <v>0.05</v>
      </c>
    </row>
    <row r="11" spans="1:2" x14ac:dyDescent="0.25">
      <c r="A11" s="22" t="s">
        <v>36</v>
      </c>
      <c r="B11" s="21">
        <v>0.05</v>
      </c>
    </row>
    <row r="12" spans="1:2" x14ac:dyDescent="0.25">
      <c r="A12" s="20">
        <v>2023</v>
      </c>
      <c r="B12" s="48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XFD1"/>
    </sheetView>
  </sheetViews>
  <sheetFormatPr defaultRowHeight="15" x14ac:dyDescent="0.25"/>
  <cols>
    <col min="1" max="1" width="28.7109375" bestFit="1" customWidth="1"/>
    <col min="2" max="2" width="5" bestFit="1" customWidth="1"/>
    <col min="3" max="3" width="8" bestFit="1" customWidth="1"/>
    <col min="4" max="4" width="5" bestFit="1" customWidth="1"/>
  </cols>
  <sheetData>
    <row r="1" spans="1:4" ht="30" x14ac:dyDescent="0.25">
      <c r="A1" s="23" t="s">
        <v>39</v>
      </c>
      <c r="B1" s="24" t="s">
        <v>40</v>
      </c>
      <c r="C1" s="24" t="s">
        <v>41</v>
      </c>
      <c r="D1" s="24" t="s">
        <v>42</v>
      </c>
    </row>
    <row r="2" spans="1:4" x14ac:dyDescent="0.25">
      <c r="A2" s="25" t="s">
        <v>6</v>
      </c>
      <c r="B2" s="26">
        <v>0.81395348837209303</v>
      </c>
      <c r="C2" s="26">
        <v>5.5456171735241505E-2</v>
      </c>
      <c r="D2" s="26">
        <v>0.13059033989266547</v>
      </c>
    </row>
    <row r="3" spans="1:4" x14ac:dyDescent="0.25">
      <c r="A3" s="25" t="s">
        <v>7</v>
      </c>
      <c r="B3" s="26">
        <v>0.8746666666666667</v>
      </c>
      <c r="C3" s="26">
        <v>1.6E-2</v>
      </c>
      <c r="D3" s="26">
        <v>0.10933333333333334</v>
      </c>
    </row>
    <row r="4" spans="1:4" x14ac:dyDescent="0.25">
      <c r="A4" s="25" t="s">
        <v>8</v>
      </c>
      <c r="B4" s="26">
        <v>1</v>
      </c>
      <c r="C4" s="26">
        <v>0</v>
      </c>
      <c r="D4" s="26">
        <v>0</v>
      </c>
    </row>
    <row r="5" spans="1:4" x14ac:dyDescent="0.25">
      <c r="A5" s="25" t="s">
        <v>9</v>
      </c>
      <c r="B5" s="26">
        <v>0.88524590163934425</v>
      </c>
      <c r="C5" s="26">
        <v>3.9344262295081971E-2</v>
      </c>
      <c r="D5" s="26">
        <v>7.5409836065573776E-2</v>
      </c>
    </row>
    <row r="6" spans="1:4" x14ac:dyDescent="0.25">
      <c r="A6" s="25" t="s">
        <v>10</v>
      </c>
      <c r="B6" s="26">
        <v>0.97972972972972971</v>
      </c>
      <c r="C6" s="26">
        <v>2.0270270270270271E-2</v>
      </c>
      <c r="D6" s="26">
        <v>0</v>
      </c>
    </row>
    <row r="7" spans="1:4" x14ac:dyDescent="0.25">
      <c r="A7" s="25" t="s">
        <v>11</v>
      </c>
      <c r="B7" s="26">
        <v>0.98580441640378547</v>
      </c>
      <c r="C7" s="26">
        <v>1.4195583596214511E-2</v>
      </c>
      <c r="D7" s="26">
        <v>0</v>
      </c>
    </row>
    <row r="8" spans="1:4" x14ac:dyDescent="0.25">
      <c r="A8" s="25" t="s">
        <v>12</v>
      </c>
      <c r="B8" s="26">
        <v>1</v>
      </c>
      <c r="C8" s="26">
        <v>0</v>
      </c>
      <c r="D8" s="26">
        <v>0</v>
      </c>
    </row>
    <row r="9" spans="1:4" x14ac:dyDescent="0.25">
      <c r="A9" s="25" t="s">
        <v>13</v>
      </c>
      <c r="B9" s="26">
        <v>0</v>
      </c>
      <c r="C9" s="26">
        <v>0</v>
      </c>
      <c r="D9" s="26">
        <v>1</v>
      </c>
    </row>
    <row r="10" spans="1:4" x14ac:dyDescent="0.25">
      <c r="A10" s="25" t="s">
        <v>14</v>
      </c>
      <c r="B10" s="26">
        <v>1</v>
      </c>
      <c r="C10" s="26">
        <v>0</v>
      </c>
      <c r="D10" s="26">
        <v>0</v>
      </c>
    </row>
    <row r="11" spans="1:4" x14ac:dyDescent="0.25">
      <c r="A11" s="27" t="s">
        <v>43</v>
      </c>
      <c r="B11" s="28">
        <v>0.92789639481974096</v>
      </c>
      <c r="C11" s="28">
        <v>2.24011200560028E-2</v>
      </c>
      <c r="D11" s="28">
        <v>4.9702485124256214E-2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3" sqref="B3"/>
    </sheetView>
  </sheetViews>
  <sheetFormatPr defaultRowHeight="15" x14ac:dyDescent="0.25"/>
  <sheetData>
    <row r="1" spans="1:11" x14ac:dyDescent="0.25">
      <c r="A1" s="18" t="s">
        <v>16</v>
      </c>
      <c r="B1" s="18" t="s">
        <v>18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44</v>
      </c>
    </row>
    <row r="2" spans="1:11" x14ac:dyDescent="0.25">
      <c r="A2" s="18" t="s">
        <v>20</v>
      </c>
      <c r="B2" s="29">
        <v>0.23200000000000001</v>
      </c>
      <c r="C2" s="29">
        <v>0.21804511278195488</v>
      </c>
      <c r="D2" s="29">
        <v>0.22006472491909385</v>
      </c>
      <c r="E2" s="30">
        <v>0.16</v>
      </c>
      <c r="F2" s="30">
        <v>0.16</v>
      </c>
      <c r="G2" s="30">
        <v>0.16</v>
      </c>
      <c r="H2" s="30">
        <v>0.16</v>
      </c>
      <c r="I2" s="30">
        <v>0.17</v>
      </c>
      <c r="J2" s="30">
        <v>0.17</v>
      </c>
      <c r="K2" s="30">
        <f t="shared" ref="K2:K7" si="0">J2-B2</f>
        <v>-6.2E-2</v>
      </c>
    </row>
    <row r="3" spans="1:11" x14ac:dyDescent="0.25">
      <c r="A3" s="18" t="s">
        <v>21</v>
      </c>
      <c r="B3" s="29">
        <v>5.6410256410256411E-2</v>
      </c>
      <c r="C3" s="29">
        <v>7.1090047393364927E-2</v>
      </c>
      <c r="D3" s="29">
        <v>0.1095890410958904</v>
      </c>
      <c r="E3" s="29">
        <v>0.16</v>
      </c>
      <c r="F3" s="29">
        <v>0.11</v>
      </c>
      <c r="G3" s="29">
        <v>0.09</v>
      </c>
      <c r="H3" s="29">
        <v>0.08</v>
      </c>
      <c r="I3" s="29">
        <v>0.08</v>
      </c>
      <c r="J3" s="29">
        <v>7.0000000000000007E-2</v>
      </c>
      <c r="K3" s="29">
        <f t="shared" si="0"/>
        <v>1.3589743589743596E-2</v>
      </c>
    </row>
    <row r="4" spans="1:11" x14ac:dyDescent="0.25">
      <c r="A4" s="18" t="s">
        <v>7</v>
      </c>
      <c r="B4" s="29">
        <v>0.11842105263157894</v>
      </c>
      <c r="C4" s="29">
        <v>0.10209424083769633</v>
      </c>
      <c r="D4" s="29">
        <v>0.12398921832884097</v>
      </c>
      <c r="E4" s="29">
        <v>0.14000000000000001</v>
      </c>
      <c r="F4" s="29">
        <v>0.12</v>
      </c>
      <c r="G4" s="29">
        <v>0.14000000000000001</v>
      </c>
      <c r="H4" s="29">
        <v>0.12</v>
      </c>
      <c r="I4" s="29">
        <v>0.15</v>
      </c>
      <c r="J4" s="29">
        <v>0.11</v>
      </c>
      <c r="K4" s="29">
        <f t="shared" si="0"/>
        <v>-8.4210526315789402E-3</v>
      </c>
    </row>
    <row r="5" spans="1:11" x14ac:dyDescent="0.25">
      <c r="A5" s="18" t="s">
        <v>9</v>
      </c>
      <c r="B5" s="29">
        <v>0.14457831325301204</v>
      </c>
      <c r="C5" s="29">
        <v>0.13229571984435798</v>
      </c>
      <c r="D5" s="29">
        <v>9.4545454545454544E-2</v>
      </c>
      <c r="E5" s="29">
        <v>0.09</v>
      </c>
      <c r="F5" s="29">
        <v>7.0000000000000007E-2</v>
      </c>
      <c r="G5" s="29">
        <v>7.0000000000000007E-2</v>
      </c>
      <c r="H5" s="29">
        <v>0.06</v>
      </c>
      <c r="I5" s="29">
        <v>7.0000000000000007E-2</v>
      </c>
      <c r="J5" s="29">
        <v>0.08</v>
      </c>
      <c r="K5" s="29">
        <f t="shared" si="0"/>
        <v>-6.457831325301204E-2</v>
      </c>
    </row>
    <row r="6" spans="1:11" x14ac:dyDescent="0.25">
      <c r="A6" s="18" t="s">
        <v>13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>
        <v>1</v>
      </c>
      <c r="H6" s="29">
        <v>1</v>
      </c>
      <c r="I6" s="29">
        <v>1</v>
      </c>
      <c r="J6" s="29">
        <v>1</v>
      </c>
      <c r="K6" s="29">
        <f t="shared" si="0"/>
        <v>1</v>
      </c>
    </row>
    <row r="7" spans="1:11" x14ac:dyDescent="0.25">
      <c r="A7" s="18" t="s">
        <v>24</v>
      </c>
      <c r="B7" s="17">
        <v>6.9975186104218365E-2</v>
      </c>
      <c r="C7" s="17">
        <v>6.5382892969099868E-2</v>
      </c>
      <c r="D7" s="17">
        <v>7.0265638389031701E-2</v>
      </c>
      <c r="E7" s="12">
        <v>0.06</v>
      </c>
      <c r="F7" s="12">
        <v>0.05</v>
      </c>
      <c r="G7" s="12">
        <v>0.05</v>
      </c>
      <c r="H7" s="12">
        <v>0.05</v>
      </c>
      <c r="I7" s="12">
        <v>0.05</v>
      </c>
      <c r="J7" s="12">
        <v>0.05</v>
      </c>
      <c r="K7" s="12">
        <f t="shared" si="0"/>
        <v>-1.9975186104218362E-2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6" sqref="G6"/>
    </sheetView>
  </sheetViews>
  <sheetFormatPr defaultRowHeight="15" x14ac:dyDescent="0.25"/>
  <sheetData>
    <row r="1" spans="1:11" x14ac:dyDescent="0.25">
      <c r="A1" s="18" t="s">
        <v>45</v>
      </c>
      <c r="B1" s="18" t="s">
        <v>18</v>
      </c>
      <c r="C1" s="18" t="s">
        <v>29</v>
      </c>
      <c r="D1" s="18" t="s">
        <v>30</v>
      </c>
      <c r="E1" s="18" t="s">
        <v>31</v>
      </c>
      <c r="F1" s="18" t="s">
        <v>32</v>
      </c>
      <c r="G1" s="18" t="s">
        <v>33</v>
      </c>
      <c r="H1" s="18" t="s">
        <v>34</v>
      </c>
      <c r="I1" s="18" t="s">
        <v>35</v>
      </c>
      <c r="J1" s="18" t="s">
        <v>36</v>
      </c>
      <c r="K1" s="18" t="s">
        <v>46</v>
      </c>
    </row>
    <row r="2" spans="1:11" x14ac:dyDescent="0.25">
      <c r="A2" s="18" t="s">
        <v>20</v>
      </c>
      <c r="B2" s="31">
        <v>58</v>
      </c>
      <c r="C2" s="31">
        <v>58</v>
      </c>
      <c r="D2" s="31">
        <v>68</v>
      </c>
      <c r="E2" s="32">
        <v>54</v>
      </c>
      <c r="F2" s="32">
        <v>50</v>
      </c>
      <c r="G2" s="32">
        <v>50</v>
      </c>
      <c r="H2" s="32">
        <v>48</v>
      </c>
      <c r="I2" s="32">
        <v>56</v>
      </c>
      <c r="J2" s="32">
        <v>56</v>
      </c>
      <c r="K2" s="49">
        <v>44</v>
      </c>
    </row>
    <row r="3" spans="1:11" x14ac:dyDescent="0.25">
      <c r="A3" s="18" t="s">
        <v>21</v>
      </c>
      <c r="B3" s="31">
        <v>11</v>
      </c>
      <c r="C3" s="31">
        <v>15</v>
      </c>
      <c r="D3" s="31">
        <v>24</v>
      </c>
      <c r="E3" s="31">
        <v>30</v>
      </c>
      <c r="F3" s="31">
        <v>26</v>
      </c>
      <c r="G3" s="31">
        <v>23</v>
      </c>
      <c r="H3" s="31">
        <v>21</v>
      </c>
      <c r="I3" s="31">
        <v>19</v>
      </c>
      <c r="J3" s="31">
        <v>17</v>
      </c>
      <c r="K3" s="50">
        <v>12</v>
      </c>
    </row>
    <row r="4" spans="1:11" x14ac:dyDescent="0.25">
      <c r="A4" s="18" t="s">
        <v>7</v>
      </c>
      <c r="B4" s="31">
        <v>36</v>
      </c>
      <c r="C4" s="31">
        <v>39</v>
      </c>
      <c r="D4" s="31">
        <v>46</v>
      </c>
      <c r="E4" s="31">
        <v>47</v>
      </c>
      <c r="F4" s="31">
        <v>41</v>
      </c>
      <c r="G4" s="31">
        <v>47</v>
      </c>
      <c r="H4" s="31">
        <v>40</v>
      </c>
      <c r="I4" s="31">
        <v>51</v>
      </c>
      <c r="J4" s="31">
        <v>41</v>
      </c>
      <c r="K4" s="50">
        <v>51</v>
      </c>
    </row>
    <row r="5" spans="1:11" x14ac:dyDescent="0.25">
      <c r="A5" s="18" t="s">
        <v>9</v>
      </c>
      <c r="B5" s="31">
        <v>36</v>
      </c>
      <c r="C5" s="31">
        <v>34</v>
      </c>
      <c r="D5" s="31">
        <v>26</v>
      </c>
      <c r="E5" s="31">
        <v>26</v>
      </c>
      <c r="F5" s="31">
        <v>22</v>
      </c>
      <c r="G5" s="31">
        <v>23</v>
      </c>
      <c r="H5" s="31">
        <v>18</v>
      </c>
      <c r="I5" s="31">
        <v>21</v>
      </c>
      <c r="J5" s="31">
        <v>23</v>
      </c>
      <c r="K5" s="50">
        <v>31</v>
      </c>
    </row>
    <row r="6" spans="1:11" x14ac:dyDescent="0.25">
      <c r="A6" s="33" t="s">
        <v>13</v>
      </c>
      <c r="B6" s="31">
        <v>0</v>
      </c>
      <c r="C6" s="31">
        <v>0</v>
      </c>
      <c r="D6" s="31">
        <v>0</v>
      </c>
      <c r="E6" s="31">
        <v>0</v>
      </c>
      <c r="F6" s="31">
        <v>0</v>
      </c>
      <c r="G6" s="31">
        <v>6</v>
      </c>
      <c r="H6" s="31">
        <v>6</v>
      </c>
      <c r="I6" s="31">
        <v>5</v>
      </c>
      <c r="J6" s="31">
        <v>5</v>
      </c>
      <c r="K6" s="50">
        <v>0</v>
      </c>
    </row>
    <row r="7" spans="1:11" x14ac:dyDescent="0.25">
      <c r="A7" s="18" t="s">
        <v>24</v>
      </c>
      <c r="B7" s="34">
        <f>SUM(B$2:B$6)</f>
        <v>141</v>
      </c>
      <c r="C7" s="34">
        <f t="shared" ref="C7:J7" si="0">SUM(C$2:C$6)</f>
        <v>146</v>
      </c>
      <c r="D7" s="34">
        <f t="shared" si="0"/>
        <v>164</v>
      </c>
      <c r="E7" s="34">
        <f t="shared" si="0"/>
        <v>157</v>
      </c>
      <c r="F7" s="34">
        <f t="shared" si="0"/>
        <v>139</v>
      </c>
      <c r="G7" s="34">
        <f t="shared" si="0"/>
        <v>149</v>
      </c>
      <c r="H7" s="34">
        <f t="shared" si="0"/>
        <v>133</v>
      </c>
      <c r="I7" s="34">
        <f t="shared" si="0"/>
        <v>152</v>
      </c>
      <c r="J7" s="34">
        <f t="shared" si="0"/>
        <v>142</v>
      </c>
      <c r="K7" s="51">
        <v>138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wicknell m</dc:creator>
  <cp:lastModifiedBy>wicknell m</cp:lastModifiedBy>
  <dcterms:created xsi:type="dcterms:W3CDTF">2024-08-03T17:13:21Z</dcterms:created>
  <dcterms:modified xsi:type="dcterms:W3CDTF">2024-08-07T17:26:12Z</dcterms:modified>
</cp:coreProperties>
</file>