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neSafe\Projects\Libraries\RBDDimmer\"/>
    </mc:Choice>
  </mc:AlternateContent>
  <xr:revisionPtr revIDLastSave="0" documentId="13_ncr:1_{815C02D4-94D6-4752-851E-301D7A237208}" xr6:coauthVersionLast="47" xr6:coauthVersionMax="47" xr10:uidLastSave="{00000000-0000-0000-0000-000000000000}"/>
  <bookViews>
    <workbookView xWindow="-23148" yWindow="948" windowWidth="23256" windowHeight="12456" activeTab="3" xr2:uid="{D54019A8-C11C-4074-92AF-427FFF6D1DBB}"/>
  </bookViews>
  <sheets>
    <sheet name="Theory" sheetId="2" r:id="rId1"/>
    <sheet name="32Bit" sheetId="3" r:id="rId2"/>
    <sheet name="Mega" sheetId="4" r:id="rId3"/>
    <sheet name="Uno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N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P98" i="1"/>
  <c r="R98" i="1"/>
  <c r="P99" i="1"/>
  <c r="R99" i="1"/>
  <c r="P100" i="1"/>
  <c r="R100" i="1"/>
  <c r="P101" i="1"/>
  <c r="R101" i="1"/>
  <c r="P102" i="1"/>
  <c r="R102" i="1"/>
  <c r="P103" i="1"/>
  <c r="R103" i="1"/>
  <c r="R3" i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B2" i="1"/>
  <c r="V4" i="1"/>
  <c r="V6" i="1" s="1"/>
  <c r="V2" i="1"/>
  <c r="C2" i="1" l="1"/>
  <c r="D2" i="1" s="1"/>
  <c r="A3" i="1"/>
  <c r="V7" i="1"/>
  <c r="V8" i="1" s="1"/>
  <c r="Y3" i="1" l="1"/>
  <c r="A4" i="1"/>
  <c r="B3" i="1"/>
  <c r="C3" i="1" s="1"/>
  <c r="D3" i="1" s="1"/>
  <c r="E3" i="1" s="1"/>
  <c r="Y4" i="1" l="1"/>
  <c r="Y5" i="1"/>
  <c r="A5" i="1"/>
  <c r="B4" i="1"/>
  <c r="C4" i="1" s="1"/>
  <c r="D4" i="1" s="1"/>
  <c r="E4" i="1" s="1"/>
  <c r="A6" i="1" l="1"/>
  <c r="B5" i="1"/>
  <c r="C5" i="1" s="1"/>
  <c r="D5" i="1" s="1"/>
  <c r="E5" i="1" s="1"/>
  <c r="A7" i="1" l="1"/>
  <c r="B6" i="1"/>
  <c r="C6" i="1" s="1"/>
  <c r="D6" i="1" s="1"/>
  <c r="E6" i="1" s="1"/>
  <c r="A8" i="1" l="1"/>
  <c r="B7" i="1"/>
  <c r="C7" i="1" s="1"/>
  <c r="D7" i="1" s="1"/>
  <c r="E7" i="1" s="1"/>
  <c r="A9" i="1" l="1"/>
  <c r="B8" i="1"/>
  <c r="C8" i="1" s="1"/>
  <c r="D8" i="1" s="1"/>
  <c r="E8" i="1" s="1"/>
  <c r="A10" i="1" l="1"/>
  <c r="B9" i="1"/>
  <c r="C9" i="1" s="1"/>
  <c r="D9" i="1" s="1"/>
  <c r="E9" i="1" s="1"/>
  <c r="A11" i="1" l="1"/>
  <c r="B10" i="1"/>
  <c r="C10" i="1" s="1"/>
  <c r="D10" i="1" s="1"/>
  <c r="E10" i="1" s="1"/>
  <c r="A12" i="1" l="1"/>
  <c r="B11" i="1"/>
  <c r="C11" i="1" s="1"/>
  <c r="D11" i="1" s="1"/>
  <c r="E11" i="1" s="1"/>
  <c r="A13" i="1" l="1"/>
  <c r="B12" i="1"/>
  <c r="C12" i="1" s="1"/>
  <c r="D12" i="1" s="1"/>
  <c r="E12" i="1" s="1"/>
  <c r="A14" i="1" l="1"/>
  <c r="B13" i="1"/>
  <c r="C13" i="1" s="1"/>
  <c r="D13" i="1" s="1"/>
  <c r="E13" i="1" s="1"/>
  <c r="A15" i="1" l="1"/>
  <c r="B14" i="1"/>
  <c r="C14" i="1" s="1"/>
  <c r="D14" i="1" s="1"/>
  <c r="E14" i="1" s="1"/>
  <c r="A16" i="1" l="1"/>
  <c r="B15" i="1"/>
  <c r="C15" i="1" s="1"/>
  <c r="D15" i="1" s="1"/>
  <c r="E15" i="1" s="1"/>
  <c r="A17" i="1" l="1"/>
  <c r="B16" i="1"/>
  <c r="C16" i="1" s="1"/>
  <c r="D16" i="1" s="1"/>
  <c r="E16" i="1" s="1"/>
  <c r="A18" i="1" l="1"/>
  <c r="B17" i="1"/>
  <c r="C17" i="1" s="1"/>
  <c r="D17" i="1" s="1"/>
  <c r="E17" i="1" s="1"/>
  <c r="A19" i="1" l="1"/>
  <c r="B18" i="1"/>
  <c r="C18" i="1" s="1"/>
  <c r="D18" i="1" s="1"/>
  <c r="E18" i="1" s="1"/>
  <c r="A20" i="1" l="1"/>
  <c r="B19" i="1"/>
  <c r="C19" i="1" s="1"/>
  <c r="D19" i="1" s="1"/>
  <c r="E19" i="1" s="1"/>
  <c r="A21" i="1" l="1"/>
  <c r="B20" i="1"/>
  <c r="C20" i="1" s="1"/>
  <c r="D20" i="1" s="1"/>
  <c r="E20" i="1" s="1"/>
  <c r="A22" i="1" l="1"/>
  <c r="B21" i="1"/>
  <c r="C21" i="1" s="1"/>
  <c r="D21" i="1" s="1"/>
  <c r="E21" i="1" s="1"/>
  <c r="A23" i="1" l="1"/>
  <c r="B22" i="1"/>
  <c r="C22" i="1" s="1"/>
  <c r="D22" i="1" s="1"/>
  <c r="E22" i="1" s="1"/>
  <c r="A24" i="1" l="1"/>
  <c r="B23" i="1"/>
  <c r="C23" i="1" s="1"/>
  <c r="D23" i="1" s="1"/>
  <c r="E23" i="1" s="1"/>
  <c r="A25" i="1" l="1"/>
  <c r="B24" i="1"/>
  <c r="C24" i="1" s="1"/>
  <c r="D24" i="1" s="1"/>
  <c r="E24" i="1" s="1"/>
  <c r="A26" i="1" l="1"/>
  <c r="B25" i="1"/>
  <c r="C25" i="1" s="1"/>
  <c r="D25" i="1" s="1"/>
  <c r="E25" i="1" s="1"/>
  <c r="A27" i="1" l="1"/>
  <c r="B26" i="1"/>
  <c r="C26" i="1" s="1"/>
  <c r="D26" i="1" s="1"/>
  <c r="E26" i="1" s="1"/>
  <c r="A28" i="1" l="1"/>
  <c r="B27" i="1"/>
  <c r="C27" i="1" s="1"/>
  <c r="D27" i="1" s="1"/>
  <c r="E27" i="1" s="1"/>
  <c r="A29" i="1" l="1"/>
  <c r="B28" i="1"/>
  <c r="C28" i="1" s="1"/>
  <c r="D28" i="1" s="1"/>
  <c r="E28" i="1" s="1"/>
  <c r="A30" i="1" l="1"/>
  <c r="B29" i="1"/>
  <c r="C29" i="1" s="1"/>
  <c r="D29" i="1" s="1"/>
  <c r="E29" i="1" s="1"/>
  <c r="A31" i="1" l="1"/>
  <c r="B30" i="1"/>
  <c r="C30" i="1" s="1"/>
  <c r="D30" i="1" s="1"/>
  <c r="E30" i="1" s="1"/>
  <c r="A32" i="1" l="1"/>
  <c r="B31" i="1"/>
  <c r="C31" i="1" s="1"/>
  <c r="D31" i="1" s="1"/>
  <c r="E31" i="1" s="1"/>
  <c r="A33" i="1" l="1"/>
  <c r="B32" i="1"/>
  <c r="C32" i="1" s="1"/>
  <c r="D32" i="1" s="1"/>
  <c r="E32" i="1" s="1"/>
  <c r="A34" i="1" l="1"/>
  <c r="B33" i="1"/>
  <c r="C33" i="1" s="1"/>
  <c r="D33" i="1" s="1"/>
  <c r="E33" i="1" s="1"/>
  <c r="A35" i="1" l="1"/>
  <c r="B34" i="1"/>
  <c r="C34" i="1" s="1"/>
  <c r="D34" i="1" s="1"/>
  <c r="E34" i="1" s="1"/>
  <c r="A36" i="1" l="1"/>
  <c r="B35" i="1"/>
  <c r="C35" i="1" s="1"/>
  <c r="D35" i="1" s="1"/>
  <c r="E35" i="1" s="1"/>
  <c r="A37" i="1" l="1"/>
  <c r="B36" i="1"/>
  <c r="C36" i="1" s="1"/>
  <c r="D36" i="1" s="1"/>
  <c r="E36" i="1" s="1"/>
  <c r="A38" i="1" l="1"/>
  <c r="B37" i="1"/>
  <c r="C37" i="1" s="1"/>
  <c r="D37" i="1" s="1"/>
  <c r="E37" i="1" s="1"/>
  <c r="A39" i="1" l="1"/>
  <c r="B38" i="1"/>
  <c r="C38" i="1" s="1"/>
  <c r="D38" i="1" s="1"/>
  <c r="E38" i="1" s="1"/>
  <c r="A40" i="1" l="1"/>
  <c r="B39" i="1"/>
  <c r="C39" i="1" s="1"/>
  <c r="D39" i="1" s="1"/>
  <c r="E39" i="1" s="1"/>
  <c r="A41" i="1" l="1"/>
  <c r="B40" i="1"/>
  <c r="C40" i="1" s="1"/>
  <c r="D40" i="1" s="1"/>
  <c r="E40" i="1" s="1"/>
  <c r="A42" i="1" l="1"/>
  <c r="B41" i="1"/>
  <c r="C41" i="1" s="1"/>
  <c r="D41" i="1" s="1"/>
  <c r="E41" i="1" s="1"/>
  <c r="A43" i="1" l="1"/>
  <c r="B42" i="1"/>
  <c r="C42" i="1" s="1"/>
  <c r="D42" i="1" s="1"/>
  <c r="E42" i="1" s="1"/>
  <c r="A44" i="1" l="1"/>
  <c r="B43" i="1"/>
  <c r="C43" i="1" s="1"/>
  <c r="D43" i="1" s="1"/>
  <c r="E43" i="1" s="1"/>
  <c r="A45" i="1" l="1"/>
  <c r="B44" i="1"/>
  <c r="C44" i="1" s="1"/>
  <c r="D44" i="1" s="1"/>
  <c r="E44" i="1" s="1"/>
  <c r="A46" i="1" l="1"/>
  <c r="B45" i="1"/>
  <c r="C45" i="1" s="1"/>
  <c r="D45" i="1" s="1"/>
  <c r="E45" i="1" s="1"/>
  <c r="A47" i="1" l="1"/>
  <c r="B46" i="1"/>
  <c r="C46" i="1" s="1"/>
  <c r="D46" i="1" s="1"/>
  <c r="E46" i="1" s="1"/>
  <c r="A48" i="1" l="1"/>
  <c r="B47" i="1"/>
  <c r="C47" i="1" s="1"/>
  <c r="D47" i="1" s="1"/>
  <c r="E47" i="1" s="1"/>
  <c r="A49" i="1" l="1"/>
  <c r="B48" i="1"/>
  <c r="C48" i="1" s="1"/>
  <c r="D48" i="1" s="1"/>
  <c r="E48" i="1" s="1"/>
  <c r="A50" i="1" l="1"/>
  <c r="B49" i="1"/>
  <c r="C49" i="1" s="1"/>
  <c r="D49" i="1" s="1"/>
  <c r="E49" i="1" s="1"/>
  <c r="A51" i="1" l="1"/>
  <c r="B50" i="1"/>
  <c r="C50" i="1" s="1"/>
  <c r="D50" i="1" s="1"/>
  <c r="E50" i="1" s="1"/>
  <c r="A52" i="1" l="1"/>
  <c r="B51" i="1"/>
  <c r="C51" i="1" s="1"/>
  <c r="D51" i="1" s="1"/>
  <c r="E51" i="1" s="1"/>
  <c r="A53" i="1" l="1"/>
  <c r="B52" i="1"/>
  <c r="C52" i="1" s="1"/>
  <c r="D52" i="1" s="1"/>
  <c r="E52" i="1" s="1"/>
  <c r="A54" i="1" l="1"/>
  <c r="B53" i="1"/>
  <c r="C53" i="1" s="1"/>
  <c r="D53" i="1" s="1"/>
  <c r="E53" i="1" s="1"/>
  <c r="A55" i="1" l="1"/>
  <c r="B54" i="1"/>
  <c r="C54" i="1" s="1"/>
  <c r="D54" i="1" s="1"/>
  <c r="E54" i="1" s="1"/>
  <c r="A56" i="1" l="1"/>
  <c r="B55" i="1"/>
  <c r="C55" i="1" s="1"/>
  <c r="D55" i="1" s="1"/>
  <c r="E55" i="1" s="1"/>
  <c r="A57" i="1" l="1"/>
  <c r="B56" i="1"/>
  <c r="C56" i="1" s="1"/>
  <c r="D56" i="1" s="1"/>
  <c r="E56" i="1" s="1"/>
  <c r="A58" i="1" l="1"/>
  <c r="B57" i="1"/>
  <c r="C57" i="1" s="1"/>
  <c r="D57" i="1" s="1"/>
  <c r="E57" i="1" s="1"/>
  <c r="A59" i="1" l="1"/>
  <c r="B58" i="1"/>
  <c r="C58" i="1" s="1"/>
  <c r="D58" i="1" s="1"/>
  <c r="E58" i="1" s="1"/>
  <c r="A60" i="1" l="1"/>
  <c r="B59" i="1"/>
  <c r="C59" i="1" s="1"/>
  <c r="D59" i="1" s="1"/>
  <c r="E59" i="1" s="1"/>
  <c r="A61" i="1" l="1"/>
  <c r="B60" i="1"/>
  <c r="C60" i="1" s="1"/>
  <c r="D60" i="1" s="1"/>
  <c r="E60" i="1" s="1"/>
  <c r="A62" i="1" l="1"/>
  <c r="B61" i="1"/>
  <c r="C61" i="1" s="1"/>
  <c r="D61" i="1" s="1"/>
  <c r="E61" i="1" s="1"/>
  <c r="A63" i="1" l="1"/>
  <c r="B62" i="1"/>
  <c r="C62" i="1" s="1"/>
  <c r="D62" i="1" s="1"/>
  <c r="E62" i="1" s="1"/>
  <c r="A64" i="1" l="1"/>
  <c r="B63" i="1"/>
  <c r="C63" i="1" s="1"/>
  <c r="D63" i="1" s="1"/>
  <c r="E63" i="1" s="1"/>
  <c r="A65" i="1" l="1"/>
  <c r="B64" i="1"/>
  <c r="C64" i="1" s="1"/>
  <c r="D64" i="1" s="1"/>
  <c r="E64" i="1" s="1"/>
  <c r="A66" i="1" l="1"/>
  <c r="B65" i="1"/>
  <c r="C65" i="1" s="1"/>
  <c r="D65" i="1" s="1"/>
  <c r="E65" i="1" s="1"/>
  <c r="A67" i="1" l="1"/>
  <c r="B66" i="1"/>
  <c r="C66" i="1" s="1"/>
  <c r="D66" i="1" s="1"/>
  <c r="E66" i="1" s="1"/>
  <c r="A68" i="1" l="1"/>
  <c r="B67" i="1"/>
  <c r="C67" i="1" s="1"/>
  <c r="D67" i="1" s="1"/>
  <c r="E67" i="1" s="1"/>
  <c r="A69" i="1" l="1"/>
  <c r="B68" i="1"/>
  <c r="C68" i="1" s="1"/>
  <c r="D68" i="1" s="1"/>
  <c r="E68" i="1" s="1"/>
  <c r="A70" i="1" l="1"/>
  <c r="B69" i="1"/>
  <c r="C69" i="1" s="1"/>
  <c r="D69" i="1" s="1"/>
  <c r="E69" i="1" s="1"/>
  <c r="A71" i="1" l="1"/>
  <c r="B70" i="1"/>
  <c r="C70" i="1" s="1"/>
  <c r="D70" i="1" s="1"/>
  <c r="E70" i="1" s="1"/>
  <c r="A72" i="1" l="1"/>
  <c r="B71" i="1"/>
  <c r="C71" i="1" s="1"/>
  <c r="D71" i="1" s="1"/>
  <c r="E71" i="1" s="1"/>
  <c r="A73" i="1" l="1"/>
  <c r="B72" i="1"/>
  <c r="C72" i="1" s="1"/>
  <c r="D72" i="1" s="1"/>
  <c r="E72" i="1" s="1"/>
  <c r="A74" i="1" l="1"/>
  <c r="B73" i="1"/>
  <c r="C73" i="1" s="1"/>
  <c r="D73" i="1" s="1"/>
  <c r="E73" i="1" s="1"/>
  <c r="A75" i="1" l="1"/>
  <c r="B74" i="1"/>
  <c r="C74" i="1" s="1"/>
  <c r="D74" i="1" s="1"/>
  <c r="E74" i="1" s="1"/>
  <c r="A76" i="1" l="1"/>
  <c r="B75" i="1"/>
  <c r="C75" i="1" s="1"/>
  <c r="D75" i="1" s="1"/>
  <c r="E75" i="1" s="1"/>
  <c r="A77" i="1" l="1"/>
  <c r="B76" i="1"/>
  <c r="C76" i="1" s="1"/>
  <c r="D76" i="1" s="1"/>
  <c r="E76" i="1" s="1"/>
  <c r="A78" i="1" l="1"/>
  <c r="B77" i="1"/>
  <c r="C77" i="1" s="1"/>
  <c r="D77" i="1" s="1"/>
  <c r="E77" i="1" s="1"/>
  <c r="A79" i="1" l="1"/>
  <c r="B78" i="1"/>
  <c r="C78" i="1" s="1"/>
  <c r="D78" i="1" s="1"/>
  <c r="E78" i="1" s="1"/>
  <c r="A80" i="1" l="1"/>
  <c r="B79" i="1"/>
  <c r="C79" i="1" s="1"/>
  <c r="D79" i="1" s="1"/>
  <c r="E79" i="1" s="1"/>
  <c r="A81" i="1" l="1"/>
  <c r="B80" i="1"/>
  <c r="C80" i="1" s="1"/>
  <c r="D80" i="1" s="1"/>
  <c r="E80" i="1" s="1"/>
  <c r="A82" i="1" l="1"/>
  <c r="B81" i="1"/>
  <c r="C81" i="1" s="1"/>
  <c r="D81" i="1" s="1"/>
  <c r="E81" i="1" s="1"/>
  <c r="A83" i="1" l="1"/>
  <c r="B82" i="1"/>
  <c r="C82" i="1" s="1"/>
  <c r="D82" i="1" s="1"/>
  <c r="E82" i="1" s="1"/>
  <c r="A84" i="1" l="1"/>
  <c r="B83" i="1"/>
  <c r="C83" i="1" s="1"/>
  <c r="D83" i="1" s="1"/>
  <c r="E83" i="1" s="1"/>
  <c r="A85" i="1" l="1"/>
  <c r="B84" i="1"/>
  <c r="C84" i="1" s="1"/>
  <c r="D84" i="1" s="1"/>
  <c r="E84" i="1" s="1"/>
  <c r="A86" i="1" l="1"/>
  <c r="B85" i="1"/>
  <c r="C85" i="1" s="1"/>
  <c r="D85" i="1" s="1"/>
  <c r="E85" i="1" s="1"/>
  <c r="A87" i="1" l="1"/>
  <c r="B86" i="1"/>
  <c r="C86" i="1" s="1"/>
  <c r="D86" i="1" s="1"/>
  <c r="E86" i="1" s="1"/>
  <c r="A88" i="1" l="1"/>
  <c r="B87" i="1"/>
  <c r="C87" i="1" s="1"/>
  <c r="D87" i="1" s="1"/>
  <c r="E87" i="1" s="1"/>
  <c r="A89" i="1" l="1"/>
  <c r="B88" i="1"/>
  <c r="C88" i="1" s="1"/>
  <c r="D88" i="1" s="1"/>
  <c r="E88" i="1" s="1"/>
  <c r="A90" i="1" l="1"/>
  <c r="B89" i="1"/>
  <c r="C89" i="1" s="1"/>
  <c r="D89" i="1" s="1"/>
  <c r="E89" i="1" s="1"/>
  <c r="A91" i="1" l="1"/>
  <c r="B90" i="1"/>
  <c r="C90" i="1" s="1"/>
  <c r="D90" i="1" s="1"/>
  <c r="E90" i="1" s="1"/>
  <c r="A92" i="1" l="1"/>
  <c r="B91" i="1"/>
  <c r="C91" i="1" s="1"/>
  <c r="D91" i="1" s="1"/>
  <c r="E91" i="1" s="1"/>
  <c r="A93" i="1" l="1"/>
  <c r="B92" i="1"/>
  <c r="C92" i="1" s="1"/>
  <c r="D92" i="1" s="1"/>
  <c r="E92" i="1" s="1"/>
  <c r="A94" i="1" l="1"/>
  <c r="B93" i="1"/>
  <c r="C93" i="1" s="1"/>
  <c r="D93" i="1" s="1"/>
  <c r="E93" i="1" s="1"/>
  <c r="A95" i="1" l="1"/>
  <c r="B94" i="1"/>
  <c r="C94" i="1" s="1"/>
  <c r="D94" i="1" s="1"/>
  <c r="E94" i="1" s="1"/>
  <c r="A96" i="1" l="1"/>
  <c r="B95" i="1"/>
  <c r="C95" i="1" s="1"/>
  <c r="D95" i="1" s="1"/>
  <c r="E95" i="1" s="1"/>
  <c r="A97" i="1" l="1"/>
  <c r="B96" i="1"/>
  <c r="C96" i="1" s="1"/>
  <c r="D96" i="1" s="1"/>
  <c r="E96" i="1" s="1"/>
  <c r="A98" i="1" l="1"/>
  <c r="B97" i="1"/>
  <c r="C97" i="1" s="1"/>
  <c r="D97" i="1" s="1"/>
  <c r="E97" i="1" s="1"/>
  <c r="A99" i="1" l="1"/>
  <c r="B98" i="1"/>
  <c r="C98" i="1" s="1"/>
  <c r="D98" i="1" s="1"/>
  <c r="E98" i="1" s="1"/>
  <c r="A100" i="1" l="1"/>
  <c r="B99" i="1"/>
  <c r="C99" i="1" s="1"/>
  <c r="D99" i="1" s="1"/>
  <c r="E99" i="1" s="1"/>
  <c r="A101" i="1" l="1"/>
  <c r="B100" i="1"/>
  <c r="C100" i="1" s="1"/>
  <c r="D100" i="1" s="1"/>
  <c r="E100" i="1" s="1"/>
  <c r="A102" i="1" l="1"/>
  <c r="B102" i="1" s="1"/>
  <c r="C102" i="1" s="1"/>
  <c r="D102" i="1" s="1"/>
  <c r="B101" i="1"/>
  <c r="C101" i="1" s="1"/>
  <c r="D101" i="1" s="1"/>
  <c r="E101" i="1" s="1"/>
  <c r="E102" i="1" s="1"/>
  <c r="V12" i="1" s="1"/>
  <c r="F3" i="1" l="1"/>
  <c r="F23" i="1"/>
  <c r="F43" i="1"/>
  <c r="F63" i="1"/>
  <c r="F83" i="1"/>
  <c r="F2" i="1"/>
  <c r="F4" i="1"/>
  <c r="F24" i="1"/>
  <c r="F44" i="1"/>
  <c r="F64" i="1"/>
  <c r="F84" i="1"/>
  <c r="F26" i="1"/>
  <c r="F66" i="1"/>
  <c r="F27" i="1"/>
  <c r="F87" i="1"/>
  <c r="F28" i="1"/>
  <c r="F68" i="1"/>
  <c r="F9" i="1"/>
  <c r="F89" i="1"/>
  <c r="F30" i="1"/>
  <c r="F90" i="1"/>
  <c r="F11" i="1"/>
  <c r="F71" i="1"/>
  <c r="F52" i="1"/>
  <c r="F72" i="1"/>
  <c r="F92" i="1"/>
  <c r="F13" i="1"/>
  <c r="F53" i="1"/>
  <c r="F5" i="1"/>
  <c r="F25" i="1"/>
  <c r="F45" i="1"/>
  <c r="F65" i="1"/>
  <c r="F85" i="1"/>
  <c r="F6" i="1"/>
  <c r="F46" i="1"/>
  <c r="F86" i="1"/>
  <c r="F7" i="1"/>
  <c r="F47" i="1"/>
  <c r="F67" i="1"/>
  <c r="F8" i="1"/>
  <c r="F48" i="1"/>
  <c r="F88" i="1"/>
  <c r="F29" i="1"/>
  <c r="F49" i="1"/>
  <c r="F69" i="1"/>
  <c r="F10" i="1"/>
  <c r="F50" i="1"/>
  <c r="F70" i="1"/>
  <c r="F31" i="1"/>
  <c r="F51" i="1"/>
  <c r="F91" i="1"/>
  <c r="F12" i="1"/>
  <c r="F33" i="1"/>
  <c r="F73" i="1"/>
  <c r="F14" i="1"/>
  <c r="F34" i="1"/>
  <c r="F54" i="1"/>
  <c r="F74" i="1"/>
  <c r="F94" i="1"/>
  <c r="F15" i="1"/>
  <c r="F35" i="1"/>
  <c r="F55" i="1"/>
  <c r="F75" i="1"/>
  <c r="F95" i="1"/>
  <c r="F16" i="1"/>
  <c r="F36" i="1"/>
  <c r="F56" i="1"/>
  <c r="F76" i="1"/>
  <c r="F96" i="1"/>
  <c r="F17" i="1"/>
  <c r="F37" i="1"/>
  <c r="F57" i="1"/>
  <c r="F77" i="1"/>
  <c r="F97" i="1"/>
  <c r="F18" i="1"/>
  <c r="F38" i="1"/>
  <c r="F58" i="1"/>
  <c r="F78" i="1"/>
  <c r="F98" i="1"/>
  <c r="F19" i="1"/>
  <c r="F39" i="1"/>
  <c r="F59" i="1"/>
  <c r="F79" i="1"/>
  <c r="F99" i="1"/>
  <c r="F20" i="1"/>
  <c r="F40" i="1"/>
  <c r="F60" i="1"/>
  <c r="F80" i="1"/>
  <c r="F100" i="1"/>
  <c r="F21" i="1"/>
  <c r="F41" i="1"/>
  <c r="F61" i="1"/>
  <c r="F81" i="1"/>
  <c r="F101" i="1"/>
  <c r="F22" i="1"/>
  <c r="F42" i="1"/>
  <c r="F62" i="1"/>
  <c r="F82" i="1"/>
  <c r="F102" i="1"/>
  <c r="F32" i="1"/>
  <c r="F93" i="1"/>
</calcChain>
</file>

<file path=xl/sharedStrings.xml><?xml version="1.0" encoding="utf-8"?>
<sst xmlns="http://schemas.openxmlformats.org/spreadsheetml/2006/main" count="334" uniqueCount="29">
  <si>
    <t>Time</t>
  </si>
  <si>
    <t>Angle</t>
  </si>
  <si>
    <t>RMS</t>
  </si>
  <si>
    <t>Peak</t>
  </si>
  <si>
    <t>Frequency</t>
  </si>
  <si>
    <t>Period</t>
  </si>
  <si>
    <t>Max Value</t>
  </si>
  <si>
    <t>%</t>
  </si>
  <si>
    <t>s</t>
  </si>
  <si>
    <t>Hz</t>
  </si>
  <si>
    <t>V</t>
  </si>
  <si>
    <t>Time resolution</t>
  </si>
  <si>
    <t>ms</t>
  </si>
  <si>
    <t>us</t>
  </si>
  <si>
    <t>Voltage</t>
  </si>
  <si>
    <t>integral</t>
  </si>
  <si>
    <t>Inst Power %</t>
  </si>
  <si>
    <t>scale</t>
  </si>
  <si>
    <t>Total Energy</t>
  </si>
  <si>
    <t>Energy left</t>
  </si>
  <si>
    <t>Lookup</t>
  </si>
  <si>
    <t>Power setting</t>
  </si>
  <si>
    <t>Delay</t>
  </si>
  <si>
    <t>Transpose</t>
  </si>
  <si>
    <t>Power</t>
  </si>
  <si>
    <t>Counter</t>
  </si>
  <si>
    <t>Counter Mega</t>
  </si>
  <si>
    <t>Counter Uno</t>
  </si>
  <si>
    <t xml:space="preserve">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</si>
</sst>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Sheet1!$F$2:$F$102</c:f>
              <c:numCache>
                <c:formatCode>General</c:formatCode>
                <c:ptCount val="101"/>
                <c:pt idx="0">
                  <c:v>100</c:v>
                </c:pt>
                <c:pt idx="1">
                  <c:v>99.998026728428272</c:v>
                </c:pt>
                <c:pt idx="2">
                  <c:v>99.990141429742749</c:v>
                </c:pt>
                <c:pt idx="3">
                  <c:v>99.972428680471438</c:v>
                </c:pt>
                <c:pt idx="4">
                  <c:v>99.941011841600073</c:v>
                </c:pt>
                <c:pt idx="5">
                  <c:v>99.892068357895226</c:v>
                </c:pt>
                <c:pt idx="6">
                  <c:v>99.821844843783481</c:v>
                </c:pt>
                <c:pt idx="7">
                  <c:v>99.726671896249499</c:v>
                </c:pt>
                <c:pt idx="8">
                  <c:v>99.602978576293353</c:v>
                </c:pt>
                <c:pt idx="9">
                  <c:v>99.447306501795367</c:v>
                </c:pt>
                <c:pt idx="10">
                  <c:v>99.256323496170324</c:v>
                </c:pt>
                <c:pt idx="11">
                  <c:v>99.026836738946102</c:v>
                </c:pt>
                <c:pt idx="12">
                  <c:v>98.755805366367525</c:v>
                </c:pt>
                <c:pt idx="13">
                  <c:v>98.440352472296212</c:v>
                </c:pt>
                <c:pt idx="14">
                  <c:v>98.077776462044895</c:v>
                </c:pt>
                <c:pt idx="15">
                  <c:v>97.665561714337372</c:v>
                </c:pt>
                <c:pt idx="16">
                  <c:v>97.201388509316359</c:v>
                </c:pt>
                <c:pt idx="17">
                  <c:v>96.683142183418084</c:v>
                </c:pt>
                <c:pt idx="18">
                  <c:v>96.108921474983148</c:v>
                </c:pt>
                <c:pt idx="19">
                  <c:v>95.477046027667825</c:v>
                </c:pt>
                <c:pt idx="20">
                  <c:v>94.786063022042782</c:v>
                </c:pt>
                <c:pt idx="21">
                  <c:v>94.03475290920764</c:v>
                </c:pt>
                <c:pt idx="22">
                  <c:v>93.222134223793361</c:v>
                </c:pt>
                <c:pt idx="23">
                  <c:v>92.347467457357666</c:v>
                </c:pt>
                <c:pt idx="24">
                  <c:v>91.410257976886982</c:v>
                </c:pt>
                <c:pt idx="25">
                  <c:v>90.410257976886982</c:v>
                </c:pt>
                <c:pt idx="26">
                  <c:v>89.347467457357681</c:v>
                </c:pt>
                <c:pt idx="27">
                  <c:v>88.222134223793375</c:v>
                </c:pt>
                <c:pt idx="28">
                  <c:v>87.034752909207654</c:v>
                </c:pt>
                <c:pt idx="29">
                  <c:v>85.786063022042796</c:v>
                </c:pt>
                <c:pt idx="30">
                  <c:v>84.477046027667853</c:v>
                </c:pt>
                <c:pt idx="31">
                  <c:v>83.108921474983177</c:v>
                </c:pt>
                <c:pt idx="32">
                  <c:v>81.683142183418113</c:v>
                </c:pt>
                <c:pt idx="33">
                  <c:v>80.201388509316402</c:v>
                </c:pt>
                <c:pt idx="34">
                  <c:v>78.665561714337414</c:v>
                </c:pt>
                <c:pt idx="35">
                  <c:v>77.077776462044937</c:v>
                </c:pt>
                <c:pt idx="36">
                  <c:v>75.440352472296254</c:v>
                </c:pt>
                <c:pt idx="37">
                  <c:v>73.755805366367568</c:v>
                </c:pt>
                <c:pt idx="38">
                  <c:v>72.026836738946173</c:v>
                </c:pt>
                <c:pt idx="39">
                  <c:v>70.256323496170381</c:v>
                </c:pt>
                <c:pt idx="40">
                  <c:v>68.447306501795424</c:v>
                </c:pt>
                <c:pt idx="41">
                  <c:v>66.60297857629341</c:v>
                </c:pt>
                <c:pt idx="42">
                  <c:v>64.726671896249542</c:v>
                </c:pt>
                <c:pt idx="43">
                  <c:v>62.821844843783516</c:v>
                </c:pt>
                <c:pt idx="44">
                  <c:v>60.892068357895262</c:v>
                </c:pt>
                <c:pt idx="45">
                  <c:v>58.941011841600101</c:v>
                </c:pt>
                <c:pt idx="46">
                  <c:v>56.972428680471467</c:v>
                </c:pt>
                <c:pt idx="47">
                  <c:v>54.990141429742771</c:v>
                </c:pt>
                <c:pt idx="48">
                  <c:v>52.998026728428286</c:v>
                </c:pt>
                <c:pt idx="49">
                  <c:v>51.000000000000007</c:v>
                </c:pt>
                <c:pt idx="50">
                  <c:v>49</c:v>
                </c:pt>
                <c:pt idx="51">
                  <c:v>47.001973271571721</c:v>
                </c:pt>
                <c:pt idx="52">
                  <c:v>45.009858570257236</c:v>
                </c:pt>
                <c:pt idx="53">
                  <c:v>43.027571319528541</c:v>
                </c:pt>
                <c:pt idx="54">
                  <c:v>41.058988158399906</c:v>
                </c:pt>
                <c:pt idx="55">
                  <c:v>39.107931642104745</c:v>
                </c:pt>
                <c:pt idx="56">
                  <c:v>37.178155156216491</c:v>
                </c:pt>
                <c:pt idx="57">
                  <c:v>35.273328103750472</c:v>
                </c:pt>
                <c:pt idx="58">
                  <c:v>33.397021423706605</c:v>
                </c:pt>
                <c:pt idx="59">
                  <c:v>31.55269349820459</c:v>
                </c:pt>
                <c:pt idx="60">
                  <c:v>29.743676503829633</c:v>
                </c:pt>
                <c:pt idx="61">
                  <c:v>27.973163261053841</c:v>
                </c:pt>
                <c:pt idx="62">
                  <c:v>26.244194633632432</c:v>
                </c:pt>
                <c:pt idx="63">
                  <c:v>24.559647527703746</c:v>
                </c:pt>
                <c:pt idx="64">
                  <c:v>22.922223537955048</c:v>
                </c:pt>
                <c:pt idx="65">
                  <c:v>21.334438285662571</c:v>
                </c:pt>
                <c:pt idx="66">
                  <c:v>19.79861149068357</c:v>
                </c:pt>
                <c:pt idx="67">
                  <c:v>18.316857816581859</c:v>
                </c:pt>
                <c:pt idx="68">
                  <c:v>16.891078525016781</c:v>
                </c:pt>
                <c:pt idx="69">
                  <c:v>15.522953972332104</c:v>
                </c:pt>
                <c:pt idx="70">
                  <c:v>14.213936977957161</c:v>
                </c:pt>
                <c:pt idx="71">
                  <c:v>12.965247090792303</c:v>
                </c:pt>
                <c:pt idx="72">
                  <c:v>11.777865776206582</c:v>
                </c:pt>
                <c:pt idx="73">
                  <c:v>10.652532542642277</c:v>
                </c:pt>
                <c:pt idx="74">
                  <c:v>9.5897420231129615</c:v>
                </c:pt>
                <c:pt idx="75">
                  <c:v>8.5897420231129615</c:v>
                </c:pt>
                <c:pt idx="76">
                  <c:v>7.6525325426422768</c:v>
                </c:pt>
                <c:pt idx="77">
                  <c:v>6.7778657762065819</c:v>
                </c:pt>
                <c:pt idx="78">
                  <c:v>5.9652470907923032</c:v>
                </c:pt>
                <c:pt idx="79">
                  <c:v>5.2139369779571609</c:v>
                </c:pt>
                <c:pt idx="80">
                  <c:v>4.5229539723321182</c:v>
                </c:pt>
                <c:pt idx="81">
                  <c:v>3.891078525016809</c:v>
                </c:pt>
                <c:pt idx="82">
                  <c:v>3.3168578165818872</c:v>
                </c:pt>
                <c:pt idx="83">
                  <c:v>2.7986114906836121</c:v>
                </c:pt>
                <c:pt idx="84">
                  <c:v>2.334438285662614</c:v>
                </c:pt>
                <c:pt idx="85">
                  <c:v>1.9222235379550909</c:v>
                </c:pt>
                <c:pt idx="86">
                  <c:v>1.5596475277037882</c:v>
                </c:pt>
                <c:pt idx="87">
                  <c:v>1.2441946336324747</c:v>
                </c:pt>
                <c:pt idx="88">
                  <c:v>0.97316326105388384</c:v>
                </c:pt>
                <c:pt idx="89">
                  <c:v>0.74367650382967554</c:v>
                </c:pt>
                <c:pt idx="90">
                  <c:v>0.55269349820461855</c:v>
                </c:pt>
                <c:pt idx="91">
                  <c:v>0.39702142370663296</c:v>
                </c:pt>
                <c:pt idx="92">
                  <c:v>0.27332810375050087</c:v>
                </c:pt>
                <c:pt idx="93">
                  <c:v>0.17815515621651912</c:v>
                </c:pt>
                <c:pt idx="94">
                  <c:v>0.10793164210477357</c:v>
                </c:pt>
                <c:pt idx="95">
                  <c:v>5.8988158399927215E-2</c:v>
                </c:pt>
                <c:pt idx="96">
                  <c:v>2.7571319528561844E-2</c:v>
                </c:pt>
                <c:pt idx="97">
                  <c:v>9.8585702572506761E-3</c:v>
                </c:pt>
                <c:pt idx="98">
                  <c:v>1.973271571728219E-3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8-4A68-AB63-751A2454D478}"/>
            </c:ext>
          </c:extLst>
        </c:ser>
        <c:ser>
          <c:idx val="1"/>
          <c:order val="1"/>
          <c:tx>
            <c:v>Lookup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Sheet1!$L$3:$L$103</c:f>
              <c:numCache>
                <c:formatCode>General</c:formatCode>
                <c:ptCount val="101"/>
                <c:pt idx="0">
                  <c:v>9.999999999999995E-3</c:v>
                </c:pt>
                <c:pt idx="1">
                  <c:v>8.8000000000000023E-3</c:v>
                </c:pt>
                <c:pt idx="2">
                  <c:v>8.5000000000000041E-3</c:v>
                </c:pt>
                <c:pt idx="3">
                  <c:v>8.3000000000000053E-3</c:v>
                </c:pt>
                <c:pt idx="4">
                  <c:v>8.1000000000000065E-3</c:v>
                </c:pt>
                <c:pt idx="5">
                  <c:v>8.0000000000000071E-3</c:v>
                </c:pt>
                <c:pt idx="6">
                  <c:v>7.8000000000000074E-3</c:v>
                </c:pt>
                <c:pt idx="7">
                  <c:v>7.7000000000000072E-3</c:v>
                </c:pt>
                <c:pt idx="8">
                  <c:v>7.6000000000000069E-3</c:v>
                </c:pt>
                <c:pt idx="9">
                  <c:v>7.5000000000000067E-3</c:v>
                </c:pt>
                <c:pt idx="10">
                  <c:v>7.4000000000000064E-3</c:v>
                </c:pt>
                <c:pt idx="11">
                  <c:v>7.3000000000000061E-3</c:v>
                </c:pt>
                <c:pt idx="12">
                  <c:v>7.2000000000000059E-3</c:v>
                </c:pt>
                <c:pt idx="13">
                  <c:v>7.1000000000000056E-3</c:v>
                </c:pt>
                <c:pt idx="14">
                  <c:v>7.1000000000000056E-3</c:v>
                </c:pt>
                <c:pt idx="15">
                  <c:v>7.0000000000000053E-3</c:v>
                </c:pt>
                <c:pt idx="16">
                  <c:v>6.9000000000000051E-3</c:v>
                </c:pt>
                <c:pt idx="17">
                  <c:v>6.8000000000000048E-3</c:v>
                </c:pt>
                <c:pt idx="18">
                  <c:v>6.8000000000000048E-3</c:v>
                </c:pt>
                <c:pt idx="19">
                  <c:v>6.7000000000000046E-3</c:v>
                </c:pt>
                <c:pt idx="20">
                  <c:v>6.6000000000000043E-3</c:v>
                </c:pt>
                <c:pt idx="21">
                  <c:v>6.6000000000000043E-3</c:v>
                </c:pt>
                <c:pt idx="22">
                  <c:v>6.500000000000004E-3</c:v>
                </c:pt>
                <c:pt idx="23">
                  <c:v>6.4000000000000038E-3</c:v>
                </c:pt>
                <c:pt idx="24">
                  <c:v>6.4000000000000038E-3</c:v>
                </c:pt>
                <c:pt idx="25">
                  <c:v>6.3000000000000035E-3</c:v>
                </c:pt>
                <c:pt idx="26">
                  <c:v>6.3000000000000035E-3</c:v>
                </c:pt>
                <c:pt idx="27">
                  <c:v>6.2000000000000033E-3</c:v>
                </c:pt>
                <c:pt idx="28">
                  <c:v>6.100000000000003E-3</c:v>
                </c:pt>
                <c:pt idx="29">
                  <c:v>6.100000000000003E-3</c:v>
                </c:pt>
                <c:pt idx="30">
                  <c:v>6.0000000000000027E-3</c:v>
                </c:pt>
                <c:pt idx="31">
                  <c:v>6.0000000000000027E-3</c:v>
                </c:pt>
                <c:pt idx="32">
                  <c:v>5.9000000000000025E-3</c:v>
                </c:pt>
                <c:pt idx="33">
                  <c:v>5.9000000000000025E-3</c:v>
                </c:pt>
                <c:pt idx="34">
                  <c:v>5.8000000000000022E-3</c:v>
                </c:pt>
                <c:pt idx="35">
                  <c:v>5.8000000000000022E-3</c:v>
                </c:pt>
                <c:pt idx="36">
                  <c:v>5.7000000000000019E-3</c:v>
                </c:pt>
                <c:pt idx="37">
                  <c:v>5.7000000000000019E-3</c:v>
                </c:pt>
                <c:pt idx="38">
                  <c:v>5.6000000000000017E-3</c:v>
                </c:pt>
                <c:pt idx="39">
                  <c:v>5.6000000000000017E-3</c:v>
                </c:pt>
                <c:pt idx="40">
                  <c:v>5.5000000000000014E-3</c:v>
                </c:pt>
                <c:pt idx="41">
                  <c:v>5.5000000000000014E-3</c:v>
                </c:pt>
                <c:pt idx="42">
                  <c:v>5.4000000000000012E-3</c:v>
                </c:pt>
                <c:pt idx="43">
                  <c:v>5.4000000000000012E-3</c:v>
                </c:pt>
                <c:pt idx="44">
                  <c:v>5.3000000000000009E-3</c:v>
                </c:pt>
                <c:pt idx="45">
                  <c:v>5.3000000000000009E-3</c:v>
                </c:pt>
                <c:pt idx="46">
                  <c:v>5.2000000000000006E-3</c:v>
                </c:pt>
                <c:pt idx="47">
                  <c:v>5.2000000000000006E-3</c:v>
                </c:pt>
                <c:pt idx="48">
                  <c:v>5.1000000000000004E-3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4.8999999999999998E-3</c:v>
                </c:pt>
                <c:pt idx="53">
                  <c:v>4.7999999999999996E-3</c:v>
                </c:pt>
                <c:pt idx="54">
                  <c:v>4.7999999999999996E-3</c:v>
                </c:pt>
                <c:pt idx="55">
                  <c:v>4.6999999999999993E-3</c:v>
                </c:pt>
                <c:pt idx="56">
                  <c:v>4.6999999999999993E-3</c:v>
                </c:pt>
                <c:pt idx="57">
                  <c:v>4.5999999999999991E-3</c:v>
                </c:pt>
                <c:pt idx="58">
                  <c:v>4.5999999999999991E-3</c:v>
                </c:pt>
                <c:pt idx="59">
                  <c:v>4.4999999999999988E-3</c:v>
                </c:pt>
                <c:pt idx="60">
                  <c:v>4.4999999999999988E-3</c:v>
                </c:pt>
                <c:pt idx="61">
                  <c:v>4.3999999999999985E-3</c:v>
                </c:pt>
                <c:pt idx="62">
                  <c:v>4.3999999999999985E-3</c:v>
                </c:pt>
                <c:pt idx="63">
                  <c:v>4.2999999999999983E-3</c:v>
                </c:pt>
                <c:pt idx="64">
                  <c:v>4.2999999999999983E-3</c:v>
                </c:pt>
                <c:pt idx="65">
                  <c:v>4.199999999999998E-3</c:v>
                </c:pt>
                <c:pt idx="66">
                  <c:v>4.199999999999998E-3</c:v>
                </c:pt>
                <c:pt idx="67">
                  <c:v>4.0999999999999977E-3</c:v>
                </c:pt>
                <c:pt idx="68">
                  <c:v>4.0999999999999977E-3</c:v>
                </c:pt>
                <c:pt idx="69">
                  <c:v>3.9999999999999975E-3</c:v>
                </c:pt>
                <c:pt idx="70">
                  <c:v>3.9999999999999975E-3</c:v>
                </c:pt>
                <c:pt idx="71">
                  <c:v>3.8999999999999972E-3</c:v>
                </c:pt>
                <c:pt idx="72">
                  <c:v>3.8999999999999972E-3</c:v>
                </c:pt>
                <c:pt idx="73">
                  <c:v>3.7999999999999974E-3</c:v>
                </c:pt>
                <c:pt idx="74">
                  <c:v>3.6999999999999976E-3</c:v>
                </c:pt>
                <c:pt idx="75">
                  <c:v>3.6999999999999976E-3</c:v>
                </c:pt>
                <c:pt idx="76">
                  <c:v>3.5999999999999977E-3</c:v>
                </c:pt>
                <c:pt idx="77">
                  <c:v>3.5999999999999977E-3</c:v>
                </c:pt>
                <c:pt idx="78">
                  <c:v>3.4999999999999979E-3</c:v>
                </c:pt>
                <c:pt idx="79">
                  <c:v>3.3999999999999981E-3</c:v>
                </c:pt>
                <c:pt idx="80">
                  <c:v>3.3999999999999981E-3</c:v>
                </c:pt>
                <c:pt idx="81">
                  <c:v>3.2999999999999982E-3</c:v>
                </c:pt>
                <c:pt idx="82">
                  <c:v>3.1999999999999984E-3</c:v>
                </c:pt>
                <c:pt idx="83">
                  <c:v>3.1999999999999984E-3</c:v>
                </c:pt>
                <c:pt idx="84">
                  <c:v>3.0999999999999986E-3</c:v>
                </c:pt>
                <c:pt idx="85">
                  <c:v>2.9999999999999988E-3</c:v>
                </c:pt>
                <c:pt idx="86">
                  <c:v>2.8999999999999989E-3</c:v>
                </c:pt>
                <c:pt idx="87">
                  <c:v>2.8999999999999989E-3</c:v>
                </c:pt>
                <c:pt idx="88">
                  <c:v>2.7999999999999991E-3</c:v>
                </c:pt>
                <c:pt idx="89">
                  <c:v>2.6999999999999993E-3</c:v>
                </c:pt>
                <c:pt idx="90">
                  <c:v>2.5999999999999994E-3</c:v>
                </c:pt>
                <c:pt idx="91">
                  <c:v>2.4999999999999996E-3</c:v>
                </c:pt>
                <c:pt idx="92">
                  <c:v>2.3999999999999998E-3</c:v>
                </c:pt>
                <c:pt idx="93">
                  <c:v>2.3E-3</c:v>
                </c:pt>
                <c:pt idx="94">
                  <c:v>2.2000000000000001E-3</c:v>
                </c:pt>
                <c:pt idx="95">
                  <c:v>2.0000000000000005E-3</c:v>
                </c:pt>
                <c:pt idx="96">
                  <c:v>1.9000000000000006E-3</c:v>
                </c:pt>
                <c:pt idx="97">
                  <c:v>1.7000000000000006E-3</c:v>
                </c:pt>
                <c:pt idx="98">
                  <c:v>1.5000000000000005E-3</c:v>
                </c:pt>
                <c:pt idx="99">
                  <c:v>1.2000000000000003E-3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8-4A68-AB63-751A2454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19200"/>
        <c:axId val="241607680"/>
      </c:scatterChart>
      <c:valAx>
        <c:axId val="241619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07680"/>
        <c:crosses val="autoZero"/>
        <c:crossBetween val="midCat"/>
      </c:valAx>
      <c:valAx>
        <c:axId val="24160768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ESP8266,ESP32, SAMD and STM32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Sheet1!$N$3:$N$103</c:f>
              <c:numCache>
                <c:formatCode>0.000</c:formatCode>
                <c:ptCount val="101"/>
                <c:pt idx="0">
                  <c:v>100</c:v>
                </c:pt>
                <c:pt idx="1">
                  <c:v>88</c:v>
                </c:pt>
                <c:pt idx="2">
                  <c:v>85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64</c:v>
                </c:pt>
                <c:pt idx="24">
                  <c:v>64</c:v>
                </c:pt>
                <c:pt idx="25">
                  <c:v>63</c:v>
                </c:pt>
                <c:pt idx="26">
                  <c:v>63</c:v>
                </c:pt>
                <c:pt idx="27">
                  <c:v>62</c:v>
                </c:pt>
                <c:pt idx="28">
                  <c:v>61</c:v>
                </c:pt>
                <c:pt idx="29">
                  <c:v>61</c:v>
                </c:pt>
                <c:pt idx="30">
                  <c:v>60</c:v>
                </c:pt>
                <c:pt idx="31">
                  <c:v>60</c:v>
                </c:pt>
                <c:pt idx="32">
                  <c:v>59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48</c:v>
                </c:pt>
                <c:pt idx="55">
                  <c:v>47</c:v>
                </c:pt>
                <c:pt idx="56">
                  <c:v>47</c:v>
                </c:pt>
                <c:pt idx="57">
                  <c:v>46</c:v>
                </c:pt>
                <c:pt idx="58">
                  <c:v>46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44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36</c:v>
                </c:pt>
                <c:pt idx="78">
                  <c:v>35</c:v>
                </c:pt>
                <c:pt idx="79">
                  <c:v>34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31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20</c:v>
                </c:pt>
                <c:pt idx="96">
                  <c:v>19</c:v>
                </c:pt>
                <c:pt idx="97">
                  <c:v>17</c:v>
                </c:pt>
                <c:pt idx="98">
                  <c:v>15</c:v>
                </c:pt>
                <c:pt idx="99">
                  <c:v>12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8-4E62-A404-FEB2EAF2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21184"/>
        <c:axId val="868317824"/>
      </c:scatterChart>
      <c:valAx>
        <c:axId val="868321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824"/>
        <c:crosses val="autoZero"/>
        <c:crossBetween val="midCat"/>
      </c:valAx>
      <c:valAx>
        <c:axId val="868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Arduino</a:t>
            </a:r>
            <a:r>
              <a:rPr lang="en-ZA" baseline="0"/>
              <a:t> Mega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Sheet1!$P$3:$P$103</c:f>
              <c:numCache>
                <c:formatCode>General</c:formatCode>
                <c:ptCount val="101"/>
                <c:pt idx="0">
                  <c:v>610</c:v>
                </c:pt>
                <c:pt idx="1">
                  <c:v>536</c:v>
                </c:pt>
                <c:pt idx="2">
                  <c:v>518</c:v>
                </c:pt>
                <c:pt idx="3">
                  <c:v>506</c:v>
                </c:pt>
                <c:pt idx="4">
                  <c:v>494</c:v>
                </c:pt>
                <c:pt idx="5">
                  <c:v>488</c:v>
                </c:pt>
                <c:pt idx="6">
                  <c:v>475</c:v>
                </c:pt>
                <c:pt idx="7">
                  <c:v>469</c:v>
                </c:pt>
                <c:pt idx="8">
                  <c:v>463</c:v>
                </c:pt>
                <c:pt idx="9">
                  <c:v>457</c:v>
                </c:pt>
                <c:pt idx="10">
                  <c:v>451</c:v>
                </c:pt>
                <c:pt idx="11">
                  <c:v>445</c:v>
                </c:pt>
                <c:pt idx="12">
                  <c:v>439</c:v>
                </c:pt>
                <c:pt idx="13">
                  <c:v>433</c:v>
                </c:pt>
                <c:pt idx="14">
                  <c:v>433</c:v>
                </c:pt>
                <c:pt idx="15">
                  <c:v>427</c:v>
                </c:pt>
                <c:pt idx="16">
                  <c:v>420</c:v>
                </c:pt>
                <c:pt idx="17">
                  <c:v>414</c:v>
                </c:pt>
                <c:pt idx="18">
                  <c:v>414</c:v>
                </c:pt>
                <c:pt idx="19">
                  <c:v>408</c:v>
                </c:pt>
                <c:pt idx="20">
                  <c:v>402</c:v>
                </c:pt>
                <c:pt idx="21">
                  <c:v>402</c:v>
                </c:pt>
                <c:pt idx="22">
                  <c:v>396</c:v>
                </c:pt>
                <c:pt idx="23">
                  <c:v>390</c:v>
                </c:pt>
                <c:pt idx="24">
                  <c:v>390</c:v>
                </c:pt>
                <c:pt idx="25">
                  <c:v>384</c:v>
                </c:pt>
                <c:pt idx="26">
                  <c:v>384</c:v>
                </c:pt>
                <c:pt idx="27">
                  <c:v>378</c:v>
                </c:pt>
                <c:pt idx="28">
                  <c:v>372</c:v>
                </c:pt>
                <c:pt idx="29">
                  <c:v>372</c:v>
                </c:pt>
                <c:pt idx="30">
                  <c:v>366</c:v>
                </c:pt>
                <c:pt idx="31">
                  <c:v>366</c:v>
                </c:pt>
                <c:pt idx="32">
                  <c:v>359</c:v>
                </c:pt>
                <c:pt idx="33">
                  <c:v>359</c:v>
                </c:pt>
                <c:pt idx="34">
                  <c:v>353</c:v>
                </c:pt>
                <c:pt idx="35">
                  <c:v>353</c:v>
                </c:pt>
                <c:pt idx="36">
                  <c:v>347</c:v>
                </c:pt>
                <c:pt idx="37">
                  <c:v>347</c:v>
                </c:pt>
                <c:pt idx="38">
                  <c:v>341</c:v>
                </c:pt>
                <c:pt idx="39">
                  <c:v>341</c:v>
                </c:pt>
                <c:pt idx="40">
                  <c:v>335</c:v>
                </c:pt>
                <c:pt idx="41">
                  <c:v>335</c:v>
                </c:pt>
                <c:pt idx="42">
                  <c:v>329</c:v>
                </c:pt>
                <c:pt idx="43">
                  <c:v>329</c:v>
                </c:pt>
                <c:pt idx="44">
                  <c:v>323</c:v>
                </c:pt>
                <c:pt idx="45">
                  <c:v>323</c:v>
                </c:pt>
                <c:pt idx="46">
                  <c:v>317</c:v>
                </c:pt>
                <c:pt idx="47">
                  <c:v>317</c:v>
                </c:pt>
                <c:pt idx="48">
                  <c:v>311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298</c:v>
                </c:pt>
                <c:pt idx="53">
                  <c:v>292</c:v>
                </c:pt>
                <c:pt idx="54">
                  <c:v>292</c:v>
                </c:pt>
                <c:pt idx="55">
                  <c:v>286</c:v>
                </c:pt>
                <c:pt idx="56">
                  <c:v>286</c:v>
                </c:pt>
                <c:pt idx="57">
                  <c:v>280</c:v>
                </c:pt>
                <c:pt idx="58">
                  <c:v>280</c:v>
                </c:pt>
                <c:pt idx="59">
                  <c:v>274</c:v>
                </c:pt>
                <c:pt idx="60">
                  <c:v>274</c:v>
                </c:pt>
                <c:pt idx="61">
                  <c:v>268</c:v>
                </c:pt>
                <c:pt idx="62">
                  <c:v>268</c:v>
                </c:pt>
                <c:pt idx="63">
                  <c:v>262</c:v>
                </c:pt>
                <c:pt idx="64">
                  <c:v>262</c:v>
                </c:pt>
                <c:pt idx="65">
                  <c:v>256</c:v>
                </c:pt>
                <c:pt idx="66">
                  <c:v>256</c:v>
                </c:pt>
                <c:pt idx="67">
                  <c:v>250</c:v>
                </c:pt>
                <c:pt idx="68">
                  <c:v>250</c:v>
                </c:pt>
                <c:pt idx="69">
                  <c:v>244</c:v>
                </c:pt>
                <c:pt idx="70">
                  <c:v>244</c:v>
                </c:pt>
                <c:pt idx="71">
                  <c:v>237</c:v>
                </c:pt>
                <c:pt idx="72">
                  <c:v>237</c:v>
                </c:pt>
                <c:pt idx="73">
                  <c:v>231</c:v>
                </c:pt>
                <c:pt idx="74">
                  <c:v>225</c:v>
                </c:pt>
                <c:pt idx="75">
                  <c:v>225</c:v>
                </c:pt>
                <c:pt idx="76">
                  <c:v>219</c:v>
                </c:pt>
                <c:pt idx="77">
                  <c:v>219</c:v>
                </c:pt>
                <c:pt idx="78">
                  <c:v>213</c:v>
                </c:pt>
                <c:pt idx="79">
                  <c:v>207</c:v>
                </c:pt>
                <c:pt idx="80">
                  <c:v>207</c:v>
                </c:pt>
                <c:pt idx="81">
                  <c:v>201</c:v>
                </c:pt>
                <c:pt idx="82">
                  <c:v>195</c:v>
                </c:pt>
                <c:pt idx="83">
                  <c:v>195</c:v>
                </c:pt>
                <c:pt idx="84">
                  <c:v>189</c:v>
                </c:pt>
                <c:pt idx="85">
                  <c:v>183</c:v>
                </c:pt>
                <c:pt idx="86">
                  <c:v>176</c:v>
                </c:pt>
                <c:pt idx="87">
                  <c:v>176</c:v>
                </c:pt>
                <c:pt idx="88">
                  <c:v>170</c:v>
                </c:pt>
                <c:pt idx="89">
                  <c:v>164</c:v>
                </c:pt>
                <c:pt idx="90">
                  <c:v>158</c:v>
                </c:pt>
                <c:pt idx="91">
                  <c:v>152</c:v>
                </c:pt>
                <c:pt idx="92">
                  <c:v>146</c:v>
                </c:pt>
                <c:pt idx="93">
                  <c:v>140</c:v>
                </c:pt>
                <c:pt idx="94">
                  <c:v>134</c:v>
                </c:pt>
                <c:pt idx="95">
                  <c:v>122</c:v>
                </c:pt>
                <c:pt idx="96">
                  <c:v>115</c:v>
                </c:pt>
                <c:pt idx="97">
                  <c:v>103</c:v>
                </c:pt>
                <c:pt idx="98">
                  <c:v>91</c:v>
                </c:pt>
                <c:pt idx="99">
                  <c:v>73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D-472C-96D6-EC6D6837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344"/>
        <c:axId val="16587824"/>
      </c:scatterChart>
      <c:valAx>
        <c:axId val="16587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4"/>
        <c:crosses val="autoZero"/>
        <c:crossBetween val="midCat"/>
      </c:valAx>
      <c:valAx>
        <c:axId val="16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Arduino</a:t>
            </a:r>
            <a:r>
              <a:rPr lang="en-ZA" baseline="0"/>
              <a:t> Uno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Sheet1!$R$3:$R$103</c:f>
              <c:numCache>
                <c:formatCode>General</c:formatCode>
                <c:ptCount val="101"/>
                <c:pt idx="0">
                  <c:v>599.99999999999966</c:v>
                </c:pt>
                <c:pt idx="1">
                  <c:v>528.00000000000011</c:v>
                </c:pt>
                <c:pt idx="2">
                  <c:v>510.00000000000023</c:v>
                </c:pt>
                <c:pt idx="3">
                  <c:v>498.00000000000023</c:v>
                </c:pt>
                <c:pt idx="4">
                  <c:v>486.00000000000034</c:v>
                </c:pt>
                <c:pt idx="5">
                  <c:v>480.00000000000045</c:v>
                </c:pt>
                <c:pt idx="6">
                  <c:v>468.00000000000045</c:v>
                </c:pt>
                <c:pt idx="7">
                  <c:v>462.00000000000045</c:v>
                </c:pt>
                <c:pt idx="8">
                  <c:v>456.00000000000045</c:v>
                </c:pt>
                <c:pt idx="9">
                  <c:v>450.00000000000034</c:v>
                </c:pt>
                <c:pt idx="10">
                  <c:v>444.00000000000034</c:v>
                </c:pt>
                <c:pt idx="11">
                  <c:v>438.00000000000034</c:v>
                </c:pt>
                <c:pt idx="12">
                  <c:v>432.00000000000034</c:v>
                </c:pt>
                <c:pt idx="13">
                  <c:v>426.00000000000034</c:v>
                </c:pt>
                <c:pt idx="14">
                  <c:v>426.00000000000034</c:v>
                </c:pt>
                <c:pt idx="15">
                  <c:v>420.00000000000034</c:v>
                </c:pt>
                <c:pt idx="16">
                  <c:v>414.00000000000023</c:v>
                </c:pt>
                <c:pt idx="17">
                  <c:v>408.00000000000023</c:v>
                </c:pt>
                <c:pt idx="18">
                  <c:v>408.00000000000023</c:v>
                </c:pt>
                <c:pt idx="19">
                  <c:v>402.00000000000023</c:v>
                </c:pt>
                <c:pt idx="20">
                  <c:v>396.00000000000023</c:v>
                </c:pt>
                <c:pt idx="21">
                  <c:v>396.00000000000023</c:v>
                </c:pt>
                <c:pt idx="22">
                  <c:v>390.00000000000023</c:v>
                </c:pt>
                <c:pt idx="23">
                  <c:v>384.00000000000017</c:v>
                </c:pt>
                <c:pt idx="24">
                  <c:v>384.00000000000017</c:v>
                </c:pt>
                <c:pt idx="25">
                  <c:v>378.00000000000023</c:v>
                </c:pt>
                <c:pt idx="26">
                  <c:v>378.00000000000023</c:v>
                </c:pt>
                <c:pt idx="27">
                  <c:v>372.00000000000017</c:v>
                </c:pt>
                <c:pt idx="28">
                  <c:v>366.00000000000017</c:v>
                </c:pt>
                <c:pt idx="29">
                  <c:v>366.00000000000017</c:v>
                </c:pt>
                <c:pt idx="30">
                  <c:v>360.00000000000011</c:v>
                </c:pt>
                <c:pt idx="31">
                  <c:v>360.00000000000011</c:v>
                </c:pt>
                <c:pt idx="32">
                  <c:v>354.00000000000011</c:v>
                </c:pt>
                <c:pt idx="33">
                  <c:v>354.00000000000011</c:v>
                </c:pt>
                <c:pt idx="34">
                  <c:v>348.00000000000011</c:v>
                </c:pt>
                <c:pt idx="35">
                  <c:v>348.00000000000011</c:v>
                </c:pt>
                <c:pt idx="36">
                  <c:v>342.00000000000011</c:v>
                </c:pt>
                <c:pt idx="37">
                  <c:v>342.00000000000011</c:v>
                </c:pt>
                <c:pt idx="38">
                  <c:v>336.00000000000011</c:v>
                </c:pt>
                <c:pt idx="39">
                  <c:v>336.00000000000011</c:v>
                </c:pt>
                <c:pt idx="40">
                  <c:v>330.00000000000011</c:v>
                </c:pt>
                <c:pt idx="41">
                  <c:v>330.00000000000011</c:v>
                </c:pt>
                <c:pt idx="42">
                  <c:v>324.00000000000006</c:v>
                </c:pt>
                <c:pt idx="43">
                  <c:v>324.00000000000006</c:v>
                </c:pt>
                <c:pt idx="44">
                  <c:v>318.00000000000006</c:v>
                </c:pt>
                <c:pt idx="45">
                  <c:v>318.00000000000006</c:v>
                </c:pt>
                <c:pt idx="46">
                  <c:v>312.00000000000006</c:v>
                </c:pt>
                <c:pt idx="47">
                  <c:v>312.00000000000006</c:v>
                </c:pt>
                <c:pt idx="48">
                  <c:v>306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293.99999999999994</c:v>
                </c:pt>
                <c:pt idx="53">
                  <c:v>287.99999999999994</c:v>
                </c:pt>
                <c:pt idx="54">
                  <c:v>287.99999999999994</c:v>
                </c:pt>
                <c:pt idx="55">
                  <c:v>281.99999999999994</c:v>
                </c:pt>
                <c:pt idx="56">
                  <c:v>281.99999999999994</c:v>
                </c:pt>
                <c:pt idx="57">
                  <c:v>275.99999999999989</c:v>
                </c:pt>
                <c:pt idx="58">
                  <c:v>275.99999999999989</c:v>
                </c:pt>
                <c:pt idx="59">
                  <c:v>269.99999999999989</c:v>
                </c:pt>
                <c:pt idx="60">
                  <c:v>269.99999999999989</c:v>
                </c:pt>
                <c:pt idx="61">
                  <c:v>263.99999999999989</c:v>
                </c:pt>
                <c:pt idx="62">
                  <c:v>263.99999999999989</c:v>
                </c:pt>
                <c:pt idx="63">
                  <c:v>257.99999999999989</c:v>
                </c:pt>
                <c:pt idx="64">
                  <c:v>257.99999999999989</c:v>
                </c:pt>
                <c:pt idx="65">
                  <c:v>251.99999999999989</c:v>
                </c:pt>
                <c:pt idx="66">
                  <c:v>251.99999999999989</c:v>
                </c:pt>
                <c:pt idx="67">
                  <c:v>245.99999999999989</c:v>
                </c:pt>
                <c:pt idx="68">
                  <c:v>245.99999999999989</c:v>
                </c:pt>
                <c:pt idx="69">
                  <c:v>239.99999999999983</c:v>
                </c:pt>
                <c:pt idx="70">
                  <c:v>239.99999999999983</c:v>
                </c:pt>
                <c:pt idx="71">
                  <c:v>233.99999999999983</c:v>
                </c:pt>
                <c:pt idx="72">
                  <c:v>233.99999999999983</c:v>
                </c:pt>
                <c:pt idx="73">
                  <c:v>227.99999999999983</c:v>
                </c:pt>
                <c:pt idx="74">
                  <c:v>221.99999999999983</c:v>
                </c:pt>
                <c:pt idx="75">
                  <c:v>221.99999999999983</c:v>
                </c:pt>
                <c:pt idx="76">
                  <c:v>215.99999999999989</c:v>
                </c:pt>
                <c:pt idx="77">
                  <c:v>215.99999999999989</c:v>
                </c:pt>
                <c:pt idx="78">
                  <c:v>209.99999999999989</c:v>
                </c:pt>
                <c:pt idx="79">
                  <c:v>203.99999999999989</c:v>
                </c:pt>
                <c:pt idx="80">
                  <c:v>203.99999999999989</c:v>
                </c:pt>
                <c:pt idx="81">
                  <c:v>197.99999999999989</c:v>
                </c:pt>
                <c:pt idx="82">
                  <c:v>191.99999999999989</c:v>
                </c:pt>
                <c:pt idx="83">
                  <c:v>191.99999999999989</c:v>
                </c:pt>
                <c:pt idx="84">
                  <c:v>185.99999999999991</c:v>
                </c:pt>
                <c:pt idx="85">
                  <c:v>179.99999999999991</c:v>
                </c:pt>
                <c:pt idx="86">
                  <c:v>173.99999999999994</c:v>
                </c:pt>
                <c:pt idx="87">
                  <c:v>173.99999999999994</c:v>
                </c:pt>
                <c:pt idx="88">
                  <c:v>167.99999999999994</c:v>
                </c:pt>
                <c:pt idx="89">
                  <c:v>161.99999999999994</c:v>
                </c:pt>
                <c:pt idx="90">
                  <c:v>155.99999999999994</c:v>
                </c:pt>
                <c:pt idx="91">
                  <c:v>149.99999999999997</c:v>
                </c:pt>
                <c:pt idx="92">
                  <c:v>143.99999999999997</c:v>
                </c:pt>
                <c:pt idx="93">
                  <c:v>138</c:v>
                </c:pt>
                <c:pt idx="94">
                  <c:v>132</c:v>
                </c:pt>
                <c:pt idx="95">
                  <c:v>120.00000000000003</c:v>
                </c:pt>
                <c:pt idx="96">
                  <c:v>114.00000000000004</c:v>
                </c:pt>
                <c:pt idx="97">
                  <c:v>102.00000000000003</c:v>
                </c:pt>
                <c:pt idx="98">
                  <c:v>90.000000000000028</c:v>
                </c:pt>
                <c:pt idx="99">
                  <c:v>72.000000000000028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3-4333-925F-0EC5C6A2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344"/>
        <c:axId val="16587824"/>
      </c:scatterChart>
      <c:valAx>
        <c:axId val="16587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4"/>
        <c:crosses val="autoZero"/>
        <c:crossBetween val="midCat"/>
      </c:valAx>
      <c:valAx>
        <c:axId val="16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integral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xVal>
          <c:yVal>
            <c:numRef>
              <c:f>Sheet1!$E$2:$E$149</c:f>
              <c:numCache>
                <c:formatCode>General</c:formatCode>
                <c:ptCount val="148"/>
                <c:pt idx="0">
                  <c:v>0</c:v>
                </c:pt>
                <c:pt idx="1">
                  <c:v>1.973271571728438E-3</c:v>
                </c:pt>
                <c:pt idx="2">
                  <c:v>9.858570257250605E-3</c:v>
                </c:pt>
                <c:pt idx="3">
                  <c:v>2.7571319528561927E-2</c:v>
                </c:pt>
                <c:pt idx="4">
                  <c:v>5.898815839993081E-2</c:v>
                </c:pt>
                <c:pt idx="5">
                  <c:v>0.10793164210477724</c:v>
                </c:pt>
                <c:pt idx="6">
                  <c:v>0.17815515621652589</c:v>
                </c:pt>
                <c:pt idx="7">
                  <c:v>0.27332810375050642</c:v>
                </c:pt>
                <c:pt idx="8">
                  <c:v>0.3970214237066429</c:v>
                </c:pt>
                <c:pt idx="9">
                  <c:v>0.55269349820462788</c:v>
                </c:pt>
                <c:pt idx="10">
                  <c:v>0.74367650382968054</c:v>
                </c:pt>
                <c:pt idx="11">
                  <c:v>0.9731632610538915</c:v>
                </c:pt>
                <c:pt idx="12">
                  <c:v>1.2441946336324803</c:v>
                </c:pt>
                <c:pt idx="13">
                  <c:v>1.559647527703792</c:v>
                </c:pt>
                <c:pt idx="14">
                  <c:v>1.9222235379551025</c:v>
                </c:pt>
                <c:pt idx="15">
                  <c:v>2.3344382856626296</c:v>
                </c:pt>
                <c:pt idx="16">
                  <c:v>2.7986114906836335</c:v>
                </c:pt>
                <c:pt idx="17">
                  <c:v>3.3168578165819187</c:v>
                </c:pt>
                <c:pt idx="18">
                  <c:v>3.8910785250168463</c:v>
                </c:pt>
                <c:pt idx="19">
                  <c:v>4.5229539723321688</c:v>
                </c:pt>
                <c:pt idx="20">
                  <c:v>5.2139369779572204</c:v>
                </c:pt>
                <c:pt idx="21">
                  <c:v>5.9652470907923645</c:v>
                </c:pt>
                <c:pt idx="22">
                  <c:v>6.7778657762066379</c:v>
                </c:pt>
                <c:pt idx="23">
                  <c:v>7.6525325426423318</c:v>
                </c:pt>
                <c:pt idx="24">
                  <c:v>8.5897420231130166</c:v>
                </c:pt>
                <c:pt idx="25">
                  <c:v>9.5897420231130148</c:v>
                </c:pt>
                <c:pt idx="26">
                  <c:v>10.652532542642327</c:v>
                </c:pt>
                <c:pt idx="27">
                  <c:v>11.777865776206628</c:v>
                </c:pt>
                <c:pt idx="28">
                  <c:v>12.965247090792349</c:v>
                </c:pt>
                <c:pt idx="29">
                  <c:v>14.213936977957202</c:v>
                </c:pt>
                <c:pt idx="30">
                  <c:v>15.522953972332147</c:v>
                </c:pt>
                <c:pt idx="31">
                  <c:v>16.89107852501682</c:v>
                </c:pt>
                <c:pt idx="32">
                  <c:v>18.316857816581887</c:v>
                </c:pt>
                <c:pt idx="33">
                  <c:v>19.798611490683598</c:v>
                </c:pt>
                <c:pt idx="34">
                  <c:v>21.334438285662589</c:v>
                </c:pt>
                <c:pt idx="35">
                  <c:v>22.922223537955059</c:v>
                </c:pt>
                <c:pt idx="36">
                  <c:v>24.559647527703746</c:v>
                </c:pt>
                <c:pt idx="37">
                  <c:v>26.244194633632429</c:v>
                </c:pt>
                <c:pt idx="38">
                  <c:v>27.973163261053834</c:v>
                </c:pt>
                <c:pt idx="39">
                  <c:v>29.743676503829619</c:v>
                </c:pt>
                <c:pt idx="40">
                  <c:v>31.552693498204569</c:v>
                </c:pt>
                <c:pt idx="41">
                  <c:v>33.39702142370659</c:v>
                </c:pt>
                <c:pt idx="42">
                  <c:v>35.273328103750458</c:v>
                </c:pt>
                <c:pt idx="43">
                  <c:v>37.178155156216484</c:v>
                </c:pt>
                <c:pt idx="44">
                  <c:v>39.107931642104738</c:v>
                </c:pt>
                <c:pt idx="45">
                  <c:v>41.058988158399899</c:v>
                </c:pt>
                <c:pt idx="46">
                  <c:v>43.027571319528533</c:v>
                </c:pt>
                <c:pt idx="47">
                  <c:v>45.009858570257229</c:v>
                </c:pt>
                <c:pt idx="48">
                  <c:v>47.001973271571714</c:v>
                </c:pt>
                <c:pt idx="49">
                  <c:v>48.999999999999993</c:v>
                </c:pt>
                <c:pt idx="50">
                  <c:v>51</c:v>
                </c:pt>
                <c:pt idx="51">
                  <c:v>52.998026728428279</c:v>
                </c:pt>
                <c:pt idx="52">
                  <c:v>54.990141429742764</c:v>
                </c:pt>
                <c:pt idx="53">
                  <c:v>56.972428680471459</c:v>
                </c:pt>
                <c:pt idx="54">
                  <c:v>58.941011841600094</c:v>
                </c:pt>
                <c:pt idx="55">
                  <c:v>60.892068357895255</c:v>
                </c:pt>
                <c:pt idx="56">
                  <c:v>62.821844843783509</c:v>
                </c:pt>
                <c:pt idx="57">
                  <c:v>64.726671896249528</c:v>
                </c:pt>
                <c:pt idx="58">
                  <c:v>66.602978576293395</c:v>
                </c:pt>
                <c:pt idx="59">
                  <c:v>68.44730650179541</c:v>
                </c:pt>
                <c:pt idx="60">
                  <c:v>70.256323496170367</c:v>
                </c:pt>
                <c:pt idx="61">
                  <c:v>72.026836738946159</c:v>
                </c:pt>
                <c:pt idx="62">
                  <c:v>73.755805366367568</c:v>
                </c:pt>
                <c:pt idx="63">
                  <c:v>75.440352472296254</c:v>
                </c:pt>
                <c:pt idx="64">
                  <c:v>77.077776462044952</c:v>
                </c:pt>
                <c:pt idx="65">
                  <c:v>78.665561714337429</c:v>
                </c:pt>
                <c:pt idx="66">
                  <c:v>80.20138850931643</c:v>
                </c:pt>
                <c:pt idx="67">
                  <c:v>81.683142183418141</c:v>
                </c:pt>
                <c:pt idx="68">
                  <c:v>83.108921474983219</c:v>
                </c:pt>
                <c:pt idx="69">
                  <c:v>84.477046027667896</c:v>
                </c:pt>
                <c:pt idx="70">
                  <c:v>85.786063022042839</c:v>
                </c:pt>
                <c:pt idx="71">
                  <c:v>87.034752909207697</c:v>
                </c:pt>
                <c:pt idx="72">
                  <c:v>88.222134223793418</c:v>
                </c:pt>
                <c:pt idx="73">
                  <c:v>89.347467457357723</c:v>
                </c:pt>
                <c:pt idx="74">
                  <c:v>90.410257976887038</c:v>
                </c:pt>
                <c:pt idx="75">
                  <c:v>91.410257976887038</c:v>
                </c:pt>
                <c:pt idx="76">
                  <c:v>92.347467457357723</c:v>
                </c:pt>
                <c:pt idx="77">
                  <c:v>93.222134223793418</c:v>
                </c:pt>
                <c:pt idx="78">
                  <c:v>94.034752909207697</c:v>
                </c:pt>
                <c:pt idx="79">
                  <c:v>94.786063022042839</c:v>
                </c:pt>
                <c:pt idx="80">
                  <c:v>95.477046027667882</c:v>
                </c:pt>
                <c:pt idx="81">
                  <c:v>96.108921474983191</c:v>
                </c:pt>
                <c:pt idx="82">
                  <c:v>96.683142183418113</c:v>
                </c:pt>
                <c:pt idx="83">
                  <c:v>97.201388509316388</c:v>
                </c:pt>
                <c:pt idx="84">
                  <c:v>97.665561714337386</c:v>
                </c:pt>
                <c:pt idx="85">
                  <c:v>98.077776462044909</c:v>
                </c:pt>
                <c:pt idx="86">
                  <c:v>98.440352472296212</c:v>
                </c:pt>
                <c:pt idx="87">
                  <c:v>98.755805366367525</c:v>
                </c:pt>
                <c:pt idx="88">
                  <c:v>99.026836738946116</c:v>
                </c:pt>
                <c:pt idx="89">
                  <c:v>99.256323496170324</c:v>
                </c:pt>
                <c:pt idx="90">
                  <c:v>99.447306501795381</c:v>
                </c:pt>
                <c:pt idx="91">
                  <c:v>99.602978576293367</c:v>
                </c:pt>
                <c:pt idx="92">
                  <c:v>99.726671896249499</c:v>
                </c:pt>
                <c:pt idx="93">
                  <c:v>99.821844843783481</c:v>
                </c:pt>
                <c:pt idx="94">
                  <c:v>99.892068357895226</c:v>
                </c:pt>
                <c:pt idx="95">
                  <c:v>99.941011841600073</c:v>
                </c:pt>
                <c:pt idx="96">
                  <c:v>99.972428680471438</c:v>
                </c:pt>
                <c:pt idx="97">
                  <c:v>99.990141429742749</c:v>
                </c:pt>
                <c:pt idx="98">
                  <c:v>99.998026728428272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5-45D0-98CD-9E3931EB58E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Energy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100</c:v>
                </c:pt>
                <c:pt idx="1">
                  <c:v>99.998026728428272</c:v>
                </c:pt>
                <c:pt idx="2">
                  <c:v>99.990141429742749</c:v>
                </c:pt>
                <c:pt idx="3">
                  <c:v>99.972428680471438</c:v>
                </c:pt>
                <c:pt idx="4">
                  <c:v>99.941011841600073</c:v>
                </c:pt>
                <c:pt idx="5">
                  <c:v>99.892068357895226</c:v>
                </c:pt>
                <c:pt idx="6">
                  <c:v>99.821844843783481</c:v>
                </c:pt>
                <c:pt idx="7">
                  <c:v>99.726671896249499</c:v>
                </c:pt>
                <c:pt idx="8">
                  <c:v>99.602978576293353</c:v>
                </c:pt>
                <c:pt idx="9">
                  <c:v>99.447306501795367</c:v>
                </c:pt>
                <c:pt idx="10">
                  <c:v>99.256323496170324</c:v>
                </c:pt>
                <c:pt idx="11">
                  <c:v>99.026836738946102</c:v>
                </c:pt>
                <c:pt idx="12">
                  <c:v>98.755805366367525</c:v>
                </c:pt>
                <c:pt idx="13">
                  <c:v>98.440352472296212</c:v>
                </c:pt>
                <c:pt idx="14">
                  <c:v>98.077776462044895</c:v>
                </c:pt>
                <c:pt idx="15">
                  <c:v>97.665561714337372</c:v>
                </c:pt>
                <c:pt idx="16">
                  <c:v>97.201388509316359</c:v>
                </c:pt>
                <c:pt idx="17">
                  <c:v>96.683142183418084</c:v>
                </c:pt>
                <c:pt idx="18">
                  <c:v>96.108921474983148</c:v>
                </c:pt>
                <c:pt idx="19">
                  <c:v>95.477046027667825</c:v>
                </c:pt>
                <c:pt idx="20">
                  <c:v>94.786063022042782</c:v>
                </c:pt>
                <c:pt idx="21">
                  <c:v>94.03475290920764</c:v>
                </c:pt>
                <c:pt idx="22">
                  <c:v>93.222134223793361</c:v>
                </c:pt>
                <c:pt idx="23">
                  <c:v>92.347467457357666</c:v>
                </c:pt>
                <c:pt idx="24">
                  <c:v>91.410257976886982</c:v>
                </c:pt>
                <c:pt idx="25">
                  <c:v>90.410257976886982</c:v>
                </c:pt>
                <c:pt idx="26">
                  <c:v>89.347467457357681</c:v>
                </c:pt>
                <c:pt idx="27">
                  <c:v>88.222134223793375</c:v>
                </c:pt>
                <c:pt idx="28">
                  <c:v>87.034752909207654</c:v>
                </c:pt>
                <c:pt idx="29">
                  <c:v>85.786063022042796</c:v>
                </c:pt>
                <c:pt idx="30">
                  <c:v>84.477046027667853</c:v>
                </c:pt>
                <c:pt idx="31">
                  <c:v>83.108921474983177</c:v>
                </c:pt>
                <c:pt idx="32">
                  <c:v>81.683142183418113</c:v>
                </c:pt>
                <c:pt idx="33">
                  <c:v>80.201388509316402</c:v>
                </c:pt>
                <c:pt idx="34">
                  <c:v>78.665561714337414</c:v>
                </c:pt>
                <c:pt idx="35">
                  <c:v>77.077776462044937</c:v>
                </c:pt>
                <c:pt idx="36">
                  <c:v>75.440352472296254</c:v>
                </c:pt>
                <c:pt idx="37">
                  <c:v>73.755805366367568</c:v>
                </c:pt>
                <c:pt idx="38">
                  <c:v>72.026836738946173</c:v>
                </c:pt>
                <c:pt idx="39">
                  <c:v>70.256323496170381</c:v>
                </c:pt>
                <c:pt idx="40">
                  <c:v>68.447306501795424</c:v>
                </c:pt>
                <c:pt idx="41">
                  <c:v>66.60297857629341</c:v>
                </c:pt>
                <c:pt idx="42">
                  <c:v>64.726671896249542</c:v>
                </c:pt>
                <c:pt idx="43">
                  <c:v>62.821844843783516</c:v>
                </c:pt>
                <c:pt idx="44">
                  <c:v>60.892068357895262</c:v>
                </c:pt>
                <c:pt idx="45">
                  <c:v>58.941011841600101</c:v>
                </c:pt>
                <c:pt idx="46">
                  <c:v>56.972428680471467</c:v>
                </c:pt>
                <c:pt idx="47">
                  <c:v>54.990141429742771</c:v>
                </c:pt>
                <c:pt idx="48">
                  <c:v>52.998026728428286</c:v>
                </c:pt>
                <c:pt idx="49">
                  <c:v>51.000000000000007</c:v>
                </c:pt>
                <c:pt idx="50">
                  <c:v>49</c:v>
                </c:pt>
                <c:pt idx="51">
                  <c:v>47.001973271571721</c:v>
                </c:pt>
                <c:pt idx="52">
                  <c:v>45.009858570257236</c:v>
                </c:pt>
                <c:pt idx="53">
                  <c:v>43.027571319528541</c:v>
                </c:pt>
                <c:pt idx="54">
                  <c:v>41.058988158399906</c:v>
                </c:pt>
                <c:pt idx="55">
                  <c:v>39.107931642104745</c:v>
                </c:pt>
                <c:pt idx="56">
                  <c:v>37.178155156216491</c:v>
                </c:pt>
                <c:pt idx="57">
                  <c:v>35.273328103750472</c:v>
                </c:pt>
                <c:pt idx="58">
                  <c:v>33.397021423706605</c:v>
                </c:pt>
                <c:pt idx="59">
                  <c:v>31.55269349820459</c:v>
                </c:pt>
                <c:pt idx="60">
                  <c:v>29.743676503829633</c:v>
                </c:pt>
                <c:pt idx="61">
                  <c:v>27.973163261053841</c:v>
                </c:pt>
                <c:pt idx="62">
                  <c:v>26.244194633632432</c:v>
                </c:pt>
                <c:pt idx="63">
                  <c:v>24.559647527703746</c:v>
                </c:pt>
                <c:pt idx="64">
                  <c:v>22.922223537955048</c:v>
                </c:pt>
                <c:pt idx="65">
                  <c:v>21.334438285662571</c:v>
                </c:pt>
                <c:pt idx="66">
                  <c:v>19.79861149068357</c:v>
                </c:pt>
                <c:pt idx="67">
                  <c:v>18.316857816581859</c:v>
                </c:pt>
                <c:pt idx="68">
                  <c:v>16.891078525016781</c:v>
                </c:pt>
                <c:pt idx="69">
                  <c:v>15.522953972332104</c:v>
                </c:pt>
                <c:pt idx="70">
                  <c:v>14.213936977957161</c:v>
                </c:pt>
                <c:pt idx="71">
                  <c:v>12.965247090792303</c:v>
                </c:pt>
                <c:pt idx="72">
                  <c:v>11.777865776206582</c:v>
                </c:pt>
                <c:pt idx="73">
                  <c:v>10.652532542642277</c:v>
                </c:pt>
                <c:pt idx="74">
                  <c:v>9.5897420231129615</c:v>
                </c:pt>
                <c:pt idx="75">
                  <c:v>8.5897420231129615</c:v>
                </c:pt>
                <c:pt idx="76">
                  <c:v>7.6525325426422768</c:v>
                </c:pt>
                <c:pt idx="77">
                  <c:v>6.7778657762065819</c:v>
                </c:pt>
                <c:pt idx="78">
                  <c:v>5.9652470907923032</c:v>
                </c:pt>
                <c:pt idx="79">
                  <c:v>5.2139369779571609</c:v>
                </c:pt>
                <c:pt idx="80">
                  <c:v>4.5229539723321182</c:v>
                </c:pt>
                <c:pt idx="81">
                  <c:v>3.891078525016809</c:v>
                </c:pt>
                <c:pt idx="82">
                  <c:v>3.3168578165818872</c:v>
                </c:pt>
                <c:pt idx="83">
                  <c:v>2.7986114906836121</c:v>
                </c:pt>
                <c:pt idx="84">
                  <c:v>2.334438285662614</c:v>
                </c:pt>
                <c:pt idx="85">
                  <c:v>1.9222235379550909</c:v>
                </c:pt>
                <c:pt idx="86">
                  <c:v>1.5596475277037882</c:v>
                </c:pt>
                <c:pt idx="87">
                  <c:v>1.2441946336324747</c:v>
                </c:pt>
                <c:pt idx="88">
                  <c:v>0.97316326105388384</c:v>
                </c:pt>
                <c:pt idx="89">
                  <c:v>0.74367650382967554</c:v>
                </c:pt>
                <c:pt idx="90">
                  <c:v>0.55269349820461855</c:v>
                </c:pt>
                <c:pt idx="91">
                  <c:v>0.39702142370663296</c:v>
                </c:pt>
                <c:pt idx="92">
                  <c:v>0.27332810375050087</c:v>
                </c:pt>
                <c:pt idx="93">
                  <c:v>0.17815515621651912</c:v>
                </c:pt>
                <c:pt idx="94">
                  <c:v>0.10793164210477357</c:v>
                </c:pt>
                <c:pt idx="95">
                  <c:v>5.8988158399927215E-2</c:v>
                </c:pt>
                <c:pt idx="96">
                  <c:v>2.7571319528561844E-2</c:v>
                </c:pt>
                <c:pt idx="97">
                  <c:v>9.8585702572506761E-3</c:v>
                </c:pt>
                <c:pt idx="98">
                  <c:v>1.973271571728219E-3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5-45D0-98CD-9E3931EB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01664"/>
        <c:axId val="246095424"/>
      </c:scatterChart>
      <c:valAx>
        <c:axId val="246101664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5424"/>
        <c:crosses val="autoZero"/>
        <c:crossBetween val="midCat"/>
      </c:valAx>
      <c:valAx>
        <c:axId val="246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D9B8DC-EB67-4A08-8799-CA91D32377E4}">
  <sheetPr/>
  <sheetViews>
    <sheetView zoomScale="29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A1F5F1-D1EC-4E62-856F-01AC7A8EC1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A1E3B6-1AAA-46ED-9E73-75C44A177CC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A8E30-2011-495F-A218-078DFA83C94C}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932706" cy="5035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9404B-4F93-4E92-4A34-9FFEA695F2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932706" cy="5035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9F254-2E2C-21F2-B59F-6FA823E67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42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BF091-E1F7-212E-31E9-92C9E9F47D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942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F0731-17FC-65F8-B19A-C5D0253268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12</xdr:row>
      <xdr:rowOff>190499</xdr:rowOff>
    </xdr:from>
    <xdr:to>
      <xdr:col>26</xdr:col>
      <xdr:colOff>390525</xdr:colOff>
      <xdr:row>27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804E5-F184-532F-0957-4879EAE9B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680D-4C74-4EDE-9289-37A06212C9D1}">
  <dimension ref="A1:Y103"/>
  <sheetViews>
    <sheetView topLeftCell="F78" workbookViewId="0">
      <selection activeCell="P1" activeCellId="1" sqref="K1:L1048576 P1:P1048576"/>
    </sheetView>
  </sheetViews>
  <sheetFormatPr defaultRowHeight="15" x14ac:dyDescent="0.25"/>
  <cols>
    <col min="4" max="4" width="17.5703125" bestFit="1" customWidth="1"/>
    <col min="5" max="5" width="12" bestFit="1" customWidth="1"/>
    <col min="6" max="6" width="9.85546875" bestFit="1" customWidth="1"/>
    <col min="8" max="8" width="12.7109375" bestFit="1" customWidth="1"/>
    <col min="15" max="16" width="13.140625" bestFit="1" customWidth="1"/>
    <col min="21" max="21" width="14.85546875" bestFit="1" customWidth="1"/>
  </cols>
  <sheetData>
    <row r="1" spans="1:25" x14ac:dyDescent="0.25">
      <c r="A1" t="s">
        <v>0</v>
      </c>
      <c r="B1" t="s">
        <v>1</v>
      </c>
      <c r="C1" t="s">
        <v>14</v>
      </c>
      <c r="D1" t="s">
        <v>16</v>
      </c>
      <c r="E1" t="s">
        <v>15</v>
      </c>
      <c r="F1" t="s">
        <v>19</v>
      </c>
      <c r="H1" s="4" t="s">
        <v>23</v>
      </c>
      <c r="I1" s="4"/>
      <c r="K1" s="4" t="s">
        <v>20</v>
      </c>
      <c r="L1" s="4"/>
      <c r="M1" s="1"/>
      <c r="U1" t="s">
        <v>2</v>
      </c>
      <c r="V1">
        <v>230</v>
      </c>
      <c r="W1" t="s">
        <v>10</v>
      </c>
    </row>
    <row r="2" spans="1:25" x14ac:dyDescent="0.25">
      <c r="A2">
        <v>0</v>
      </c>
      <c r="B2">
        <f t="shared" ref="B2:B33" si="0">2*PI()*A2*$V$3</f>
        <v>0</v>
      </c>
      <c r="C2">
        <f t="shared" ref="C2:C33" si="1">SIN(B2)*$V$2</f>
        <v>0</v>
      </c>
      <c r="D2">
        <f t="shared" ref="D2:D33" si="2">(C2*C2)/($V$2*$V$2)*100</f>
        <v>0</v>
      </c>
      <c r="E2">
        <v>0</v>
      </c>
      <c r="F2">
        <f t="shared" ref="F2:F33" si="3">$V$12-E2</f>
        <v>100</v>
      </c>
      <c r="H2" t="s">
        <v>21</v>
      </c>
      <c r="I2" t="s">
        <v>22</v>
      </c>
      <c r="K2" t="s">
        <v>24</v>
      </c>
      <c r="L2" t="s">
        <v>22</v>
      </c>
      <c r="N2" t="s">
        <v>25</v>
      </c>
      <c r="P2" t="s">
        <v>26</v>
      </c>
      <c r="R2" t="s">
        <v>27</v>
      </c>
      <c r="U2" t="s">
        <v>3</v>
      </c>
      <c r="V2">
        <f>V1*SQRT(2)</f>
        <v>325.26911934581187</v>
      </c>
      <c r="W2" t="s">
        <v>10</v>
      </c>
    </row>
    <row r="3" spans="1:25" x14ac:dyDescent="0.25">
      <c r="A3">
        <f t="shared" ref="A3:A34" si="4">A2+$V$6</f>
        <v>1E-4</v>
      </c>
      <c r="B3">
        <f t="shared" si="0"/>
        <v>3.1415926535897934E-2</v>
      </c>
      <c r="C3">
        <f t="shared" si="1"/>
        <v>10.216949943326256</v>
      </c>
      <c r="D3">
        <f t="shared" si="2"/>
        <v>9.8663578586421899E-2</v>
      </c>
      <c r="E3">
        <f t="shared" ref="E3:E34" si="5">($V$9*D3*(A3-A2)+E2)</f>
        <v>1.973271571728438E-3</v>
      </c>
      <c r="F3">
        <f t="shared" si="3"/>
        <v>99.998026728428272</v>
      </c>
      <c r="H3" s="2">
        <v>0</v>
      </c>
      <c r="I3">
        <v>9.8999999999999956E-3</v>
      </c>
      <c r="K3">
        <v>0</v>
      </c>
      <c r="L3">
        <f>VLOOKUP(K3,$H$3:$I$103,2,TRUE)</f>
        <v>9.999999999999995E-3</v>
      </c>
      <c r="M3" s="3">
        <f>L3/$V$6</f>
        <v>99.999999999999943</v>
      </c>
      <c r="N3" s="3">
        <f>CEILING(M3,1)</f>
        <v>100</v>
      </c>
      <c r="O3" t="s">
        <v>28</v>
      </c>
      <c r="P3">
        <f>INT(M3*6.1)</f>
        <v>610</v>
      </c>
      <c r="Q3" t="s">
        <v>28</v>
      </c>
      <c r="R3">
        <f>M3*6</f>
        <v>599.99999999999966</v>
      </c>
      <c r="S3" t="s">
        <v>28</v>
      </c>
      <c r="U3" t="s">
        <v>4</v>
      </c>
      <c r="V3">
        <v>50</v>
      </c>
      <c r="W3" t="s">
        <v>9</v>
      </c>
      <c r="Y3" t="str">
        <f>_xlfn.CONCAT(N3:O103)</f>
        <v xml:space="preserve">100,  88,  85,  83,  82,  81,  79,  78,  77,  76,  75,  74,  73,  72,  72,  71,  69,  68,  68,  67,  66,  66,  65,  64,  64,  63,  63,  62,  61,  61,  60,  60,  59,  59,  58,  58,  57,  57,  56,  56,  55,  55,  54,  54,  53,  53,  52,  52,  51,  50,  50,  50,  49,  48,  48,  47,  47,  46,  46,  45,  45,  44,  44,  43,  43,  42,  42,  41,  41,  40,  40,  39,  39,  38,  37,  37,  36,  36,  35,  34,  34,  33,  32,  32,  31,  30,  29,  29,  28,  27,  26,  25,  24,  23,  22,  20,  19,  17,  15,  12,  0,  </v>
      </c>
    </row>
    <row r="4" spans="1:25" x14ac:dyDescent="0.25">
      <c r="A4">
        <f t="shared" si="4"/>
        <v>2.0000000000000001E-4</v>
      </c>
      <c r="B4">
        <f t="shared" si="0"/>
        <v>6.2831853071795868E-2</v>
      </c>
      <c r="C4">
        <f t="shared" si="1"/>
        <v>20.423816990565761</v>
      </c>
      <c r="D4">
        <f t="shared" si="2"/>
        <v>0.39426493427610837</v>
      </c>
      <c r="E4">
        <f t="shared" si="5"/>
        <v>9.858570257250605E-3</v>
      </c>
      <c r="F4">
        <f t="shared" si="3"/>
        <v>99.990141429742749</v>
      </c>
      <c r="H4" s="2">
        <v>0</v>
      </c>
      <c r="I4">
        <v>9.999999999999995E-3</v>
      </c>
      <c r="K4">
        <v>1</v>
      </c>
      <c r="L4">
        <f t="shared" ref="L4:L67" si="6">VLOOKUP(K4,$H$3:$I$103,2,TRUE)</f>
        <v>8.8000000000000023E-3</v>
      </c>
      <c r="M4" s="3">
        <f t="shared" ref="M4:M67" si="7">L4/$V$6</f>
        <v>88.000000000000014</v>
      </c>
      <c r="N4" s="3">
        <f>CEILING(M4,1)</f>
        <v>88</v>
      </c>
      <c r="O4" t="s">
        <v>28</v>
      </c>
      <c r="P4">
        <f t="shared" ref="P4:P67" si="8">INT(M4*6.1)</f>
        <v>536</v>
      </c>
      <c r="Q4" t="s">
        <v>28</v>
      </c>
      <c r="R4">
        <f t="shared" ref="R4:R67" si="9">M4*6</f>
        <v>528.00000000000011</v>
      </c>
      <c r="S4" t="s">
        <v>28</v>
      </c>
      <c r="U4" t="s">
        <v>5</v>
      </c>
      <c r="V4">
        <f>1/V3</f>
        <v>0.02</v>
      </c>
      <c r="W4" t="s">
        <v>8</v>
      </c>
      <c r="Y4" t="str">
        <f>_xlfn.CONCAT(P3:Q103)</f>
        <v xml:space="preserve">610,  536,  518,  506,  494,  488,  475,  469,  463,  457,  451,  445,  439,  433,  433,  427,  420,  414,  414,  408,  402,  402,  396,  390,  390,  384,  384,  378,  372,  372,  366,  366,  359,  359,  353,  353,  347,  347,  341,  341,  335,  335,  329,  329,  323,  323,  317,  317,  311,  305,  305,  305,  298,  292,  292,  286,  286,  280,  280,  274,  274,  268,  268,  262,  262,  256,  256,  250,  250,  244,  244,  237,  237,  231,  225,  225,  219,  219,  213,  207,  207,  201,  195,  195,  189,  183,  176,  176,  170,  164,  158,  152,  146,  140,  134,  122,  115,  103,  91,  73,  0,  </v>
      </c>
    </row>
    <row r="5" spans="1:25" x14ac:dyDescent="0.25">
      <c r="A5">
        <f t="shared" si="4"/>
        <v>3.0000000000000003E-4</v>
      </c>
      <c r="B5">
        <f t="shared" si="0"/>
        <v>9.4247779607693802E-2</v>
      </c>
      <c r="C5">
        <f t="shared" si="1"/>
        <v>30.610528196232892</v>
      </c>
      <c r="D5">
        <f t="shared" si="2"/>
        <v>0.88563746356556583</v>
      </c>
      <c r="E5">
        <f t="shared" si="5"/>
        <v>2.7571319528561927E-2</v>
      </c>
      <c r="F5">
        <f t="shared" si="3"/>
        <v>99.972428680471438</v>
      </c>
      <c r="H5" s="2">
        <v>1.973271571728219E-3</v>
      </c>
      <c r="I5">
        <v>9.7999999999999962E-3</v>
      </c>
      <c r="K5">
        <v>2</v>
      </c>
      <c r="L5">
        <f t="shared" si="6"/>
        <v>8.5000000000000041E-3</v>
      </c>
      <c r="M5" s="3">
        <f t="shared" si="7"/>
        <v>85.000000000000043</v>
      </c>
      <c r="N5" s="3">
        <f t="shared" ref="N5:N68" si="10">CEILING(M5,1)</f>
        <v>85</v>
      </c>
      <c r="O5" t="s">
        <v>28</v>
      </c>
      <c r="P5">
        <f t="shared" si="8"/>
        <v>518</v>
      </c>
      <c r="Q5" t="s">
        <v>28</v>
      </c>
      <c r="R5">
        <f t="shared" si="9"/>
        <v>510.00000000000023</v>
      </c>
      <c r="S5" t="s">
        <v>28</v>
      </c>
      <c r="U5" t="s">
        <v>6</v>
      </c>
      <c r="V5">
        <v>100</v>
      </c>
      <c r="W5" t="s">
        <v>7</v>
      </c>
      <c r="Y5" t="str">
        <f>_xlfn.CONCAT(R3:S103)</f>
        <v xml:space="preserve">600,  528,  510,  498,  486,  480,  468,  462,  456,  450,  444,  438,  432,  426,  426,  420,  414,  408,  408,  402,  396,  396,  390,  384,  384,  378,  378,  372,  366,  366,  360,  360,  354,  354,  348,  348,  342,  342,  336,  336,  330,  330,  324,  324,  318,  318,  312,  312,  306,  300,  300,  300,  294,  288,  288,  282,  282,  276,  276,  270,  270,  264,  264,  258,  258,  252,  252,  246,  246,  240,  240,  234,  234,  228,  222,  222,  216,  216,  210,  204,  204,  198,  192,  192,  186,  180,  174,  174,  168,  162,  156,  150,  144,  138,  132,  120,  114,  102,  90,  72,  0,  </v>
      </c>
    </row>
    <row r="6" spans="1:25" x14ac:dyDescent="0.25">
      <c r="A6">
        <f t="shared" si="4"/>
        <v>4.0000000000000002E-4</v>
      </c>
      <c r="B6">
        <f t="shared" si="0"/>
        <v>0.12566370614359174</v>
      </c>
      <c r="C6">
        <f t="shared" si="1"/>
        <v>40.767030506224195</v>
      </c>
      <c r="D6">
        <f t="shared" si="2"/>
        <v>1.5708419435684442</v>
      </c>
      <c r="E6">
        <f t="shared" si="5"/>
        <v>5.898815839993081E-2</v>
      </c>
      <c r="F6">
        <f t="shared" si="3"/>
        <v>99.941011841600073</v>
      </c>
      <c r="H6" s="2">
        <v>9.8585702572506761E-3</v>
      </c>
      <c r="I6">
        <v>9.6999999999999968E-3</v>
      </c>
      <c r="K6">
        <v>3</v>
      </c>
      <c r="L6">
        <f t="shared" si="6"/>
        <v>8.3000000000000053E-3</v>
      </c>
      <c r="M6" s="3">
        <f t="shared" si="7"/>
        <v>83.000000000000043</v>
      </c>
      <c r="N6" s="3">
        <f t="shared" si="10"/>
        <v>83</v>
      </c>
      <c r="O6" t="s">
        <v>28</v>
      </c>
      <c r="P6">
        <f t="shared" si="8"/>
        <v>506</v>
      </c>
      <c r="Q6" t="s">
        <v>28</v>
      </c>
      <c r="R6">
        <f t="shared" si="9"/>
        <v>498.00000000000023</v>
      </c>
      <c r="S6" t="s">
        <v>28</v>
      </c>
      <c r="U6" t="s">
        <v>11</v>
      </c>
      <c r="V6">
        <f>(V4/2)/V5</f>
        <v>1E-4</v>
      </c>
      <c r="W6" t="s">
        <v>8</v>
      </c>
    </row>
    <row r="7" spans="1:25" x14ac:dyDescent="0.25">
      <c r="A7">
        <f t="shared" si="4"/>
        <v>5.0000000000000001E-4</v>
      </c>
      <c r="B7">
        <f t="shared" si="0"/>
        <v>0.15707963267948966</v>
      </c>
      <c r="C7">
        <f t="shared" si="1"/>
        <v>50.883300678969093</v>
      </c>
      <c r="D7">
        <f t="shared" si="2"/>
        <v>2.4471741852423214</v>
      </c>
      <c r="E7">
        <f t="shared" si="5"/>
        <v>0.10793164210477724</v>
      </c>
      <c r="F7">
        <f t="shared" si="3"/>
        <v>99.892068357895226</v>
      </c>
      <c r="H7" s="2">
        <v>2.7571319528561844E-2</v>
      </c>
      <c r="I7">
        <v>9.5999999999999974E-3</v>
      </c>
      <c r="K7">
        <v>4</v>
      </c>
      <c r="L7">
        <f t="shared" si="6"/>
        <v>8.1000000000000065E-3</v>
      </c>
      <c r="M7" s="3">
        <f t="shared" si="7"/>
        <v>81.000000000000057</v>
      </c>
      <c r="N7" s="3">
        <f t="shared" si="10"/>
        <v>82</v>
      </c>
      <c r="O7" t="s">
        <v>28</v>
      </c>
      <c r="P7">
        <f t="shared" si="8"/>
        <v>494</v>
      </c>
      <c r="Q7" t="s">
        <v>28</v>
      </c>
      <c r="R7">
        <f t="shared" si="9"/>
        <v>486.00000000000034</v>
      </c>
      <c r="S7" t="s">
        <v>28</v>
      </c>
      <c r="V7">
        <f>V6*1000</f>
        <v>0.1</v>
      </c>
      <c r="W7" t="s">
        <v>12</v>
      </c>
    </row>
    <row r="8" spans="1:25" x14ac:dyDescent="0.25">
      <c r="A8">
        <f t="shared" si="4"/>
        <v>6.0000000000000006E-4</v>
      </c>
      <c r="B8">
        <f t="shared" si="0"/>
        <v>0.1884955592153876</v>
      </c>
      <c r="C8">
        <f t="shared" si="1"/>
        <v>60.949355177159184</v>
      </c>
      <c r="D8">
        <f t="shared" si="2"/>
        <v>3.51117570558743</v>
      </c>
      <c r="E8">
        <f t="shared" si="5"/>
        <v>0.17815515621652589</v>
      </c>
      <c r="F8">
        <f t="shared" si="3"/>
        <v>99.821844843783481</v>
      </c>
      <c r="H8" s="2">
        <v>5.8988158399927215E-2</v>
      </c>
      <c r="I8">
        <v>9.499999999999998E-3</v>
      </c>
      <c r="K8">
        <v>5</v>
      </c>
      <c r="L8">
        <f t="shared" si="6"/>
        <v>8.0000000000000071E-3</v>
      </c>
      <c r="M8" s="3">
        <f t="shared" si="7"/>
        <v>80.000000000000071</v>
      </c>
      <c r="N8" s="3">
        <f t="shared" si="10"/>
        <v>81</v>
      </c>
      <c r="O8" t="s">
        <v>28</v>
      </c>
      <c r="P8">
        <f t="shared" si="8"/>
        <v>488</v>
      </c>
      <c r="Q8" t="s">
        <v>28</v>
      </c>
      <c r="R8">
        <f t="shared" si="9"/>
        <v>480.00000000000045</v>
      </c>
      <c r="S8" t="s">
        <v>28</v>
      </c>
      <c r="V8">
        <f>V7*1000</f>
        <v>100</v>
      </c>
      <c r="W8" t="s">
        <v>13</v>
      </c>
    </row>
    <row r="9" spans="1:25" x14ac:dyDescent="0.25">
      <c r="A9">
        <f t="shared" si="4"/>
        <v>7.000000000000001E-4</v>
      </c>
      <c r="B9">
        <f t="shared" si="0"/>
        <v>0.21991148575128558</v>
      </c>
      <c r="C9">
        <f t="shared" si="1"/>
        <v>70.955260020294261</v>
      </c>
      <c r="D9">
        <f t="shared" si="2"/>
        <v>4.7586473766990256</v>
      </c>
      <c r="E9">
        <f t="shared" si="5"/>
        <v>0.27332810375050642</v>
      </c>
      <c r="F9">
        <f t="shared" si="3"/>
        <v>99.726671896249499</v>
      </c>
      <c r="H9" s="2">
        <v>0.10793164210477357</v>
      </c>
      <c r="I9">
        <v>9.3999999999999986E-3</v>
      </c>
      <c r="K9">
        <v>6</v>
      </c>
      <c r="L9">
        <f t="shared" si="6"/>
        <v>7.8000000000000074E-3</v>
      </c>
      <c r="M9" s="3">
        <f t="shared" si="7"/>
        <v>78.000000000000071</v>
      </c>
      <c r="N9" s="3">
        <f t="shared" si="10"/>
        <v>79</v>
      </c>
      <c r="O9" t="s">
        <v>28</v>
      </c>
      <c r="P9">
        <f t="shared" si="8"/>
        <v>475</v>
      </c>
      <c r="Q9" t="s">
        <v>28</v>
      </c>
      <c r="R9">
        <f t="shared" si="9"/>
        <v>468.00000000000045</v>
      </c>
      <c r="S9" t="s">
        <v>28</v>
      </c>
      <c r="U9" t="s">
        <v>17</v>
      </c>
      <c r="V9">
        <v>200</v>
      </c>
    </row>
    <row r="10" spans="1:25" x14ac:dyDescent="0.25">
      <c r="A10">
        <f t="shared" si="4"/>
        <v>8.0000000000000015E-4</v>
      </c>
      <c r="B10">
        <f t="shared" si="0"/>
        <v>0.25132741228718347</v>
      </c>
      <c r="C10">
        <f t="shared" si="1"/>
        <v>80.891140588321647</v>
      </c>
      <c r="D10">
        <f t="shared" si="2"/>
        <v>6.1846659978068219</v>
      </c>
      <c r="E10">
        <f t="shared" si="5"/>
        <v>0.3970214237066429</v>
      </c>
      <c r="F10">
        <f t="shared" si="3"/>
        <v>99.602978576293353</v>
      </c>
      <c r="H10" s="2">
        <v>0.17815515621651912</v>
      </c>
      <c r="I10">
        <v>9.2999999999999992E-3</v>
      </c>
      <c r="K10">
        <v>7</v>
      </c>
      <c r="L10">
        <f t="shared" si="6"/>
        <v>7.7000000000000072E-3</v>
      </c>
      <c r="M10" s="3">
        <f t="shared" si="7"/>
        <v>77.000000000000071</v>
      </c>
      <c r="N10" s="3">
        <f t="shared" si="10"/>
        <v>78</v>
      </c>
      <c r="O10" t="s">
        <v>28</v>
      </c>
      <c r="P10">
        <f t="shared" si="8"/>
        <v>469</v>
      </c>
      <c r="Q10" t="s">
        <v>28</v>
      </c>
      <c r="R10">
        <f t="shared" si="9"/>
        <v>462.00000000000045</v>
      </c>
      <c r="S10" t="s">
        <v>28</v>
      </c>
    </row>
    <row r="11" spans="1:25" x14ac:dyDescent="0.25">
      <c r="A11">
        <f t="shared" si="4"/>
        <v>9.0000000000000019E-4</v>
      </c>
      <c r="B11">
        <f t="shared" si="0"/>
        <v>0.28274333882308145</v>
      </c>
      <c r="C11">
        <f t="shared" si="1"/>
        <v>90.747191366694139</v>
      </c>
      <c r="D11">
        <f t="shared" si="2"/>
        <v>7.7836037248992493</v>
      </c>
      <c r="E11">
        <f t="shared" si="5"/>
        <v>0.55269349820462788</v>
      </c>
      <c r="F11">
        <f t="shared" si="3"/>
        <v>99.447306501795367</v>
      </c>
      <c r="H11" s="2">
        <v>0.27332810375050087</v>
      </c>
      <c r="I11">
        <v>9.1999999999999998E-3</v>
      </c>
      <c r="K11">
        <v>8</v>
      </c>
      <c r="L11">
        <f t="shared" si="6"/>
        <v>7.6000000000000069E-3</v>
      </c>
      <c r="M11" s="3">
        <f t="shared" si="7"/>
        <v>76.000000000000071</v>
      </c>
      <c r="N11" s="3">
        <f t="shared" si="10"/>
        <v>77</v>
      </c>
      <c r="O11" t="s">
        <v>28</v>
      </c>
      <c r="P11">
        <f t="shared" si="8"/>
        <v>463</v>
      </c>
      <c r="Q11" t="s">
        <v>28</v>
      </c>
      <c r="R11">
        <f t="shared" si="9"/>
        <v>456.00000000000045</v>
      </c>
      <c r="S11" t="s">
        <v>28</v>
      </c>
    </row>
    <row r="12" spans="1:25" x14ac:dyDescent="0.25">
      <c r="A12">
        <f t="shared" si="4"/>
        <v>1.0000000000000002E-3</v>
      </c>
      <c r="B12">
        <f t="shared" si="0"/>
        <v>0.31415926535897937</v>
      </c>
      <c r="C12">
        <f t="shared" si="1"/>
        <v>100.51368562322885</v>
      </c>
      <c r="D12">
        <f t="shared" si="2"/>
        <v>9.5491502812526292</v>
      </c>
      <c r="E12">
        <f t="shared" si="5"/>
        <v>0.74367650382968054</v>
      </c>
      <c r="F12">
        <f t="shared" si="3"/>
        <v>99.256323496170324</v>
      </c>
      <c r="H12" s="2">
        <v>0.39702142370663296</v>
      </c>
      <c r="I12">
        <v>9.1000000000000004E-3</v>
      </c>
      <c r="K12">
        <v>9</v>
      </c>
      <c r="L12">
        <f t="shared" si="6"/>
        <v>7.5000000000000067E-3</v>
      </c>
      <c r="M12" s="3">
        <f t="shared" si="7"/>
        <v>75.000000000000057</v>
      </c>
      <c r="N12" s="3">
        <f t="shared" si="10"/>
        <v>76</v>
      </c>
      <c r="O12" t="s">
        <v>28</v>
      </c>
      <c r="P12">
        <f t="shared" si="8"/>
        <v>457</v>
      </c>
      <c r="Q12" t="s">
        <v>28</v>
      </c>
      <c r="R12">
        <f t="shared" si="9"/>
        <v>450.00000000000034</v>
      </c>
      <c r="S12" t="s">
        <v>28</v>
      </c>
      <c r="U12" t="s">
        <v>18</v>
      </c>
      <c r="V12">
        <f>MAX(E2:E102)</f>
        <v>100</v>
      </c>
    </row>
    <row r="13" spans="1:25" x14ac:dyDescent="0.25">
      <c r="A13">
        <f t="shared" si="4"/>
        <v>1.1000000000000003E-3</v>
      </c>
      <c r="B13">
        <f t="shared" si="0"/>
        <v>0.34557519189487734</v>
      </c>
      <c r="C13">
        <f t="shared" si="1"/>
        <v>110.18098500721781</v>
      </c>
      <c r="D13">
        <f t="shared" si="2"/>
        <v>11.474337861210545</v>
      </c>
      <c r="E13">
        <f t="shared" si="5"/>
        <v>0.9731632610538915</v>
      </c>
      <c r="F13">
        <f t="shared" si="3"/>
        <v>99.026836738946102</v>
      </c>
      <c r="H13" s="2">
        <v>0.55269349820461855</v>
      </c>
      <c r="I13">
        <v>9.0000000000000011E-3</v>
      </c>
      <c r="K13">
        <v>10</v>
      </c>
      <c r="L13">
        <f t="shared" si="6"/>
        <v>7.4000000000000064E-3</v>
      </c>
      <c r="M13" s="3">
        <f t="shared" si="7"/>
        <v>74.000000000000057</v>
      </c>
      <c r="N13" s="3">
        <f t="shared" si="10"/>
        <v>75</v>
      </c>
      <c r="O13" t="s">
        <v>28</v>
      </c>
      <c r="P13">
        <f t="shared" si="8"/>
        <v>451</v>
      </c>
      <c r="Q13" t="s">
        <v>28</v>
      </c>
      <c r="R13">
        <f t="shared" si="9"/>
        <v>444.00000000000034</v>
      </c>
      <c r="S13" t="s">
        <v>28</v>
      </c>
    </row>
    <row r="14" spans="1:25" x14ac:dyDescent="0.25">
      <c r="A14">
        <f t="shared" si="4"/>
        <v>1.2000000000000003E-3</v>
      </c>
      <c r="B14">
        <f t="shared" si="0"/>
        <v>0.37699111843077526</v>
      </c>
      <c r="C14">
        <f t="shared" si="1"/>
        <v>119.73954906131615</v>
      </c>
      <c r="D14">
        <f t="shared" si="2"/>
        <v>13.551568628929431</v>
      </c>
      <c r="E14">
        <f t="shared" si="5"/>
        <v>1.2441946336324803</v>
      </c>
      <c r="F14">
        <f t="shared" si="3"/>
        <v>98.755805366367525</v>
      </c>
      <c r="H14" s="2">
        <v>0.74367650382967554</v>
      </c>
      <c r="I14">
        <v>8.9000000000000017E-3</v>
      </c>
      <c r="K14">
        <v>11</v>
      </c>
      <c r="L14">
        <f t="shared" si="6"/>
        <v>7.3000000000000061E-3</v>
      </c>
      <c r="M14" s="3">
        <f t="shared" si="7"/>
        <v>73.000000000000057</v>
      </c>
      <c r="N14" s="3">
        <f t="shared" si="10"/>
        <v>74</v>
      </c>
      <c r="O14" t="s">
        <v>28</v>
      </c>
      <c r="P14">
        <f t="shared" si="8"/>
        <v>445</v>
      </c>
      <c r="Q14" t="s">
        <v>28</v>
      </c>
      <c r="R14">
        <f t="shared" si="9"/>
        <v>438.00000000000034</v>
      </c>
      <c r="S14" t="s">
        <v>28</v>
      </c>
    </row>
    <row r="15" spans="1:25" x14ac:dyDescent="0.25">
      <c r="A15">
        <f t="shared" si="4"/>
        <v>1.3000000000000004E-3</v>
      </c>
      <c r="B15">
        <f t="shared" si="0"/>
        <v>0.40840704496667324</v>
      </c>
      <c r="C15">
        <f t="shared" si="1"/>
        <v>129.17994463682194</v>
      </c>
      <c r="D15">
        <f t="shared" si="2"/>
        <v>15.772644703565577</v>
      </c>
      <c r="E15">
        <f t="shared" si="5"/>
        <v>1.559647527703792</v>
      </c>
      <c r="F15">
        <f t="shared" si="3"/>
        <v>98.440352472296212</v>
      </c>
      <c r="H15" s="2">
        <v>0.97316326105388384</v>
      </c>
      <c r="I15">
        <v>8.8000000000000023E-3</v>
      </c>
      <c r="K15">
        <v>12</v>
      </c>
      <c r="L15">
        <f t="shared" si="6"/>
        <v>7.2000000000000059E-3</v>
      </c>
      <c r="M15" s="3">
        <f t="shared" si="7"/>
        <v>72.000000000000057</v>
      </c>
      <c r="N15" s="3">
        <f t="shared" si="10"/>
        <v>73</v>
      </c>
      <c r="O15" t="s">
        <v>28</v>
      </c>
      <c r="P15">
        <f t="shared" si="8"/>
        <v>439</v>
      </c>
      <c r="Q15" t="s">
        <v>28</v>
      </c>
      <c r="R15">
        <f t="shared" si="9"/>
        <v>432.00000000000034</v>
      </c>
      <c r="S15" t="s">
        <v>28</v>
      </c>
    </row>
    <row r="16" spans="1:25" x14ac:dyDescent="0.25">
      <c r="A16">
        <f t="shared" si="4"/>
        <v>1.4000000000000004E-3</v>
      </c>
      <c r="B16">
        <f t="shared" si="0"/>
        <v>0.43982297150257116</v>
      </c>
      <c r="C16">
        <f t="shared" si="1"/>
        <v>138.49285520305489</v>
      </c>
      <c r="D16">
        <f t="shared" si="2"/>
        <v>18.128800512565522</v>
      </c>
      <c r="E16">
        <f t="shared" si="5"/>
        <v>1.9222235379551025</v>
      </c>
      <c r="F16">
        <f t="shared" si="3"/>
        <v>98.077776462044895</v>
      </c>
      <c r="H16" s="2">
        <v>1.2441946336324747</v>
      </c>
      <c r="I16">
        <v>8.7000000000000029E-3</v>
      </c>
      <c r="K16">
        <v>13</v>
      </c>
      <c r="L16">
        <f t="shared" si="6"/>
        <v>7.1000000000000056E-3</v>
      </c>
      <c r="M16" s="3">
        <f t="shared" si="7"/>
        <v>71.000000000000057</v>
      </c>
      <c r="N16" s="3">
        <f t="shared" si="10"/>
        <v>72</v>
      </c>
      <c r="O16" t="s">
        <v>28</v>
      </c>
      <c r="P16">
        <f t="shared" si="8"/>
        <v>433</v>
      </c>
      <c r="Q16" t="s">
        <v>28</v>
      </c>
      <c r="R16">
        <f t="shared" si="9"/>
        <v>426.00000000000034</v>
      </c>
      <c r="S16" t="s">
        <v>28</v>
      </c>
    </row>
    <row r="17" spans="1:19" x14ac:dyDescent="0.25">
      <c r="A17">
        <f t="shared" si="4"/>
        <v>1.5000000000000005E-3</v>
      </c>
      <c r="B17">
        <f t="shared" si="0"/>
        <v>0.47123889803846913</v>
      </c>
      <c r="C17">
        <f t="shared" si="1"/>
        <v>147.66909004164745</v>
      </c>
      <c r="D17">
        <f t="shared" si="2"/>
        <v>20.61073738537635</v>
      </c>
      <c r="E17">
        <f t="shared" si="5"/>
        <v>2.3344382856626296</v>
      </c>
      <c r="F17">
        <f t="shared" si="3"/>
        <v>97.665561714337372</v>
      </c>
      <c r="H17" s="2">
        <v>1.5596475277037882</v>
      </c>
      <c r="I17">
        <v>8.6000000000000035E-3</v>
      </c>
      <c r="K17">
        <v>14</v>
      </c>
      <c r="L17">
        <f t="shared" si="6"/>
        <v>7.1000000000000056E-3</v>
      </c>
      <c r="M17" s="3">
        <f t="shared" si="7"/>
        <v>71.000000000000057</v>
      </c>
      <c r="N17" s="3">
        <f t="shared" si="10"/>
        <v>72</v>
      </c>
      <c r="O17" t="s">
        <v>28</v>
      </c>
      <c r="P17">
        <f t="shared" si="8"/>
        <v>433</v>
      </c>
      <c r="Q17" t="s">
        <v>28</v>
      </c>
      <c r="R17">
        <f t="shared" si="9"/>
        <v>426.00000000000034</v>
      </c>
      <c r="S17" t="s">
        <v>28</v>
      </c>
    </row>
    <row r="18" spans="1:19" x14ac:dyDescent="0.25">
      <c r="A18">
        <f t="shared" si="4"/>
        <v>1.6000000000000005E-3</v>
      </c>
      <c r="B18">
        <f t="shared" si="0"/>
        <v>0.50265482457436705</v>
      </c>
      <c r="C18">
        <f t="shared" si="1"/>
        <v>156.69959331667422</v>
      </c>
      <c r="D18">
        <f t="shared" si="2"/>
        <v>23.20866025105018</v>
      </c>
      <c r="E18">
        <f t="shared" si="5"/>
        <v>2.7986114906836335</v>
      </c>
      <c r="F18">
        <f t="shared" si="3"/>
        <v>97.201388509316359</v>
      </c>
      <c r="H18" s="2">
        <v>1.9222235379550909</v>
      </c>
      <c r="I18">
        <v>8.5000000000000041E-3</v>
      </c>
      <c r="K18">
        <v>15</v>
      </c>
      <c r="L18">
        <f t="shared" si="6"/>
        <v>7.0000000000000053E-3</v>
      </c>
      <c r="M18" s="3">
        <f t="shared" si="7"/>
        <v>70.000000000000057</v>
      </c>
      <c r="N18" s="3">
        <f t="shared" si="10"/>
        <v>71</v>
      </c>
      <c r="O18" t="s">
        <v>28</v>
      </c>
      <c r="P18">
        <f t="shared" si="8"/>
        <v>427</v>
      </c>
      <c r="Q18" t="s">
        <v>28</v>
      </c>
      <c r="R18">
        <f t="shared" si="9"/>
        <v>420.00000000000034</v>
      </c>
      <c r="S18" t="s">
        <v>28</v>
      </c>
    </row>
    <row r="19" spans="1:19" x14ac:dyDescent="0.25">
      <c r="A19">
        <f t="shared" si="4"/>
        <v>1.7000000000000006E-3</v>
      </c>
      <c r="B19">
        <f t="shared" si="0"/>
        <v>0.53407075111026503</v>
      </c>
      <c r="C19">
        <f t="shared" si="1"/>
        <v>165.5754530116686</v>
      </c>
      <c r="D19">
        <f t="shared" si="2"/>
        <v>25.912316294914245</v>
      </c>
      <c r="E19">
        <f t="shared" si="5"/>
        <v>3.3168578165819187</v>
      </c>
      <c r="F19">
        <f t="shared" si="3"/>
        <v>96.683142183418084</v>
      </c>
      <c r="H19" s="2">
        <v>2.334438285662614</v>
      </c>
      <c r="I19">
        <v>8.4000000000000047E-3</v>
      </c>
      <c r="K19">
        <v>16</v>
      </c>
      <c r="L19">
        <f t="shared" si="6"/>
        <v>6.9000000000000051E-3</v>
      </c>
      <c r="M19" s="3">
        <f t="shared" si="7"/>
        <v>69.000000000000043</v>
      </c>
      <c r="N19" s="3">
        <f t="shared" si="10"/>
        <v>69</v>
      </c>
      <c r="O19" t="s">
        <v>28</v>
      </c>
      <c r="P19">
        <f t="shared" si="8"/>
        <v>420</v>
      </c>
      <c r="Q19" t="s">
        <v>28</v>
      </c>
      <c r="R19">
        <f t="shared" si="9"/>
        <v>414.00000000000023</v>
      </c>
      <c r="S19" t="s">
        <v>28</v>
      </c>
    </row>
    <row r="20" spans="1:19" x14ac:dyDescent="0.25">
      <c r="A20">
        <f t="shared" si="4"/>
        <v>1.8000000000000006E-3</v>
      </c>
      <c r="B20">
        <f t="shared" si="0"/>
        <v>0.56548667764616289</v>
      </c>
      <c r="C20">
        <f t="shared" si="1"/>
        <v>174.28790972470716</v>
      </c>
      <c r="D20">
        <f t="shared" si="2"/>
        <v>28.711035421746377</v>
      </c>
      <c r="E20">
        <f t="shared" si="5"/>
        <v>3.8910785250168463</v>
      </c>
      <c r="F20">
        <f t="shared" si="3"/>
        <v>96.108921474983148</v>
      </c>
      <c r="H20" s="2">
        <v>2.7986114906836121</v>
      </c>
      <c r="I20">
        <v>8.3000000000000053E-3</v>
      </c>
      <c r="K20">
        <v>17</v>
      </c>
      <c r="L20">
        <f t="shared" si="6"/>
        <v>6.8000000000000048E-3</v>
      </c>
      <c r="M20" s="3">
        <f t="shared" si="7"/>
        <v>68.000000000000043</v>
      </c>
      <c r="N20" s="3">
        <f t="shared" si="10"/>
        <v>68</v>
      </c>
      <c r="O20" t="s">
        <v>28</v>
      </c>
      <c r="P20">
        <f t="shared" si="8"/>
        <v>414</v>
      </c>
      <c r="Q20" t="s">
        <v>28</v>
      </c>
      <c r="R20">
        <f t="shared" si="9"/>
        <v>408.00000000000023</v>
      </c>
      <c r="S20" t="s">
        <v>28</v>
      </c>
    </row>
    <row r="21" spans="1:19" x14ac:dyDescent="0.25">
      <c r="A21">
        <f t="shared" si="4"/>
        <v>1.9000000000000006E-3</v>
      </c>
      <c r="B21">
        <f t="shared" si="0"/>
        <v>0.59690260418206087</v>
      </c>
      <c r="C21">
        <f t="shared" si="1"/>
        <v>182.82836531288177</v>
      </c>
      <c r="D21">
        <f t="shared" si="2"/>
        <v>31.59377236576611</v>
      </c>
      <c r="E21">
        <f t="shared" si="5"/>
        <v>4.5229539723321688</v>
      </c>
      <c r="F21">
        <f t="shared" si="3"/>
        <v>95.477046027667825</v>
      </c>
      <c r="H21" s="2">
        <v>3.3168578165818872</v>
      </c>
      <c r="I21">
        <v>8.2000000000000059E-3</v>
      </c>
      <c r="K21">
        <v>18</v>
      </c>
      <c r="L21">
        <f t="shared" si="6"/>
        <v>6.8000000000000048E-3</v>
      </c>
      <c r="M21" s="3">
        <f t="shared" si="7"/>
        <v>68.000000000000043</v>
      </c>
      <c r="N21" s="3">
        <f t="shared" si="10"/>
        <v>68</v>
      </c>
      <c r="O21" t="s">
        <v>28</v>
      </c>
      <c r="P21">
        <f t="shared" si="8"/>
        <v>414</v>
      </c>
      <c r="Q21" t="s">
        <v>28</v>
      </c>
      <c r="R21">
        <f t="shared" si="9"/>
        <v>408.00000000000023</v>
      </c>
      <c r="S21" t="s">
        <v>28</v>
      </c>
    </row>
    <row r="22" spans="1:19" x14ac:dyDescent="0.25">
      <c r="A22">
        <f t="shared" si="4"/>
        <v>2.0000000000000005E-3</v>
      </c>
      <c r="B22">
        <f t="shared" si="0"/>
        <v>0.62831853071795873</v>
      </c>
      <c r="C22">
        <f t="shared" si="1"/>
        <v>191.18839137762862</v>
      </c>
      <c r="D22">
        <f t="shared" si="2"/>
        <v>34.549150281252636</v>
      </c>
      <c r="E22">
        <f t="shared" si="5"/>
        <v>5.2139369779572204</v>
      </c>
      <c r="F22">
        <f t="shared" si="3"/>
        <v>94.786063022042782</v>
      </c>
      <c r="H22" s="2">
        <v>3.891078525016809</v>
      </c>
      <c r="I22">
        <v>8.1000000000000065E-3</v>
      </c>
      <c r="K22">
        <v>19</v>
      </c>
      <c r="L22">
        <f t="shared" si="6"/>
        <v>6.7000000000000046E-3</v>
      </c>
      <c r="M22" s="3">
        <f t="shared" si="7"/>
        <v>67.000000000000043</v>
      </c>
      <c r="N22" s="3">
        <f t="shared" si="10"/>
        <v>67</v>
      </c>
      <c r="O22" t="s">
        <v>28</v>
      </c>
      <c r="P22">
        <f t="shared" si="8"/>
        <v>408</v>
      </c>
      <c r="Q22" t="s">
        <v>28</v>
      </c>
      <c r="R22">
        <f t="shared" si="9"/>
        <v>402.00000000000023</v>
      </c>
      <c r="S22" t="s">
        <v>28</v>
      </c>
    </row>
    <row r="23" spans="1:19" x14ac:dyDescent="0.25">
      <c r="A23">
        <f t="shared" si="4"/>
        <v>2.1000000000000003E-3</v>
      </c>
      <c r="B23">
        <f t="shared" si="0"/>
        <v>0.65973445725385671</v>
      </c>
      <c r="C23">
        <f t="shared" si="1"/>
        <v>199.35973758253996</v>
      </c>
      <c r="D23">
        <f t="shared" si="2"/>
        <v>37.565505641757269</v>
      </c>
      <c r="E23">
        <f t="shared" si="5"/>
        <v>5.9652470907923645</v>
      </c>
      <c r="F23">
        <f t="shared" si="3"/>
        <v>94.03475290920764</v>
      </c>
      <c r="H23" s="2">
        <v>4.5229539723321182</v>
      </c>
      <c r="I23">
        <v>8.0000000000000071E-3</v>
      </c>
      <c r="K23">
        <v>20</v>
      </c>
      <c r="L23">
        <f t="shared" si="6"/>
        <v>6.6000000000000043E-3</v>
      </c>
      <c r="M23" s="3">
        <f t="shared" si="7"/>
        <v>66.000000000000043</v>
      </c>
      <c r="N23" s="3">
        <f t="shared" si="10"/>
        <v>66</v>
      </c>
      <c r="O23" t="s">
        <v>28</v>
      </c>
      <c r="P23">
        <f t="shared" si="8"/>
        <v>402</v>
      </c>
      <c r="Q23" t="s">
        <v>28</v>
      </c>
      <c r="R23">
        <f t="shared" si="9"/>
        <v>396.00000000000023</v>
      </c>
      <c r="S23" t="s">
        <v>28</v>
      </c>
    </row>
    <row r="24" spans="1:19" x14ac:dyDescent="0.25">
      <c r="A24">
        <f t="shared" si="4"/>
        <v>2.2000000000000001E-3</v>
      </c>
      <c r="B24">
        <f t="shared" si="0"/>
        <v>0.69115038378975446</v>
      </c>
      <c r="C24">
        <f t="shared" si="1"/>
        <v>207.33433979545009</v>
      </c>
      <c r="D24">
        <f t="shared" si="2"/>
        <v>40.630934270713752</v>
      </c>
      <c r="E24">
        <f t="shared" si="5"/>
        <v>6.7778657762066379</v>
      </c>
      <c r="F24">
        <f t="shared" si="3"/>
        <v>93.222134223793361</v>
      </c>
      <c r="H24" s="2">
        <v>5.2139369779571609</v>
      </c>
      <c r="I24">
        <v>7.9000000000000077E-3</v>
      </c>
      <c r="K24">
        <v>21</v>
      </c>
      <c r="L24">
        <f t="shared" si="6"/>
        <v>6.6000000000000043E-3</v>
      </c>
      <c r="M24" s="3">
        <f t="shared" si="7"/>
        <v>66.000000000000043</v>
      </c>
      <c r="N24" s="3">
        <f t="shared" si="10"/>
        <v>66</v>
      </c>
      <c r="O24" t="s">
        <v>28</v>
      </c>
      <c r="P24">
        <f t="shared" si="8"/>
        <v>402</v>
      </c>
      <c r="Q24" t="s">
        <v>28</v>
      </c>
      <c r="R24">
        <f t="shared" si="9"/>
        <v>396.00000000000023</v>
      </c>
      <c r="S24" t="s">
        <v>28</v>
      </c>
    </row>
    <row r="25" spans="1:19" x14ac:dyDescent="0.25">
      <c r="A25">
        <f t="shared" si="4"/>
        <v>2.3E-3</v>
      </c>
      <c r="B25">
        <f t="shared" si="0"/>
        <v>0.72256631032565244</v>
      </c>
      <c r="C25">
        <f t="shared" si="1"/>
        <v>215.10432804676037</v>
      </c>
      <c r="D25">
        <f t="shared" si="2"/>
        <v>43.733338321784778</v>
      </c>
      <c r="E25">
        <f t="shared" si="5"/>
        <v>7.6525325426423318</v>
      </c>
      <c r="F25">
        <f t="shared" si="3"/>
        <v>92.347467457357666</v>
      </c>
      <c r="H25" s="2">
        <v>5.9652470907923032</v>
      </c>
      <c r="I25">
        <v>7.8000000000000074E-3</v>
      </c>
      <c r="K25">
        <v>22</v>
      </c>
      <c r="L25">
        <f t="shared" si="6"/>
        <v>6.500000000000004E-3</v>
      </c>
      <c r="M25" s="3">
        <f t="shared" si="7"/>
        <v>65.000000000000043</v>
      </c>
      <c r="N25" s="3">
        <f t="shared" si="10"/>
        <v>65</v>
      </c>
      <c r="O25" t="s">
        <v>28</v>
      </c>
      <c r="P25">
        <f t="shared" si="8"/>
        <v>396</v>
      </c>
      <c r="Q25" t="s">
        <v>28</v>
      </c>
      <c r="R25">
        <f t="shared" si="9"/>
        <v>390.00000000000023</v>
      </c>
      <c r="S25" t="s">
        <v>28</v>
      </c>
    </row>
    <row r="26" spans="1:19" x14ac:dyDescent="0.25">
      <c r="A26">
        <f t="shared" si="4"/>
        <v>2.3999999999999998E-3</v>
      </c>
      <c r="B26">
        <f t="shared" si="0"/>
        <v>0.7539822368615503</v>
      </c>
      <c r="C26">
        <f t="shared" si="1"/>
        <v>222.66203429614873</v>
      </c>
      <c r="D26">
        <f t="shared" si="2"/>
        <v>46.860474023534323</v>
      </c>
      <c r="E26">
        <f t="shared" si="5"/>
        <v>8.5897420231130166</v>
      </c>
      <c r="F26">
        <f t="shared" si="3"/>
        <v>91.410257976886982</v>
      </c>
      <c r="H26" s="2">
        <v>6.7778657762065819</v>
      </c>
      <c r="I26">
        <v>7.7000000000000072E-3</v>
      </c>
      <c r="K26">
        <v>23</v>
      </c>
      <c r="L26">
        <f t="shared" si="6"/>
        <v>6.4000000000000038E-3</v>
      </c>
      <c r="M26" s="3">
        <f t="shared" si="7"/>
        <v>64.000000000000028</v>
      </c>
      <c r="N26" s="3">
        <f t="shared" si="10"/>
        <v>64</v>
      </c>
      <c r="O26" t="s">
        <v>28</v>
      </c>
      <c r="P26">
        <f t="shared" si="8"/>
        <v>390</v>
      </c>
      <c r="Q26" t="s">
        <v>28</v>
      </c>
      <c r="R26">
        <f t="shared" si="9"/>
        <v>384.00000000000017</v>
      </c>
      <c r="S26" t="s">
        <v>28</v>
      </c>
    </row>
    <row r="27" spans="1:19" x14ac:dyDescent="0.25">
      <c r="A27">
        <f t="shared" si="4"/>
        <v>2.4999999999999996E-3</v>
      </c>
      <c r="B27">
        <f t="shared" si="0"/>
        <v>0.78539816339744817</v>
      </c>
      <c r="C27">
        <f t="shared" si="1"/>
        <v>230</v>
      </c>
      <c r="D27">
        <f t="shared" si="2"/>
        <v>49.999999999999993</v>
      </c>
      <c r="E27">
        <f t="shared" si="5"/>
        <v>9.5897420231130148</v>
      </c>
      <c r="F27">
        <f t="shared" si="3"/>
        <v>90.410257976886982</v>
      </c>
      <c r="H27" s="2">
        <v>7.6525325426422768</v>
      </c>
      <c r="I27">
        <v>7.6000000000000069E-3</v>
      </c>
      <c r="K27">
        <v>24</v>
      </c>
      <c r="L27">
        <f t="shared" si="6"/>
        <v>6.4000000000000038E-3</v>
      </c>
      <c r="M27" s="3">
        <f t="shared" si="7"/>
        <v>64.000000000000028</v>
      </c>
      <c r="N27" s="3">
        <f t="shared" si="10"/>
        <v>64</v>
      </c>
      <c r="O27" t="s">
        <v>28</v>
      </c>
      <c r="P27">
        <f t="shared" si="8"/>
        <v>390</v>
      </c>
      <c r="Q27" t="s">
        <v>28</v>
      </c>
      <c r="R27">
        <f t="shared" si="9"/>
        <v>384.00000000000017</v>
      </c>
      <c r="S27" t="s">
        <v>28</v>
      </c>
    </row>
    <row r="28" spans="1:19" x14ac:dyDescent="0.25">
      <c r="A28">
        <f t="shared" si="4"/>
        <v>2.5999999999999994E-3</v>
      </c>
      <c r="B28">
        <f t="shared" si="0"/>
        <v>0.81681408993334614</v>
      </c>
      <c r="C28">
        <f t="shared" si="1"/>
        <v>237.11098347208775</v>
      </c>
      <c r="D28">
        <f t="shared" si="2"/>
        <v>53.139525976465649</v>
      </c>
      <c r="E28">
        <f t="shared" si="5"/>
        <v>10.652532542642327</v>
      </c>
      <c r="F28">
        <f t="shared" si="3"/>
        <v>89.347467457357681</v>
      </c>
      <c r="H28" s="2">
        <v>8.5897420231129615</v>
      </c>
      <c r="I28">
        <v>7.5000000000000067E-3</v>
      </c>
      <c r="K28">
        <v>25</v>
      </c>
      <c r="L28">
        <f t="shared" si="6"/>
        <v>6.3000000000000035E-3</v>
      </c>
      <c r="M28" s="3">
        <f t="shared" si="7"/>
        <v>63.000000000000036</v>
      </c>
      <c r="N28" s="3">
        <f t="shared" si="10"/>
        <v>63</v>
      </c>
      <c r="O28" t="s">
        <v>28</v>
      </c>
      <c r="P28">
        <f t="shared" si="8"/>
        <v>384</v>
      </c>
      <c r="Q28" t="s">
        <v>28</v>
      </c>
      <c r="R28">
        <f t="shared" si="9"/>
        <v>378.00000000000023</v>
      </c>
      <c r="S28" t="s">
        <v>28</v>
      </c>
    </row>
    <row r="29" spans="1:19" x14ac:dyDescent="0.25">
      <c r="A29">
        <f t="shared" si="4"/>
        <v>2.6999999999999993E-3</v>
      </c>
      <c r="B29">
        <f t="shared" si="0"/>
        <v>0.84823001646924379</v>
      </c>
      <c r="C29">
        <f t="shared" si="1"/>
        <v>243.98796703024445</v>
      </c>
      <c r="D29">
        <f t="shared" si="2"/>
        <v>56.266661678215158</v>
      </c>
      <c r="E29">
        <f t="shared" si="5"/>
        <v>11.777865776206628</v>
      </c>
      <c r="F29">
        <f t="shared" si="3"/>
        <v>88.222134223793375</v>
      </c>
      <c r="H29" s="2">
        <v>9.5897420231129615</v>
      </c>
      <c r="I29">
        <v>7.4000000000000064E-3</v>
      </c>
      <c r="K29">
        <v>26</v>
      </c>
      <c r="L29">
        <f t="shared" si="6"/>
        <v>6.3000000000000035E-3</v>
      </c>
      <c r="M29" s="3">
        <f t="shared" si="7"/>
        <v>63.000000000000036</v>
      </c>
      <c r="N29" s="3">
        <f t="shared" si="10"/>
        <v>63</v>
      </c>
      <c r="O29" t="s">
        <v>28</v>
      </c>
      <c r="P29">
        <f t="shared" si="8"/>
        <v>384</v>
      </c>
      <c r="Q29" t="s">
        <v>28</v>
      </c>
      <c r="R29">
        <f t="shared" si="9"/>
        <v>378.00000000000023</v>
      </c>
      <c r="S29" t="s">
        <v>28</v>
      </c>
    </row>
    <row r="30" spans="1:19" x14ac:dyDescent="0.25">
      <c r="A30">
        <f t="shared" si="4"/>
        <v>2.7999999999999991E-3</v>
      </c>
      <c r="B30">
        <f t="shared" si="0"/>
        <v>0.87964594300514176</v>
      </c>
      <c r="C30">
        <f t="shared" si="1"/>
        <v>250.62416392196664</v>
      </c>
      <c r="D30">
        <f t="shared" si="2"/>
        <v>59.369065729286199</v>
      </c>
      <c r="E30">
        <f t="shared" si="5"/>
        <v>12.965247090792349</v>
      </c>
      <c r="F30">
        <f t="shared" si="3"/>
        <v>87.034752909207654</v>
      </c>
      <c r="H30" s="2">
        <v>10.652532542642277</v>
      </c>
      <c r="I30">
        <v>7.3000000000000061E-3</v>
      </c>
      <c r="K30">
        <v>27</v>
      </c>
      <c r="L30">
        <f t="shared" si="6"/>
        <v>6.2000000000000033E-3</v>
      </c>
      <c r="M30" s="3">
        <f t="shared" si="7"/>
        <v>62.000000000000028</v>
      </c>
      <c r="N30" s="3">
        <f t="shared" si="10"/>
        <v>62</v>
      </c>
      <c r="O30" t="s">
        <v>28</v>
      </c>
      <c r="P30">
        <f t="shared" si="8"/>
        <v>378</v>
      </c>
      <c r="Q30" t="s">
        <v>28</v>
      </c>
      <c r="R30">
        <f t="shared" si="9"/>
        <v>372.00000000000017</v>
      </c>
      <c r="S30" t="s">
        <v>28</v>
      </c>
    </row>
    <row r="31" spans="1:19" x14ac:dyDescent="0.25">
      <c r="A31">
        <f t="shared" si="4"/>
        <v>2.8999999999999989E-3</v>
      </c>
      <c r="B31">
        <f t="shared" si="0"/>
        <v>0.91106186954103974</v>
      </c>
      <c r="C31">
        <f t="shared" si="1"/>
        <v>257.01302502211985</v>
      </c>
      <c r="D31">
        <f t="shared" si="2"/>
        <v>62.434494358242723</v>
      </c>
      <c r="E31">
        <f t="shared" si="5"/>
        <v>14.213936977957202</v>
      </c>
      <c r="F31">
        <f t="shared" si="3"/>
        <v>85.786063022042796</v>
      </c>
      <c r="H31" s="2">
        <v>11.777865776206582</v>
      </c>
      <c r="I31">
        <v>7.2000000000000059E-3</v>
      </c>
      <c r="K31">
        <v>28</v>
      </c>
      <c r="L31">
        <f t="shared" si="6"/>
        <v>6.100000000000003E-3</v>
      </c>
      <c r="M31" s="3">
        <f t="shared" si="7"/>
        <v>61.000000000000028</v>
      </c>
      <c r="N31" s="3">
        <f t="shared" si="10"/>
        <v>61</v>
      </c>
      <c r="O31" t="s">
        <v>28</v>
      </c>
      <c r="P31">
        <f t="shared" si="8"/>
        <v>372</v>
      </c>
      <c r="Q31" t="s">
        <v>28</v>
      </c>
      <c r="R31">
        <f t="shared" si="9"/>
        <v>366.00000000000017</v>
      </c>
      <c r="S31" t="s">
        <v>28</v>
      </c>
    </row>
    <row r="32" spans="1:19" x14ac:dyDescent="0.25">
      <c r="A32">
        <f t="shared" si="4"/>
        <v>2.9999999999999988E-3</v>
      </c>
      <c r="B32">
        <f t="shared" si="0"/>
        <v>0.9424777960769376</v>
      </c>
      <c r="C32">
        <f t="shared" si="1"/>
        <v>263.14824529613475</v>
      </c>
      <c r="D32">
        <f t="shared" si="2"/>
        <v>65.450849718747349</v>
      </c>
      <c r="E32">
        <f t="shared" si="5"/>
        <v>15.522953972332147</v>
      </c>
      <c r="F32">
        <f t="shared" si="3"/>
        <v>84.477046027667853</v>
      </c>
      <c r="H32" s="2">
        <v>12.965247090792303</v>
      </c>
      <c r="I32">
        <v>7.1000000000000056E-3</v>
      </c>
      <c r="K32">
        <v>29</v>
      </c>
      <c r="L32">
        <f t="shared" si="6"/>
        <v>6.100000000000003E-3</v>
      </c>
      <c r="M32" s="3">
        <f t="shared" si="7"/>
        <v>61.000000000000028</v>
      </c>
      <c r="N32" s="3">
        <f t="shared" si="10"/>
        <v>61</v>
      </c>
      <c r="O32" t="s">
        <v>28</v>
      </c>
      <c r="P32">
        <f t="shared" si="8"/>
        <v>372</v>
      </c>
      <c r="Q32" t="s">
        <v>28</v>
      </c>
      <c r="R32">
        <f t="shared" si="9"/>
        <v>366.00000000000017</v>
      </c>
      <c r="S32" t="s">
        <v>28</v>
      </c>
    </row>
    <row r="33" spans="1:19" x14ac:dyDescent="0.25">
      <c r="A33">
        <f t="shared" si="4"/>
        <v>3.0999999999999986E-3</v>
      </c>
      <c r="B33">
        <f t="shared" si="0"/>
        <v>0.97389372261283536</v>
      </c>
      <c r="C33">
        <f t="shared" si="1"/>
        <v>269.02377002231498</v>
      </c>
      <c r="D33">
        <f t="shared" si="2"/>
        <v>68.406227634233844</v>
      </c>
      <c r="E33">
        <f t="shared" si="5"/>
        <v>16.89107852501682</v>
      </c>
      <c r="F33">
        <f t="shared" si="3"/>
        <v>83.108921474983177</v>
      </c>
      <c r="H33" s="2">
        <v>14.213936977957161</v>
      </c>
      <c r="I33">
        <v>7.0000000000000053E-3</v>
      </c>
      <c r="K33">
        <v>30</v>
      </c>
      <c r="L33">
        <f t="shared" si="6"/>
        <v>6.0000000000000027E-3</v>
      </c>
      <c r="M33" s="3">
        <f t="shared" si="7"/>
        <v>60.000000000000021</v>
      </c>
      <c r="N33" s="3">
        <f t="shared" si="10"/>
        <v>60</v>
      </c>
      <c r="O33" t="s">
        <v>28</v>
      </c>
      <c r="P33">
        <f t="shared" si="8"/>
        <v>366</v>
      </c>
      <c r="Q33" t="s">
        <v>28</v>
      </c>
      <c r="R33">
        <f t="shared" si="9"/>
        <v>360.00000000000011</v>
      </c>
      <c r="S33" t="s">
        <v>28</v>
      </c>
    </row>
    <row r="34" spans="1:19" x14ac:dyDescent="0.25">
      <c r="A34">
        <f t="shared" si="4"/>
        <v>3.1999999999999984E-3</v>
      </c>
      <c r="B34">
        <f t="shared" ref="B34:B65" si="11">2*PI()*A34*$V$3</f>
        <v>1.0053096491487332</v>
      </c>
      <c r="C34">
        <f t="shared" ref="C34:C65" si="12">SIN(B34)*$V$2</f>
        <v>274.63380076711661</v>
      </c>
      <c r="D34">
        <f t="shared" ref="D34:D65" si="13">(C34*C34)/($V$2*$V$2)*100</f>
        <v>71.288964578253584</v>
      </c>
      <c r="E34">
        <f t="shared" si="5"/>
        <v>18.316857816581887</v>
      </c>
      <c r="F34">
        <f t="shared" ref="F34:F65" si="14">$V$12-E34</f>
        <v>81.683142183418113</v>
      </c>
      <c r="H34" s="2">
        <v>15.522953972332104</v>
      </c>
      <c r="I34">
        <v>6.9000000000000051E-3</v>
      </c>
      <c r="K34">
        <v>31</v>
      </c>
      <c r="L34">
        <f t="shared" si="6"/>
        <v>6.0000000000000027E-3</v>
      </c>
      <c r="M34" s="3">
        <f t="shared" si="7"/>
        <v>60.000000000000021</v>
      </c>
      <c r="N34" s="3">
        <f t="shared" si="10"/>
        <v>60</v>
      </c>
      <c r="O34" t="s">
        <v>28</v>
      </c>
      <c r="P34">
        <f t="shared" si="8"/>
        <v>366</v>
      </c>
      <c r="Q34" t="s">
        <v>28</v>
      </c>
      <c r="R34">
        <f t="shared" si="9"/>
        <v>360.00000000000011</v>
      </c>
      <c r="S34" t="s">
        <v>28</v>
      </c>
    </row>
    <row r="35" spans="1:19" x14ac:dyDescent="0.25">
      <c r="A35">
        <f t="shared" ref="A35:A66" si="15">A34+$V$6</f>
        <v>3.2999999999999982E-3</v>
      </c>
      <c r="B35">
        <f t="shared" si="11"/>
        <v>1.0367255756846312</v>
      </c>
      <c r="C35">
        <f t="shared" si="12"/>
        <v>279.97280110750165</v>
      </c>
      <c r="D35">
        <f t="shared" si="13"/>
        <v>74.087683705085695</v>
      </c>
      <c r="E35">
        <f t="shared" ref="E35:E66" si="16">($V$9*D35*(A35-A34)+E34)</f>
        <v>19.798611490683598</v>
      </c>
      <c r="F35">
        <f t="shared" si="14"/>
        <v>80.201388509316402</v>
      </c>
      <c r="H35" s="2">
        <v>16.891078525016781</v>
      </c>
      <c r="I35">
        <v>6.8000000000000048E-3</v>
      </c>
      <c r="K35">
        <v>32</v>
      </c>
      <c r="L35">
        <f t="shared" si="6"/>
        <v>5.9000000000000025E-3</v>
      </c>
      <c r="M35" s="3">
        <f t="shared" si="7"/>
        <v>59.000000000000021</v>
      </c>
      <c r="N35" s="3">
        <f t="shared" si="10"/>
        <v>59</v>
      </c>
      <c r="O35" t="s">
        <v>28</v>
      </c>
      <c r="P35">
        <f t="shared" si="8"/>
        <v>359</v>
      </c>
      <c r="Q35" t="s">
        <v>28</v>
      </c>
      <c r="R35">
        <f t="shared" si="9"/>
        <v>354.00000000000011</v>
      </c>
      <c r="S35" t="s">
        <v>28</v>
      </c>
    </row>
    <row r="36" spans="1:19" x14ac:dyDescent="0.25">
      <c r="A36">
        <f t="shared" si="15"/>
        <v>3.3999999999999981E-3</v>
      </c>
      <c r="B36">
        <f t="shared" si="11"/>
        <v>1.0681415022205292</v>
      </c>
      <c r="C36">
        <f t="shared" si="12"/>
        <v>285.03550209471956</v>
      </c>
      <c r="D36">
        <f t="shared" si="13"/>
        <v>76.791339748949767</v>
      </c>
      <c r="E36">
        <f t="shared" si="16"/>
        <v>21.334438285662589</v>
      </c>
      <c r="F36">
        <f t="shared" si="14"/>
        <v>78.665561714337414</v>
      </c>
      <c r="H36" s="2">
        <v>18.316857816581859</v>
      </c>
      <c r="I36">
        <v>6.7000000000000046E-3</v>
      </c>
      <c r="K36">
        <v>33</v>
      </c>
      <c r="L36">
        <f t="shared" si="6"/>
        <v>5.9000000000000025E-3</v>
      </c>
      <c r="M36" s="3">
        <f t="shared" si="7"/>
        <v>59.000000000000021</v>
      </c>
      <c r="N36" s="3">
        <f t="shared" si="10"/>
        <v>59</v>
      </c>
      <c r="O36" t="s">
        <v>28</v>
      </c>
      <c r="P36">
        <f t="shared" si="8"/>
        <v>359</v>
      </c>
      <c r="Q36" t="s">
        <v>28</v>
      </c>
      <c r="R36">
        <f t="shared" si="9"/>
        <v>354.00000000000011</v>
      </c>
      <c r="S36" t="s">
        <v>28</v>
      </c>
    </row>
    <row r="37" spans="1:19" x14ac:dyDescent="0.25">
      <c r="A37">
        <f t="shared" si="15"/>
        <v>3.4999999999999979E-3</v>
      </c>
      <c r="B37">
        <f t="shared" si="11"/>
        <v>1.0995574287564269</v>
      </c>
      <c r="C37">
        <f t="shared" si="12"/>
        <v>289.81690745412317</v>
      </c>
      <c r="D37">
        <f t="shared" si="13"/>
        <v>79.389262614623618</v>
      </c>
      <c r="E37">
        <f t="shared" si="16"/>
        <v>22.922223537955059</v>
      </c>
      <c r="F37">
        <f t="shared" si="14"/>
        <v>77.077776462044937</v>
      </c>
      <c r="H37" s="2">
        <v>19.79861149068357</v>
      </c>
      <c r="I37">
        <v>6.6000000000000043E-3</v>
      </c>
      <c r="K37">
        <v>34</v>
      </c>
      <c r="L37">
        <f t="shared" si="6"/>
        <v>5.8000000000000022E-3</v>
      </c>
      <c r="M37" s="3">
        <f t="shared" si="7"/>
        <v>58.000000000000021</v>
      </c>
      <c r="N37" s="3">
        <f t="shared" si="10"/>
        <v>58</v>
      </c>
      <c r="O37" t="s">
        <v>28</v>
      </c>
      <c r="P37">
        <f t="shared" si="8"/>
        <v>353</v>
      </c>
      <c r="Q37" t="s">
        <v>28</v>
      </c>
      <c r="R37">
        <f t="shared" si="9"/>
        <v>348.00000000000011</v>
      </c>
      <c r="S37" t="s">
        <v>28</v>
      </c>
    </row>
    <row r="38" spans="1:19" x14ac:dyDescent="0.25">
      <c r="A38">
        <f t="shared" si="15"/>
        <v>3.5999999999999977E-3</v>
      </c>
      <c r="B38">
        <f t="shared" si="11"/>
        <v>1.1309733552923247</v>
      </c>
      <c r="C38">
        <f t="shared" si="12"/>
        <v>294.31229851588876</v>
      </c>
      <c r="D38">
        <f t="shared" si="13"/>
        <v>81.87119948743441</v>
      </c>
      <c r="E38">
        <f t="shared" si="16"/>
        <v>24.559647527703746</v>
      </c>
      <c r="F38">
        <f t="shared" si="14"/>
        <v>75.440352472296254</v>
      </c>
      <c r="H38" s="2">
        <v>21.334438285662571</v>
      </c>
      <c r="I38">
        <v>6.500000000000004E-3</v>
      </c>
      <c r="K38">
        <v>35</v>
      </c>
      <c r="L38">
        <f t="shared" si="6"/>
        <v>5.8000000000000022E-3</v>
      </c>
      <c r="M38" s="3">
        <f t="shared" si="7"/>
        <v>58.000000000000021</v>
      </c>
      <c r="N38" s="3">
        <f t="shared" si="10"/>
        <v>58</v>
      </c>
      <c r="O38" t="s">
        <v>28</v>
      </c>
      <c r="P38">
        <f t="shared" si="8"/>
        <v>353</v>
      </c>
      <c r="Q38" t="s">
        <v>28</v>
      </c>
      <c r="R38">
        <f t="shared" si="9"/>
        <v>348.00000000000011</v>
      </c>
      <c r="S38" t="s">
        <v>28</v>
      </c>
    </row>
    <row r="39" spans="1:19" x14ac:dyDescent="0.25">
      <c r="A39">
        <f t="shared" si="15"/>
        <v>3.6999999999999976E-3</v>
      </c>
      <c r="B39">
        <f t="shared" si="11"/>
        <v>1.1623892818282227</v>
      </c>
      <c r="C39">
        <f t="shared" si="12"/>
        <v>298.51723887177366</v>
      </c>
      <c r="D39">
        <f t="shared" si="13"/>
        <v>84.227355296434368</v>
      </c>
      <c r="E39">
        <f t="shared" si="16"/>
        <v>26.244194633632429</v>
      </c>
      <c r="F39">
        <f t="shared" si="14"/>
        <v>73.755805366367568</v>
      </c>
      <c r="H39" s="2">
        <v>22.922223537955048</v>
      </c>
      <c r="I39">
        <v>6.4000000000000038E-3</v>
      </c>
      <c r="K39">
        <v>36</v>
      </c>
      <c r="L39">
        <f t="shared" si="6"/>
        <v>5.7000000000000019E-3</v>
      </c>
      <c r="M39" s="3">
        <f t="shared" si="7"/>
        <v>57.000000000000014</v>
      </c>
      <c r="N39" s="3">
        <f t="shared" si="10"/>
        <v>57</v>
      </c>
      <c r="O39" t="s">
        <v>28</v>
      </c>
      <c r="P39">
        <f t="shared" si="8"/>
        <v>347</v>
      </c>
      <c r="Q39" t="s">
        <v>28</v>
      </c>
      <c r="R39">
        <f t="shared" si="9"/>
        <v>342.00000000000011</v>
      </c>
      <c r="S39" t="s">
        <v>28</v>
      </c>
    </row>
    <row r="40" spans="1:19" x14ac:dyDescent="0.25">
      <c r="A40">
        <f t="shared" si="15"/>
        <v>3.7999999999999974E-3</v>
      </c>
      <c r="B40">
        <f t="shared" si="11"/>
        <v>1.1938052083641206</v>
      </c>
      <c r="C40">
        <f t="shared" si="12"/>
        <v>302.42757875331512</v>
      </c>
      <c r="D40">
        <f t="shared" si="13"/>
        <v>86.448431371070512</v>
      </c>
      <c r="E40">
        <f t="shared" si="16"/>
        <v>27.973163261053834</v>
      </c>
      <c r="F40">
        <f t="shared" si="14"/>
        <v>72.026836738946173</v>
      </c>
      <c r="H40" s="2">
        <v>24.559647527703746</v>
      </c>
      <c r="I40">
        <v>6.3000000000000035E-3</v>
      </c>
      <c r="K40">
        <v>37</v>
      </c>
      <c r="L40">
        <f t="shared" si="6"/>
        <v>5.7000000000000019E-3</v>
      </c>
      <c r="M40" s="3">
        <f t="shared" si="7"/>
        <v>57.000000000000014</v>
      </c>
      <c r="N40" s="3">
        <f t="shared" si="10"/>
        <v>57</v>
      </c>
      <c r="O40" t="s">
        <v>28</v>
      </c>
      <c r="P40">
        <f t="shared" si="8"/>
        <v>347</v>
      </c>
      <c r="Q40" t="s">
        <v>28</v>
      </c>
      <c r="R40">
        <f t="shared" si="9"/>
        <v>342.00000000000011</v>
      </c>
      <c r="S40" t="s">
        <v>28</v>
      </c>
    </row>
    <row r="41" spans="1:19" x14ac:dyDescent="0.25">
      <c r="A41">
        <f t="shared" si="15"/>
        <v>3.8999999999999972E-3</v>
      </c>
      <c r="B41">
        <f t="shared" si="11"/>
        <v>1.2252211349000184</v>
      </c>
      <c r="C41">
        <f t="shared" si="12"/>
        <v>306.03945912715108</v>
      </c>
      <c r="D41">
        <f t="shared" si="13"/>
        <v>88.525662138789372</v>
      </c>
      <c r="E41">
        <f t="shared" si="16"/>
        <v>29.743676503829619</v>
      </c>
      <c r="F41">
        <f t="shared" si="14"/>
        <v>70.256323496170381</v>
      </c>
      <c r="H41" s="2">
        <v>26.244194633632432</v>
      </c>
      <c r="I41">
        <v>6.2000000000000033E-3</v>
      </c>
      <c r="K41">
        <v>38</v>
      </c>
      <c r="L41">
        <f t="shared" si="6"/>
        <v>5.6000000000000017E-3</v>
      </c>
      <c r="M41" s="3">
        <f t="shared" si="7"/>
        <v>56.000000000000014</v>
      </c>
      <c r="N41" s="3">
        <f t="shared" si="10"/>
        <v>56</v>
      </c>
      <c r="O41" t="s">
        <v>28</v>
      </c>
      <c r="P41">
        <f t="shared" si="8"/>
        <v>341</v>
      </c>
      <c r="Q41" t="s">
        <v>28</v>
      </c>
      <c r="R41">
        <f t="shared" si="9"/>
        <v>336.00000000000011</v>
      </c>
      <c r="S41" t="s">
        <v>28</v>
      </c>
    </row>
    <row r="42" spans="1:19" x14ac:dyDescent="0.25">
      <c r="A42">
        <f t="shared" si="15"/>
        <v>3.9999999999999975E-3</v>
      </c>
      <c r="B42">
        <f t="shared" si="11"/>
        <v>1.2566370614359164</v>
      </c>
      <c r="C42">
        <f t="shared" si="12"/>
        <v>309.34931550342031</v>
      </c>
      <c r="D42">
        <f t="shared" si="13"/>
        <v>90.450849718747321</v>
      </c>
      <c r="E42">
        <f t="shared" si="16"/>
        <v>31.552693498204569</v>
      </c>
      <c r="F42">
        <f t="shared" si="14"/>
        <v>68.447306501795424</v>
      </c>
      <c r="H42" s="2">
        <v>27.973163261053841</v>
      </c>
      <c r="I42">
        <v>6.100000000000003E-3</v>
      </c>
      <c r="K42">
        <v>39</v>
      </c>
      <c r="L42">
        <f t="shared" si="6"/>
        <v>5.6000000000000017E-3</v>
      </c>
      <c r="M42" s="3">
        <f t="shared" si="7"/>
        <v>56.000000000000014</v>
      </c>
      <c r="N42" s="3">
        <f t="shared" si="10"/>
        <v>56</v>
      </c>
      <c r="O42" t="s">
        <v>28</v>
      </c>
      <c r="P42">
        <f t="shared" si="8"/>
        <v>341</v>
      </c>
      <c r="Q42" t="s">
        <v>28</v>
      </c>
      <c r="R42">
        <f t="shared" si="9"/>
        <v>336.00000000000011</v>
      </c>
      <c r="S42" t="s">
        <v>28</v>
      </c>
    </row>
    <row r="43" spans="1:19" x14ac:dyDescent="0.25">
      <c r="A43">
        <f t="shared" si="15"/>
        <v>4.0999999999999977E-3</v>
      </c>
      <c r="B43">
        <f t="shared" si="11"/>
        <v>1.2880529879718146</v>
      </c>
      <c r="C43">
        <f t="shared" si="12"/>
        <v>312.3538814534831</v>
      </c>
      <c r="D43">
        <f t="shared" si="13"/>
        <v>92.21639627510072</v>
      </c>
      <c r="E43">
        <f t="shared" si="16"/>
        <v>33.39702142370659</v>
      </c>
      <c r="F43">
        <f t="shared" si="14"/>
        <v>66.60297857629341</v>
      </c>
      <c r="H43" s="2">
        <v>29.743676503829633</v>
      </c>
      <c r="I43">
        <v>6.0000000000000027E-3</v>
      </c>
      <c r="K43">
        <v>40</v>
      </c>
      <c r="L43">
        <f t="shared" si="6"/>
        <v>5.5000000000000014E-3</v>
      </c>
      <c r="M43" s="3">
        <f t="shared" si="7"/>
        <v>55.000000000000014</v>
      </c>
      <c r="N43" s="3">
        <f t="shared" si="10"/>
        <v>55</v>
      </c>
      <c r="O43" t="s">
        <v>28</v>
      </c>
      <c r="P43">
        <f t="shared" si="8"/>
        <v>335</v>
      </c>
      <c r="Q43" t="s">
        <v>28</v>
      </c>
      <c r="R43">
        <f t="shared" si="9"/>
        <v>330.00000000000011</v>
      </c>
      <c r="S43" t="s">
        <v>28</v>
      </c>
    </row>
    <row r="44" spans="1:19" x14ac:dyDescent="0.25">
      <c r="A44">
        <f t="shared" si="15"/>
        <v>4.199999999999998E-3</v>
      </c>
      <c r="B44">
        <f t="shared" si="11"/>
        <v>1.3194689145077125</v>
      </c>
      <c r="C44">
        <f t="shared" si="12"/>
        <v>315.05019183349242</v>
      </c>
      <c r="D44">
        <f t="shared" si="13"/>
        <v>93.815334002193168</v>
      </c>
      <c r="E44">
        <f t="shared" si="16"/>
        <v>35.273328103750458</v>
      </c>
      <c r="F44">
        <f t="shared" si="14"/>
        <v>64.726671896249542</v>
      </c>
      <c r="H44" s="2">
        <v>31.55269349820459</v>
      </c>
      <c r="I44">
        <v>5.9000000000000025E-3</v>
      </c>
      <c r="K44">
        <v>41</v>
      </c>
      <c r="L44">
        <f t="shared" si="6"/>
        <v>5.5000000000000014E-3</v>
      </c>
      <c r="M44" s="3">
        <f t="shared" si="7"/>
        <v>55.000000000000014</v>
      </c>
      <c r="N44" s="3">
        <f t="shared" si="10"/>
        <v>55</v>
      </c>
      <c r="O44" t="s">
        <v>28</v>
      </c>
      <c r="P44">
        <f t="shared" si="8"/>
        <v>335</v>
      </c>
      <c r="Q44" t="s">
        <v>28</v>
      </c>
      <c r="R44">
        <f t="shared" si="9"/>
        <v>330.00000000000011</v>
      </c>
      <c r="S44" t="s">
        <v>28</v>
      </c>
    </row>
    <row r="45" spans="1:19" x14ac:dyDescent="0.25">
      <c r="A45">
        <f t="shared" si="15"/>
        <v>4.2999999999999983E-3</v>
      </c>
      <c r="B45">
        <f t="shared" si="11"/>
        <v>1.3508848410436105</v>
      </c>
      <c r="C45">
        <f t="shared" si="12"/>
        <v>317.43558571063267</v>
      </c>
      <c r="D45">
        <f t="shared" si="13"/>
        <v>95.241352623300941</v>
      </c>
      <c r="E45">
        <f t="shared" si="16"/>
        <v>37.178155156216484</v>
      </c>
      <c r="F45">
        <f t="shared" si="14"/>
        <v>62.821844843783516</v>
      </c>
      <c r="H45" s="2">
        <v>33.397021423706605</v>
      </c>
      <c r="I45">
        <v>5.8000000000000022E-3</v>
      </c>
      <c r="K45">
        <v>42</v>
      </c>
      <c r="L45">
        <f t="shared" si="6"/>
        <v>5.4000000000000012E-3</v>
      </c>
      <c r="M45" s="3">
        <f t="shared" si="7"/>
        <v>54.000000000000007</v>
      </c>
      <c r="N45" s="3">
        <f t="shared" si="10"/>
        <v>54</v>
      </c>
      <c r="O45" t="s">
        <v>28</v>
      </c>
      <c r="P45">
        <f t="shared" si="8"/>
        <v>329</v>
      </c>
      <c r="Q45" t="s">
        <v>28</v>
      </c>
      <c r="R45">
        <f t="shared" si="9"/>
        <v>324.00000000000006</v>
      </c>
      <c r="S45" t="s">
        <v>28</v>
      </c>
    </row>
    <row r="46" spans="1:19" x14ac:dyDescent="0.25">
      <c r="A46">
        <f t="shared" si="15"/>
        <v>4.3999999999999985E-3</v>
      </c>
      <c r="B46">
        <f t="shared" si="11"/>
        <v>1.3823007675795085</v>
      </c>
      <c r="C46">
        <f t="shared" si="12"/>
        <v>319.50770898913925</v>
      </c>
      <c r="D46">
        <f t="shared" si="13"/>
        <v>96.488824294412552</v>
      </c>
      <c r="E46">
        <f t="shared" si="16"/>
        <v>39.107931642104738</v>
      </c>
      <c r="F46">
        <f t="shared" si="14"/>
        <v>60.892068357895262</v>
      </c>
      <c r="H46" s="2">
        <v>35.273328103750472</v>
      </c>
      <c r="I46">
        <v>5.7000000000000019E-3</v>
      </c>
      <c r="K46">
        <v>43</v>
      </c>
      <c r="L46">
        <f t="shared" si="6"/>
        <v>5.4000000000000012E-3</v>
      </c>
      <c r="M46" s="3">
        <f t="shared" si="7"/>
        <v>54.000000000000007</v>
      </c>
      <c r="N46" s="3">
        <f t="shared" si="10"/>
        <v>54</v>
      </c>
      <c r="O46" t="s">
        <v>28</v>
      </c>
      <c r="P46">
        <f t="shared" si="8"/>
        <v>329</v>
      </c>
      <c r="Q46" t="s">
        <v>28</v>
      </c>
      <c r="R46">
        <f t="shared" si="9"/>
        <v>324.00000000000006</v>
      </c>
      <c r="S46" t="s">
        <v>28</v>
      </c>
    </row>
    <row r="47" spans="1:19" x14ac:dyDescent="0.25">
      <c r="A47">
        <f t="shared" si="15"/>
        <v>4.4999999999999988E-3</v>
      </c>
      <c r="B47">
        <f t="shared" si="11"/>
        <v>1.4137166941154067</v>
      </c>
      <c r="C47">
        <f t="shared" si="12"/>
        <v>321.2645167335067</v>
      </c>
      <c r="D47">
        <f t="shared" si="13"/>
        <v>97.552825814757654</v>
      </c>
      <c r="E47">
        <f t="shared" si="16"/>
        <v>41.058988158399899</v>
      </c>
      <c r="F47">
        <f t="shared" si="14"/>
        <v>58.941011841600101</v>
      </c>
      <c r="H47" s="2">
        <v>37.178155156216491</v>
      </c>
      <c r="I47">
        <v>5.6000000000000017E-3</v>
      </c>
      <c r="K47">
        <v>44</v>
      </c>
      <c r="L47">
        <f t="shared" si="6"/>
        <v>5.3000000000000009E-3</v>
      </c>
      <c r="M47" s="3">
        <f t="shared" si="7"/>
        <v>53.000000000000007</v>
      </c>
      <c r="N47" s="3">
        <f t="shared" si="10"/>
        <v>53</v>
      </c>
      <c r="O47" t="s">
        <v>28</v>
      </c>
      <c r="P47">
        <f t="shared" si="8"/>
        <v>323</v>
      </c>
      <c r="Q47" t="s">
        <v>28</v>
      </c>
      <c r="R47">
        <f t="shared" si="9"/>
        <v>318.00000000000006</v>
      </c>
      <c r="S47" t="s">
        <v>28</v>
      </c>
    </row>
    <row r="48" spans="1:19" x14ac:dyDescent="0.25">
      <c r="A48">
        <f t="shared" si="15"/>
        <v>4.5999999999999991E-3</v>
      </c>
      <c r="B48">
        <f t="shared" si="11"/>
        <v>1.4451326206513044</v>
      </c>
      <c r="C48">
        <f t="shared" si="12"/>
        <v>322.70427518659335</v>
      </c>
      <c r="D48">
        <f t="shared" si="13"/>
        <v>98.429158056431532</v>
      </c>
      <c r="E48">
        <f t="shared" si="16"/>
        <v>43.027571319528533</v>
      </c>
      <c r="F48">
        <f t="shared" si="14"/>
        <v>56.972428680471467</v>
      </c>
      <c r="H48" s="2">
        <v>39.107931642104745</v>
      </c>
      <c r="I48">
        <v>5.5000000000000014E-3</v>
      </c>
      <c r="K48">
        <v>45</v>
      </c>
      <c r="L48">
        <f t="shared" si="6"/>
        <v>5.3000000000000009E-3</v>
      </c>
      <c r="M48" s="3">
        <f t="shared" si="7"/>
        <v>53.000000000000007</v>
      </c>
      <c r="N48" s="3">
        <f t="shared" si="10"/>
        <v>53</v>
      </c>
      <c r="O48" t="s">
        <v>28</v>
      </c>
      <c r="P48">
        <f t="shared" si="8"/>
        <v>323</v>
      </c>
      <c r="Q48" t="s">
        <v>28</v>
      </c>
      <c r="R48">
        <f t="shared" si="9"/>
        <v>318.00000000000006</v>
      </c>
      <c r="S48" t="s">
        <v>28</v>
      </c>
    </row>
    <row r="49" spans="1:19" x14ac:dyDescent="0.25">
      <c r="A49">
        <f t="shared" si="15"/>
        <v>4.6999999999999993E-3</v>
      </c>
      <c r="B49">
        <f t="shared" si="11"/>
        <v>1.4765485471872026</v>
      </c>
      <c r="C49">
        <f t="shared" si="12"/>
        <v>323.82556348063014</v>
      </c>
      <c r="D49">
        <f t="shared" si="13"/>
        <v>99.114362536434413</v>
      </c>
      <c r="E49">
        <f t="shared" si="16"/>
        <v>45.009858570257229</v>
      </c>
      <c r="F49">
        <f t="shared" si="14"/>
        <v>54.990141429742771</v>
      </c>
      <c r="H49" s="2">
        <v>41.058988158399906</v>
      </c>
      <c r="I49">
        <v>5.4000000000000012E-3</v>
      </c>
      <c r="K49">
        <v>46</v>
      </c>
      <c r="L49">
        <f t="shared" si="6"/>
        <v>5.2000000000000006E-3</v>
      </c>
      <c r="M49" s="3">
        <f t="shared" si="7"/>
        <v>52.000000000000007</v>
      </c>
      <c r="N49" s="3">
        <f t="shared" si="10"/>
        <v>52</v>
      </c>
      <c r="O49" t="s">
        <v>28</v>
      </c>
      <c r="P49">
        <f t="shared" si="8"/>
        <v>317</v>
      </c>
      <c r="Q49" t="s">
        <v>28</v>
      </c>
      <c r="R49">
        <f t="shared" si="9"/>
        <v>312.00000000000006</v>
      </c>
      <c r="S49" t="s">
        <v>28</v>
      </c>
    </row>
    <row r="50" spans="1:19" x14ac:dyDescent="0.25">
      <c r="A50">
        <f t="shared" si="15"/>
        <v>4.7999999999999996E-3</v>
      </c>
      <c r="B50">
        <f t="shared" si="11"/>
        <v>1.5079644737231006</v>
      </c>
      <c r="C50">
        <f t="shared" si="12"/>
        <v>324.62727503944564</v>
      </c>
      <c r="D50">
        <f t="shared" si="13"/>
        <v>99.605735065723891</v>
      </c>
      <c r="E50">
        <f t="shared" si="16"/>
        <v>47.001973271571714</v>
      </c>
      <c r="F50">
        <f t="shared" si="14"/>
        <v>52.998026728428286</v>
      </c>
      <c r="H50" s="2">
        <v>43.027571319528541</v>
      </c>
      <c r="I50">
        <v>5.3000000000000009E-3</v>
      </c>
      <c r="K50">
        <v>47</v>
      </c>
      <c r="L50">
        <f t="shared" si="6"/>
        <v>5.2000000000000006E-3</v>
      </c>
      <c r="M50" s="3">
        <f t="shared" si="7"/>
        <v>52.000000000000007</v>
      </c>
      <c r="N50" s="3">
        <f t="shared" si="10"/>
        <v>52</v>
      </c>
      <c r="O50" t="s">
        <v>28</v>
      </c>
      <c r="P50">
        <f t="shared" si="8"/>
        <v>317</v>
      </c>
      <c r="Q50" t="s">
        <v>28</v>
      </c>
      <c r="R50">
        <f t="shared" si="9"/>
        <v>312.00000000000006</v>
      </c>
      <c r="S50" t="s">
        <v>28</v>
      </c>
    </row>
    <row r="51" spans="1:19" x14ac:dyDescent="0.25">
      <c r="A51">
        <f t="shared" si="15"/>
        <v>4.8999999999999998E-3</v>
      </c>
      <c r="B51">
        <f t="shared" si="11"/>
        <v>1.5393804002589986</v>
      </c>
      <c r="C51">
        <f t="shared" si="12"/>
        <v>325.10861867052307</v>
      </c>
      <c r="D51">
        <f t="shared" si="13"/>
        <v>99.901336421413575</v>
      </c>
      <c r="E51">
        <f t="shared" si="16"/>
        <v>48.999999999999993</v>
      </c>
      <c r="F51">
        <f t="shared" si="14"/>
        <v>51.000000000000007</v>
      </c>
      <c r="H51" s="2">
        <v>45.009858570257236</v>
      </c>
      <c r="I51">
        <v>5.2000000000000006E-3</v>
      </c>
      <c r="K51">
        <v>48</v>
      </c>
      <c r="L51">
        <f t="shared" si="6"/>
        <v>5.1000000000000004E-3</v>
      </c>
      <c r="M51" s="3">
        <f t="shared" si="7"/>
        <v>51</v>
      </c>
      <c r="N51" s="3">
        <f t="shared" si="10"/>
        <v>51</v>
      </c>
      <c r="O51" t="s">
        <v>28</v>
      </c>
      <c r="P51">
        <f t="shared" si="8"/>
        <v>311</v>
      </c>
      <c r="Q51" t="s">
        <v>28</v>
      </c>
      <c r="R51">
        <f t="shared" si="9"/>
        <v>306</v>
      </c>
      <c r="S51" t="s">
        <v>28</v>
      </c>
    </row>
    <row r="52" spans="1:19" x14ac:dyDescent="0.25">
      <c r="A52">
        <f t="shared" si="15"/>
        <v>5.0000000000000001E-3</v>
      </c>
      <c r="B52">
        <f t="shared" si="11"/>
        <v>1.5707963267948968</v>
      </c>
      <c r="C52">
        <f t="shared" si="12"/>
        <v>325.26911934581187</v>
      </c>
      <c r="D52">
        <f t="shared" si="13"/>
        <v>100</v>
      </c>
      <c r="E52">
        <f t="shared" si="16"/>
        <v>51</v>
      </c>
      <c r="F52">
        <f t="shared" si="14"/>
        <v>49</v>
      </c>
      <c r="H52" s="2">
        <v>47.001973271571721</v>
      </c>
      <c r="I52">
        <v>5.1000000000000004E-3</v>
      </c>
      <c r="K52">
        <v>49</v>
      </c>
      <c r="L52">
        <f t="shared" si="6"/>
        <v>5.0000000000000001E-3</v>
      </c>
      <c r="M52" s="3">
        <f t="shared" si="7"/>
        <v>50</v>
      </c>
      <c r="N52" s="3">
        <f t="shared" si="10"/>
        <v>50</v>
      </c>
      <c r="O52" t="s">
        <v>28</v>
      </c>
      <c r="P52">
        <f t="shared" si="8"/>
        <v>305</v>
      </c>
      <c r="Q52" t="s">
        <v>28</v>
      </c>
      <c r="R52">
        <f t="shared" si="9"/>
        <v>300</v>
      </c>
      <c r="S52" t="s">
        <v>28</v>
      </c>
    </row>
    <row r="53" spans="1:19" x14ac:dyDescent="0.25">
      <c r="A53">
        <f t="shared" si="15"/>
        <v>5.1000000000000004E-3</v>
      </c>
      <c r="B53">
        <f t="shared" si="11"/>
        <v>1.6022122533307945</v>
      </c>
      <c r="C53">
        <f t="shared" si="12"/>
        <v>325.10861867052307</v>
      </c>
      <c r="D53">
        <f t="shared" si="13"/>
        <v>99.901336421413575</v>
      </c>
      <c r="E53">
        <f t="shared" si="16"/>
        <v>52.998026728428279</v>
      </c>
      <c r="F53">
        <f t="shared" si="14"/>
        <v>47.001973271571721</v>
      </c>
      <c r="H53" s="2">
        <v>49</v>
      </c>
      <c r="I53">
        <v>5.0000000000000001E-3</v>
      </c>
      <c r="K53">
        <v>50</v>
      </c>
      <c r="L53">
        <f t="shared" si="6"/>
        <v>5.0000000000000001E-3</v>
      </c>
      <c r="M53" s="3">
        <f t="shared" si="7"/>
        <v>50</v>
      </c>
      <c r="N53" s="3">
        <f t="shared" si="10"/>
        <v>50</v>
      </c>
      <c r="O53" t="s">
        <v>28</v>
      </c>
      <c r="P53">
        <f t="shared" si="8"/>
        <v>305</v>
      </c>
      <c r="Q53" t="s">
        <v>28</v>
      </c>
      <c r="R53">
        <f t="shared" si="9"/>
        <v>300</v>
      </c>
      <c r="S53" t="s">
        <v>28</v>
      </c>
    </row>
    <row r="54" spans="1:19" x14ac:dyDescent="0.25">
      <c r="A54">
        <f t="shared" si="15"/>
        <v>5.2000000000000006E-3</v>
      </c>
      <c r="B54">
        <f t="shared" si="11"/>
        <v>1.6336281798666925</v>
      </c>
      <c r="C54">
        <f t="shared" si="12"/>
        <v>324.62727503944564</v>
      </c>
      <c r="D54">
        <f t="shared" si="13"/>
        <v>99.605735065723891</v>
      </c>
      <c r="E54">
        <f t="shared" si="16"/>
        <v>54.990141429742764</v>
      </c>
      <c r="F54">
        <f t="shared" si="14"/>
        <v>45.009858570257236</v>
      </c>
      <c r="H54" s="2">
        <v>51.000000000000007</v>
      </c>
      <c r="I54">
        <v>4.8999999999999998E-3</v>
      </c>
      <c r="K54">
        <v>51</v>
      </c>
      <c r="L54">
        <f t="shared" si="6"/>
        <v>5.0000000000000001E-3</v>
      </c>
      <c r="M54" s="3">
        <f t="shared" si="7"/>
        <v>50</v>
      </c>
      <c r="N54" s="3">
        <f t="shared" si="10"/>
        <v>50</v>
      </c>
      <c r="O54" t="s">
        <v>28</v>
      </c>
      <c r="P54">
        <f t="shared" si="8"/>
        <v>305</v>
      </c>
      <c r="Q54" t="s">
        <v>28</v>
      </c>
      <c r="R54">
        <f t="shared" si="9"/>
        <v>300</v>
      </c>
      <c r="S54" t="s">
        <v>28</v>
      </c>
    </row>
    <row r="55" spans="1:19" x14ac:dyDescent="0.25">
      <c r="A55">
        <f t="shared" si="15"/>
        <v>5.3000000000000009E-3</v>
      </c>
      <c r="B55">
        <f t="shared" si="11"/>
        <v>1.6650441064025907</v>
      </c>
      <c r="C55">
        <f t="shared" si="12"/>
        <v>323.82556348063014</v>
      </c>
      <c r="D55">
        <f t="shared" si="13"/>
        <v>99.114362536434413</v>
      </c>
      <c r="E55">
        <f t="shared" si="16"/>
        <v>56.972428680471459</v>
      </c>
      <c r="F55">
        <f t="shared" si="14"/>
        <v>43.027571319528541</v>
      </c>
      <c r="H55" s="2">
        <v>52.998026728428286</v>
      </c>
      <c r="I55">
        <v>4.7999999999999996E-3</v>
      </c>
      <c r="K55">
        <v>52</v>
      </c>
      <c r="L55">
        <f t="shared" si="6"/>
        <v>4.8999999999999998E-3</v>
      </c>
      <c r="M55" s="3">
        <f t="shared" si="7"/>
        <v>48.999999999999993</v>
      </c>
      <c r="N55" s="3">
        <f t="shared" si="10"/>
        <v>49</v>
      </c>
      <c r="O55" t="s">
        <v>28</v>
      </c>
      <c r="P55">
        <f t="shared" si="8"/>
        <v>298</v>
      </c>
      <c r="Q55" t="s">
        <v>28</v>
      </c>
      <c r="R55">
        <f t="shared" si="9"/>
        <v>293.99999999999994</v>
      </c>
      <c r="S55" t="s">
        <v>28</v>
      </c>
    </row>
    <row r="56" spans="1:19" x14ac:dyDescent="0.25">
      <c r="A56">
        <f t="shared" si="15"/>
        <v>5.4000000000000012E-3</v>
      </c>
      <c r="B56">
        <f t="shared" si="11"/>
        <v>1.6964600329384887</v>
      </c>
      <c r="C56">
        <f t="shared" si="12"/>
        <v>322.70427518659335</v>
      </c>
      <c r="D56">
        <f t="shared" si="13"/>
        <v>98.429158056431532</v>
      </c>
      <c r="E56">
        <f t="shared" si="16"/>
        <v>58.941011841600094</v>
      </c>
      <c r="F56">
        <f t="shared" si="14"/>
        <v>41.058988158399906</v>
      </c>
      <c r="H56" s="2">
        <v>54.990141429742771</v>
      </c>
      <c r="I56">
        <v>4.6999999999999993E-3</v>
      </c>
      <c r="K56">
        <v>53</v>
      </c>
      <c r="L56">
        <f t="shared" si="6"/>
        <v>4.7999999999999996E-3</v>
      </c>
      <c r="M56" s="3">
        <f t="shared" si="7"/>
        <v>47.999999999999993</v>
      </c>
      <c r="N56" s="3">
        <f t="shared" si="10"/>
        <v>48</v>
      </c>
      <c r="O56" t="s">
        <v>28</v>
      </c>
      <c r="P56">
        <f t="shared" si="8"/>
        <v>292</v>
      </c>
      <c r="Q56" t="s">
        <v>28</v>
      </c>
      <c r="R56">
        <f t="shared" si="9"/>
        <v>287.99999999999994</v>
      </c>
      <c r="S56" t="s">
        <v>28</v>
      </c>
    </row>
    <row r="57" spans="1:19" x14ac:dyDescent="0.25">
      <c r="A57">
        <f t="shared" si="15"/>
        <v>5.5000000000000014E-3</v>
      </c>
      <c r="B57">
        <f t="shared" si="11"/>
        <v>1.7278759594743867</v>
      </c>
      <c r="C57">
        <f t="shared" si="12"/>
        <v>321.2645167335067</v>
      </c>
      <c r="D57">
        <f t="shared" si="13"/>
        <v>97.552825814757654</v>
      </c>
      <c r="E57">
        <f t="shared" si="16"/>
        <v>60.892068357895255</v>
      </c>
      <c r="F57">
        <f t="shared" si="14"/>
        <v>39.107931642104745</v>
      </c>
      <c r="H57" s="2">
        <v>56.972428680471467</v>
      </c>
      <c r="I57">
        <v>4.5999999999999991E-3</v>
      </c>
      <c r="K57">
        <v>54</v>
      </c>
      <c r="L57">
        <f t="shared" si="6"/>
        <v>4.7999999999999996E-3</v>
      </c>
      <c r="M57" s="3">
        <f t="shared" si="7"/>
        <v>47.999999999999993</v>
      </c>
      <c r="N57" s="3">
        <f t="shared" si="10"/>
        <v>48</v>
      </c>
      <c r="O57" t="s">
        <v>28</v>
      </c>
      <c r="P57">
        <f t="shared" si="8"/>
        <v>292</v>
      </c>
      <c r="Q57" t="s">
        <v>28</v>
      </c>
      <c r="R57">
        <f t="shared" si="9"/>
        <v>287.99999999999994</v>
      </c>
      <c r="S57" t="s">
        <v>28</v>
      </c>
    </row>
    <row r="58" spans="1:19" x14ac:dyDescent="0.25">
      <c r="A58">
        <f t="shared" si="15"/>
        <v>5.6000000000000017E-3</v>
      </c>
      <c r="B58">
        <f t="shared" si="11"/>
        <v>1.7592918860102846</v>
      </c>
      <c r="C58">
        <f t="shared" si="12"/>
        <v>319.50770898913925</v>
      </c>
      <c r="D58">
        <f t="shared" si="13"/>
        <v>96.488824294412552</v>
      </c>
      <c r="E58">
        <f t="shared" si="16"/>
        <v>62.821844843783509</v>
      </c>
      <c r="F58">
        <f t="shared" si="14"/>
        <v>37.178155156216491</v>
      </c>
      <c r="H58" s="2">
        <v>58.941011841600101</v>
      </c>
      <c r="I58">
        <v>4.4999999999999988E-3</v>
      </c>
      <c r="K58">
        <v>55</v>
      </c>
      <c r="L58">
        <f t="shared" si="6"/>
        <v>4.6999999999999993E-3</v>
      </c>
      <c r="M58" s="3">
        <f t="shared" si="7"/>
        <v>46.999999999999993</v>
      </c>
      <c r="N58" s="3">
        <f t="shared" si="10"/>
        <v>47</v>
      </c>
      <c r="O58" t="s">
        <v>28</v>
      </c>
      <c r="P58">
        <f t="shared" si="8"/>
        <v>286</v>
      </c>
      <c r="Q58" t="s">
        <v>28</v>
      </c>
      <c r="R58">
        <f t="shared" si="9"/>
        <v>281.99999999999994</v>
      </c>
      <c r="S58" t="s">
        <v>28</v>
      </c>
    </row>
    <row r="59" spans="1:19" x14ac:dyDescent="0.25">
      <c r="A59">
        <f t="shared" si="15"/>
        <v>5.7000000000000019E-3</v>
      </c>
      <c r="B59">
        <f t="shared" si="11"/>
        <v>1.7907078125461828</v>
      </c>
      <c r="C59">
        <f t="shared" si="12"/>
        <v>317.43558571063267</v>
      </c>
      <c r="D59">
        <f t="shared" si="13"/>
        <v>95.241352623300941</v>
      </c>
      <c r="E59">
        <f t="shared" si="16"/>
        <v>64.726671896249528</v>
      </c>
      <c r="F59">
        <f t="shared" si="14"/>
        <v>35.273328103750472</v>
      </c>
      <c r="H59" s="2">
        <v>60.892068357895262</v>
      </c>
      <c r="I59">
        <v>4.3999999999999985E-3</v>
      </c>
      <c r="K59">
        <v>56</v>
      </c>
      <c r="L59">
        <f t="shared" si="6"/>
        <v>4.6999999999999993E-3</v>
      </c>
      <c r="M59" s="3">
        <f t="shared" si="7"/>
        <v>46.999999999999993</v>
      </c>
      <c r="N59" s="3">
        <f t="shared" si="10"/>
        <v>47</v>
      </c>
      <c r="O59" t="s">
        <v>28</v>
      </c>
      <c r="P59">
        <f t="shared" si="8"/>
        <v>286</v>
      </c>
      <c r="Q59" t="s">
        <v>28</v>
      </c>
      <c r="R59">
        <f t="shared" si="9"/>
        <v>281.99999999999994</v>
      </c>
      <c r="S59" t="s">
        <v>28</v>
      </c>
    </row>
    <row r="60" spans="1:19" x14ac:dyDescent="0.25">
      <c r="A60">
        <f t="shared" si="15"/>
        <v>5.8000000000000022E-3</v>
      </c>
      <c r="B60">
        <f t="shared" si="11"/>
        <v>1.8221237390820808</v>
      </c>
      <c r="C60">
        <f t="shared" si="12"/>
        <v>315.05019183349242</v>
      </c>
      <c r="D60">
        <f t="shared" si="13"/>
        <v>93.815334002193168</v>
      </c>
      <c r="E60">
        <f t="shared" si="16"/>
        <v>66.602978576293395</v>
      </c>
      <c r="F60">
        <f t="shared" si="14"/>
        <v>33.397021423706605</v>
      </c>
      <c r="H60" s="2">
        <v>62.821844843783516</v>
      </c>
      <c r="I60">
        <v>4.2999999999999983E-3</v>
      </c>
      <c r="K60">
        <v>57</v>
      </c>
      <c r="L60">
        <f t="shared" si="6"/>
        <v>4.5999999999999991E-3</v>
      </c>
      <c r="M60" s="3">
        <f t="shared" si="7"/>
        <v>45.999999999999986</v>
      </c>
      <c r="N60" s="3">
        <f t="shared" si="10"/>
        <v>46</v>
      </c>
      <c r="O60" t="s">
        <v>28</v>
      </c>
      <c r="P60">
        <f t="shared" si="8"/>
        <v>280</v>
      </c>
      <c r="Q60" t="s">
        <v>28</v>
      </c>
      <c r="R60">
        <f t="shared" si="9"/>
        <v>275.99999999999989</v>
      </c>
      <c r="S60" t="s">
        <v>28</v>
      </c>
    </row>
    <row r="61" spans="1:19" x14ac:dyDescent="0.25">
      <c r="A61">
        <f t="shared" si="15"/>
        <v>5.9000000000000025E-3</v>
      </c>
      <c r="B61">
        <f t="shared" si="11"/>
        <v>1.8535396656179786</v>
      </c>
      <c r="C61">
        <f t="shared" si="12"/>
        <v>312.3538814534831</v>
      </c>
      <c r="D61">
        <f t="shared" si="13"/>
        <v>92.21639627510072</v>
      </c>
      <c r="E61">
        <f t="shared" si="16"/>
        <v>68.44730650179541</v>
      </c>
      <c r="F61">
        <f t="shared" si="14"/>
        <v>31.55269349820459</v>
      </c>
      <c r="H61" s="2">
        <v>64.726671896249542</v>
      </c>
      <c r="I61">
        <v>4.199999999999998E-3</v>
      </c>
      <c r="K61">
        <v>58</v>
      </c>
      <c r="L61">
        <f t="shared" si="6"/>
        <v>4.5999999999999991E-3</v>
      </c>
      <c r="M61" s="3">
        <f t="shared" si="7"/>
        <v>45.999999999999986</v>
      </c>
      <c r="N61" s="3">
        <f t="shared" si="10"/>
        <v>46</v>
      </c>
      <c r="O61" t="s">
        <v>28</v>
      </c>
      <c r="P61">
        <f t="shared" si="8"/>
        <v>280</v>
      </c>
      <c r="Q61" t="s">
        <v>28</v>
      </c>
      <c r="R61">
        <f t="shared" si="9"/>
        <v>275.99999999999989</v>
      </c>
      <c r="S61" t="s">
        <v>28</v>
      </c>
    </row>
    <row r="62" spans="1:19" x14ac:dyDescent="0.25">
      <c r="A62">
        <f t="shared" si="15"/>
        <v>6.0000000000000027E-3</v>
      </c>
      <c r="B62">
        <f t="shared" si="11"/>
        <v>1.8849555921538765</v>
      </c>
      <c r="C62">
        <f t="shared" si="12"/>
        <v>309.34931550342031</v>
      </c>
      <c r="D62">
        <f t="shared" si="13"/>
        <v>90.450849718747321</v>
      </c>
      <c r="E62">
        <f t="shared" si="16"/>
        <v>70.256323496170367</v>
      </c>
      <c r="F62">
        <f t="shared" si="14"/>
        <v>29.743676503829633</v>
      </c>
      <c r="H62" s="2">
        <v>66.60297857629341</v>
      </c>
      <c r="I62">
        <v>4.0999999999999977E-3</v>
      </c>
      <c r="K62">
        <v>59</v>
      </c>
      <c r="L62">
        <f t="shared" si="6"/>
        <v>4.4999999999999988E-3</v>
      </c>
      <c r="M62" s="3">
        <f t="shared" si="7"/>
        <v>44.999999999999986</v>
      </c>
      <c r="N62" s="3">
        <f t="shared" si="10"/>
        <v>45</v>
      </c>
      <c r="O62" t="s">
        <v>28</v>
      </c>
      <c r="P62">
        <f t="shared" si="8"/>
        <v>274</v>
      </c>
      <c r="Q62" t="s">
        <v>28</v>
      </c>
      <c r="R62">
        <f t="shared" si="9"/>
        <v>269.99999999999989</v>
      </c>
      <c r="S62" t="s">
        <v>28</v>
      </c>
    </row>
    <row r="63" spans="1:19" x14ac:dyDescent="0.25">
      <c r="A63">
        <f t="shared" si="15"/>
        <v>6.100000000000003E-3</v>
      </c>
      <c r="B63">
        <f t="shared" si="11"/>
        <v>1.916371518689775</v>
      </c>
      <c r="C63">
        <f t="shared" si="12"/>
        <v>306.03945912715108</v>
      </c>
      <c r="D63">
        <f t="shared" si="13"/>
        <v>88.525662138789372</v>
      </c>
      <c r="E63">
        <f t="shared" si="16"/>
        <v>72.026836738946159</v>
      </c>
      <c r="F63">
        <f t="shared" si="14"/>
        <v>27.973163261053841</v>
      </c>
      <c r="H63" s="2">
        <v>68.447306501795424</v>
      </c>
      <c r="I63">
        <v>3.9999999999999975E-3</v>
      </c>
      <c r="K63">
        <v>60</v>
      </c>
      <c r="L63">
        <f t="shared" si="6"/>
        <v>4.4999999999999988E-3</v>
      </c>
      <c r="M63" s="3">
        <f t="shared" si="7"/>
        <v>44.999999999999986</v>
      </c>
      <c r="N63" s="3">
        <f t="shared" si="10"/>
        <v>45</v>
      </c>
      <c r="O63" t="s">
        <v>28</v>
      </c>
      <c r="P63">
        <f t="shared" si="8"/>
        <v>274</v>
      </c>
      <c r="Q63" t="s">
        <v>28</v>
      </c>
      <c r="R63">
        <f t="shared" si="9"/>
        <v>269.99999999999989</v>
      </c>
      <c r="S63" t="s">
        <v>28</v>
      </c>
    </row>
    <row r="64" spans="1:19" x14ac:dyDescent="0.25">
      <c r="A64">
        <f t="shared" si="15"/>
        <v>6.2000000000000033E-3</v>
      </c>
      <c r="B64">
        <f t="shared" si="11"/>
        <v>1.9477874452256727</v>
      </c>
      <c r="C64">
        <f t="shared" si="12"/>
        <v>302.42757875331512</v>
      </c>
      <c r="D64">
        <f t="shared" si="13"/>
        <v>86.448431371070512</v>
      </c>
      <c r="E64">
        <f t="shared" si="16"/>
        <v>73.755805366367568</v>
      </c>
      <c r="F64">
        <f t="shared" si="14"/>
        <v>26.244194633632432</v>
      </c>
      <c r="H64" s="2">
        <v>70.256323496170381</v>
      </c>
      <c r="I64">
        <v>3.8999999999999972E-3</v>
      </c>
      <c r="K64">
        <v>61</v>
      </c>
      <c r="L64">
        <f t="shared" si="6"/>
        <v>4.3999999999999985E-3</v>
      </c>
      <c r="M64" s="3">
        <f t="shared" si="7"/>
        <v>43.999999999999986</v>
      </c>
      <c r="N64" s="3">
        <f t="shared" si="10"/>
        <v>44</v>
      </c>
      <c r="O64" t="s">
        <v>28</v>
      </c>
      <c r="P64">
        <f t="shared" si="8"/>
        <v>268</v>
      </c>
      <c r="Q64" t="s">
        <v>28</v>
      </c>
      <c r="R64">
        <f t="shared" si="9"/>
        <v>263.99999999999989</v>
      </c>
      <c r="S64" t="s">
        <v>28</v>
      </c>
    </row>
    <row r="65" spans="1:19" x14ac:dyDescent="0.25">
      <c r="A65">
        <f t="shared" si="15"/>
        <v>6.3000000000000035E-3</v>
      </c>
      <c r="B65">
        <f t="shared" si="11"/>
        <v>1.9792033717615707</v>
      </c>
      <c r="C65">
        <f t="shared" si="12"/>
        <v>298.51723887177366</v>
      </c>
      <c r="D65">
        <f t="shared" si="13"/>
        <v>84.227355296434368</v>
      </c>
      <c r="E65">
        <f t="shared" si="16"/>
        <v>75.440352472296254</v>
      </c>
      <c r="F65">
        <f t="shared" si="14"/>
        <v>24.559647527703746</v>
      </c>
      <c r="H65" s="2">
        <v>72.026836738946173</v>
      </c>
      <c r="I65">
        <v>3.7999999999999974E-3</v>
      </c>
      <c r="K65">
        <v>62</v>
      </c>
      <c r="L65">
        <f t="shared" si="6"/>
        <v>4.3999999999999985E-3</v>
      </c>
      <c r="M65" s="3">
        <f t="shared" si="7"/>
        <v>43.999999999999986</v>
      </c>
      <c r="N65" s="3">
        <f t="shared" si="10"/>
        <v>44</v>
      </c>
      <c r="O65" t="s">
        <v>28</v>
      </c>
      <c r="P65">
        <f t="shared" si="8"/>
        <v>268</v>
      </c>
      <c r="Q65" t="s">
        <v>28</v>
      </c>
      <c r="R65">
        <f t="shared" si="9"/>
        <v>263.99999999999989</v>
      </c>
      <c r="S65" t="s">
        <v>28</v>
      </c>
    </row>
    <row r="66" spans="1:19" x14ac:dyDescent="0.25">
      <c r="A66">
        <f t="shared" si="15"/>
        <v>6.4000000000000038E-3</v>
      </c>
      <c r="B66">
        <f t="shared" ref="B66:B97" si="17">2*PI()*A66*$V$3</f>
        <v>2.0106192982974687</v>
      </c>
      <c r="C66">
        <f t="shared" ref="C66:C97" si="18">SIN(B66)*$V$2</f>
        <v>294.31229851588876</v>
      </c>
      <c r="D66">
        <f t="shared" ref="D66:D97" si="19">(C66*C66)/($V$2*$V$2)*100</f>
        <v>81.87119948743441</v>
      </c>
      <c r="E66">
        <f t="shared" si="16"/>
        <v>77.077776462044952</v>
      </c>
      <c r="F66">
        <f t="shared" ref="F66:F97" si="20">$V$12-E66</f>
        <v>22.922223537955048</v>
      </c>
      <c r="H66" s="2">
        <v>73.755805366367568</v>
      </c>
      <c r="I66">
        <v>3.6999999999999976E-3</v>
      </c>
      <c r="K66">
        <v>63</v>
      </c>
      <c r="L66">
        <f t="shared" si="6"/>
        <v>4.2999999999999983E-3</v>
      </c>
      <c r="M66" s="3">
        <f t="shared" si="7"/>
        <v>42.999999999999979</v>
      </c>
      <c r="N66" s="3">
        <f t="shared" si="10"/>
        <v>43</v>
      </c>
      <c r="O66" t="s">
        <v>28</v>
      </c>
      <c r="P66">
        <f t="shared" si="8"/>
        <v>262</v>
      </c>
      <c r="Q66" t="s">
        <v>28</v>
      </c>
      <c r="R66">
        <f t="shared" si="9"/>
        <v>257.99999999999989</v>
      </c>
      <c r="S66" t="s">
        <v>28</v>
      </c>
    </row>
    <row r="67" spans="1:19" x14ac:dyDescent="0.25">
      <c r="A67">
        <f t="shared" ref="A67:A102" si="21">A66+$V$6</f>
        <v>6.500000000000004E-3</v>
      </c>
      <c r="B67">
        <f t="shared" si="17"/>
        <v>2.0420352248333669</v>
      </c>
      <c r="C67">
        <f t="shared" si="18"/>
        <v>289.81690745412305</v>
      </c>
      <c r="D67">
        <f t="shared" si="19"/>
        <v>79.389262614623561</v>
      </c>
      <c r="E67">
        <f t="shared" ref="E67:E98" si="22">($V$9*D67*(A67-A66)+E66)</f>
        <v>78.665561714337429</v>
      </c>
      <c r="F67">
        <f t="shared" si="20"/>
        <v>21.334438285662571</v>
      </c>
      <c r="H67" s="2">
        <v>75.440352472296254</v>
      </c>
      <c r="I67">
        <v>3.5999999999999977E-3</v>
      </c>
      <c r="K67">
        <v>64</v>
      </c>
      <c r="L67">
        <f t="shared" si="6"/>
        <v>4.2999999999999983E-3</v>
      </c>
      <c r="M67" s="3">
        <f t="shared" si="7"/>
        <v>42.999999999999979</v>
      </c>
      <c r="N67" s="3">
        <f t="shared" si="10"/>
        <v>43</v>
      </c>
      <c r="O67" t="s">
        <v>28</v>
      </c>
      <c r="P67">
        <f t="shared" si="8"/>
        <v>262</v>
      </c>
      <c r="Q67" t="s">
        <v>28</v>
      </c>
      <c r="R67">
        <f t="shared" si="9"/>
        <v>257.99999999999989</v>
      </c>
      <c r="S67" t="s">
        <v>28</v>
      </c>
    </row>
    <row r="68" spans="1:19" x14ac:dyDescent="0.25">
      <c r="A68">
        <f t="shared" si="21"/>
        <v>6.6000000000000043E-3</v>
      </c>
      <c r="B68">
        <f t="shared" si="17"/>
        <v>2.0734511513692646</v>
      </c>
      <c r="C68">
        <f t="shared" si="18"/>
        <v>285.03550209471945</v>
      </c>
      <c r="D68">
        <f t="shared" si="19"/>
        <v>76.79133974894971</v>
      </c>
      <c r="E68">
        <f t="shared" si="22"/>
        <v>80.20138850931643</v>
      </c>
      <c r="F68">
        <f t="shared" si="20"/>
        <v>19.79861149068357</v>
      </c>
      <c r="H68" s="2">
        <v>77.077776462044937</v>
      </c>
      <c r="I68">
        <v>3.4999999999999979E-3</v>
      </c>
      <c r="K68">
        <v>65</v>
      </c>
      <c r="L68">
        <f t="shared" ref="L68:L103" si="23">VLOOKUP(K68,$H$3:$I$103,2,TRUE)</f>
        <v>4.199999999999998E-3</v>
      </c>
      <c r="M68" s="3">
        <f t="shared" ref="M68:M103" si="24">L68/$V$6</f>
        <v>41.999999999999979</v>
      </c>
      <c r="N68" s="3">
        <f t="shared" si="10"/>
        <v>42</v>
      </c>
      <c r="O68" t="s">
        <v>28</v>
      </c>
      <c r="P68">
        <f t="shared" ref="P68:P103" si="25">INT(M68*6.1)</f>
        <v>256</v>
      </c>
      <c r="Q68" t="s">
        <v>28</v>
      </c>
      <c r="R68">
        <f t="shared" ref="R68:R103" si="26">M68*6</f>
        <v>251.99999999999989</v>
      </c>
      <c r="S68" t="s">
        <v>28</v>
      </c>
    </row>
    <row r="69" spans="1:19" x14ac:dyDescent="0.25">
      <c r="A69">
        <f t="shared" si="21"/>
        <v>6.7000000000000046E-3</v>
      </c>
      <c r="B69">
        <f t="shared" si="17"/>
        <v>2.1048670779051628</v>
      </c>
      <c r="C69">
        <f t="shared" si="18"/>
        <v>279.97280110750154</v>
      </c>
      <c r="D69">
        <f t="shared" si="19"/>
        <v>74.087683705085624</v>
      </c>
      <c r="E69">
        <f t="shared" si="22"/>
        <v>81.683142183418141</v>
      </c>
      <c r="F69">
        <f t="shared" si="20"/>
        <v>18.316857816581859</v>
      </c>
      <c r="H69" s="2">
        <v>78.665561714337414</v>
      </c>
      <c r="I69">
        <v>3.3999999999999981E-3</v>
      </c>
      <c r="K69">
        <v>66</v>
      </c>
      <c r="L69">
        <f t="shared" si="23"/>
        <v>4.199999999999998E-3</v>
      </c>
      <c r="M69" s="3">
        <f t="shared" si="24"/>
        <v>41.999999999999979</v>
      </c>
      <c r="N69" s="3">
        <f t="shared" ref="N69:N103" si="27">CEILING(M69,1)</f>
        <v>42</v>
      </c>
      <c r="O69" t="s">
        <v>28</v>
      </c>
      <c r="P69">
        <f t="shared" si="25"/>
        <v>256</v>
      </c>
      <c r="Q69" t="s">
        <v>28</v>
      </c>
      <c r="R69">
        <f t="shared" si="26"/>
        <v>251.99999999999989</v>
      </c>
      <c r="S69" t="s">
        <v>28</v>
      </c>
    </row>
    <row r="70" spans="1:19" x14ac:dyDescent="0.25">
      <c r="A70">
        <f t="shared" si="21"/>
        <v>6.8000000000000048E-3</v>
      </c>
      <c r="B70">
        <f t="shared" si="17"/>
        <v>2.136283004441061</v>
      </c>
      <c r="C70">
        <f t="shared" si="18"/>
        <v>274.63380076711638</v>
      </c>
      <c r="D70">
        <f t="shared" si="19"/>
        <v>71.28896457825347</v>
      </c>
      <c r="E70">
        <f t="shared" si="22"/>
        <v>83.108921474983219</v>
      </c>
      <c r="F70">
        <f t="shared" si="20"/>
        <v>16.891078525016781</v>
      </c>
      <c r="H70" s="2">
        <v>80.201388509316402</v>
      </c>
      <c r="I70">
        <v>3.2999999999999982E-3</v>
      </c>
      <c r="K70">
        <v>67</v>
      </c>
      <c r="L70">
        <f t="shared" si="23"/>
        <v>4.0999999999999977E-3</v>
      </c>
      <c r="M70" s="3">
        <f t="shared" si="24"/>
        <v>40.999999999999979</v>
      </c>
      <c r="N70" s="3">
        <f t="shared" si="27"/>
        <v>41</v>
      </c>
      <c r="O70" t="s">
        <v>28</v>
      </c>
      <c r="P70">
        <f t="shared" si="25"/>
        <v>250</v>
      </c>
      <c r="Q70" t="s">
        <v>28</v>
      </c>
      <c r="R70">
        <f t="shared" si="26"/>
        <v>245.99999999999989</v>
      </c>
      <c r="S70" t="s">
        <v>28</v>
      </c>
    </row>
    <row r="71" spans="1:19" x14ac:dyDescent="0.25">
      <c r="A71">
        <f t="shared" si="21"/>
        <v>6.9000000000000051E-3</v>
      </c>
      <c r="B71">
        <f t="shared" si="17"/>
        <v>2.1676989309769588</v>
      </c>
      <c r="C71">
        <f t="shared" si="18"/>
        <v>269.02377002231481</v>
      </c>
      <c r="D71">
        <f t="shared" si="19"/>
        <v>68.406227634233758</v>
      </c>
      <c r="E71">
        <f t="shared" si="22"/>
        <v>84.477046027667896</v>
      </c>
      <c r="F71">
        <f t="shared" si="20"/>
        <v>15.522953972332104</v>
      </c>
      <c r="H71" s="2">
        <v>81.683142183418113</v>
      </c>
      <c r="I71">
        <v>3.1999999999999984E-3</v>
      </c>
      <c r="K71">
        <v>68</v>
      </c>
      <c r="L71">
        <f t="shared" si="23"/>
        <v>4.0999999999999977E-3</v>
      </c>
      <c r="M71" s="3">
        <f t="shared" si="24"/>
        <v>40.999999999999979</v>
      </c>
      <c r="N71" s="3">
        <f t="shared" si="27"/>
        <v>41</v>
      </c>
      <c r="O71" t="s">
        <v>28</v>
      </c>
      <c r="P71">
        <f t="shared" si="25"/>
        <v>250</v>
      </c>
      <c r="Q71" t="s">
        <v>28</v>
      </c>
      <c r="R71">
        <f t="shared" si="26"/>
        <v>245.99999999999989</v>
      </c>
      <c r="S71" t="s">
        <v>28</v>
      </c>
    </row>
    <row r="72" spans="1:19" x14ac:dyDescent="0.25">
      <c r="A72">
        <f t="shared" si="21"/>
        <v>7.0000000000000053E-3</v>
      </c>
      <c r="B72">
        <f t="shared" si="17"/>
        <v>2.199114857512857</v>
      </c>
      <c r="C72">
        <f t="shared" si="18"/>
        <v>263.14824529613446</v>
      </c>
      <c r="D72">
        <f t="shared" si="19"/>
        <v>65.450849718747193</v>
      </c>
      <c r="E72">
        <f t="shared" si="22"/>
        <v>85.786063022042839</v>
      </c>
      <c r="F72">
        <f t="shared" si="20"/>
        <v>14.213936977957161</v>
      </c>
      <c r="H72" s="2">
        <v>83.108921474983177</v>
      </c>
      <c r="I72">
        <v>3.0999999999999986E-3</v>
      </c>
      <c r="K72">
        <v>69</v>
      </c>
      <c r="L72">
        <f t="shared" si="23"/>
        <v>3.9999999999999975E-3</v>
      </c>
      <c r="M72" s="3">
        <f t="shared" si="24"/>
        <v>39.999999999999972</v>
      </c>
      <c r="N72" s="3">
        <f t="shared" si="27"/>
        <v>40</v>
      </c>
      <c r="O72" t="s">
        <v>28</v>
      </c>
      <c r="P72">
        <f t="shared" si="25"/>
        <v>244</v>
      </c>
      <c r="Q72" t="s">
        <v>28</v>
      </c>
      <c r="R72">
        <f t="shared" si="26"/>
        <v>239.99999999999983</v>
      </c>
      <c r="S72" t="s">
        <v>28</v>
      </c>
    </row>
    <row r="73" spans="1:19" x14ac:dyDescent="0.25">
      <c r="A73">
        <f t="shared" si="21"/>
        <v>7.1000000000000056E-3</v>
      </c>
      <c r="B73">
        <f t="shared" si="17"/>
        <v>2.2305307840487547</v>
      </c>
      <c r="C73">
        <f t="shared" si="18"/>
        <v>257.01302502211956</v>
      </c>
      <c r="D73">
        <f t="shared" si="19"/>
        <v>62.434494358242574</v>
      </c>
      <c r="E73">
        <f t="shared" si="22"/>
        <v>87.034752909207697</v>
      </c>
      <c r="F73">
        <f t="shared" si="20"/>
        <v>12.965247090792303</v>
      </c>
      <c r="H73" s="2">
        <v>84.477046027667853</v>
      </c>
      <c r="I73">
        <v>2.9999999999999988E-3</v>
      </c>
      <c r="K73">
        <v>70</v>
      </c>
      <c r="L73">
        <f t="shared" si="23"/>
        <v>3.9999999999999975E-3</v>
      </c>
      <c r="M73" s="3">
        <f t="shared" si="24"/>
        <v>39.999999999999972</v>
      </c>
      <c r="N73" s="3">
        <f t="shared" si="27"/>
        <v>40</v>
      </c>
      <c r="O73" t="s">
        <v>28</v>
      </c>
      <c r="P73">
        <f t="shared" si="25"/>
        <v>244</v>
      </c>
      <c r="Q73" t="s">
        <v>28</v>
      </c>
      <c r="R73">
        <f t="shared" si="26"/>
        <v>239.99999999999983</v>
      </c>
      <c r="S73" t="s">
        <v>28</v>
      </c>
    </row>
    <row r="74" spans="1:19" x14ac:dyDescent="0.25">
      <c r="A74">
        <f t="shared" si="21"/>
        <v>7.2000000000000059E-3</v>
      </c>
      <c r="B74">
        <f t="shared" si="17"/>
        <v>2.2619467105846529</v>
      </c>
      <c r="C74">
        <f t="shared" si="18"/>
        <v>250.62416392196636</v>
      </c>
      <c r="D74">
        <f t="shared" si="19"/>
        <v>59.369065729286064</v>
      </c>
      <c r="E74">
        <f t="shared" si="22"/>
        <v>88.222134223793418</v>
      </c>
      <c r="F74">
        <f t="shared" si="20"/>
        <v>11.777865776206582</v>
      </c>
      <c r="H74" s="2">
        <v>85.786063022042796</v>
      </c>
      <c r="I74">
        <v>2.8999999999999989E-3</v>
      </c>
      <c r="K74">
        <v>71</v>
      </c>
      <c r="L74">
        <f t="shared" si="23"/>
        <v>3.8999999999999972E-3</v>
      </c>
      <c r="M74" s="3">
        <f t="shared" si="24"/>
        <v>38.999999999999972</v>
      </c>
      <c r="N74" s="3">
        <f t="shared" si="27"/>
        <v>39</v>
      </c>
      <c r="O74" t="s">
        <v>28</v>
      </c>
      <c r="P74">
        <f t="shared" si="25"/>
        <v>237</v>
      </c>
      <c r="Q74" t="s">
        <v>28</v>
      </c>
      <c r="R74">
        <f t="shared" si="26"/>
        <v>233.99999999999983</v>
      </c>
      <c r="S74" t="s">
        <v>28</v>
      </c>
    </row>
    <row r="75" spans="1:19" x14ac:dyDescent="0.25">
      <c r="A75">
        <f t="shared" si="21"/>
        <v>7.3000000000000061E-3</v>
      </c>
      <c r="B75">
        <f t="shared" si="17"/>
        <v>2.2933626371205511</v>
      </c>
      <c r="C75">
        <f t="shared" si="18"/>
        <v>243.98796703024408</v>
      </c>
      <c r="D75">
        <f t="shared" si="19"/>
        <v>56.266661678215002</v>
      </c>
      <c r="E75">
        <f t="shared" si="22"/>
        <v>89.347467457357723</v>
      </c>
      <c r="F75">
        <f t="shared" si="20"/>
        <v>10.652532542642277</v>
      </c>
      <c r="H75" s="2">
        <v>87.034752909207654</v>
      </c>
      <c r="I75">
        <v>2.7999999999999991E-3</v>
      </c>
      <c r="K75">
        <v>72</v>
      </c>
      <c r="L75">
        <f t="shared" si="23"/>
        <v>3.8999999999999972E-3</v>
      </c>
      <c r="M75" s="3">
        <f t="shared" si="24"/>
        <v>38.999999999999972</v>
      </c>
      <c r="N75" s="3">
        <f t="shared" si="27"/>
        <v>39</v>
      </c>
      <c r="O75" t="s">
        <v>28</v>
      </c>
      <c r="P75">
        <f t="shared" si="25"/>
        <v>237</v>
      </c>
      <c r="Q75" t="s">
        <v>28</v>
      </c>
      <c r="R75">
        <f t="shared" si="26"/>
        <v>233.99999999999983</v>
      </c>
      <c r="S75" t="s">
        <v>28</v>
      </c>
    </row>
    <row r="76" spans="1:19" x14ac:dyDescent="0.25">
      <c r="A76">
        <f t="shared" si="21"/>
        <v>7.4000000000000064E-3</v>
      </c>
      <c r="B76">
        <f t="shared" si="17"/>
        <v>2.3247785636564489</v>
      </c>
      <c r="C76">
        <f t="shared" si="18"/>
        <v>237.11098347208736</v>
      </c>
      <c r="D76">
        <f t="shared" si="19"/>
        <v>53.139525976465471</v>
      </c>
      <c r="E76">
        <f t="shared" si="22"/>
        <v>90.410257976887038</v>
      </c>
      <c r="F76">
        <f t="shared" si="20"/>
        <v>9.5897420231129615</v>
      </c>
      <c r="H76" s="2">
        <v>88.222134223793375</v>
      </c>
      <c r="I76">
        <v>2.6999999999999993E-3</v>
      </c>
      <c r="K76">
        <v>73</v>
      </c>
      <c r="L76">
        <f t="shared" si="23"/>
        <v>3.7999999999999974E-3</v>
      </c>
      <c r="M76" s="3">
        <f t="shared" si="24"/>
        <v>37.999999999999972</v>
      </c>
      <c r="N76" s="3">
        <f t="shared" si="27"/>
        <v>38</v>
      </c>
      <c r="O76" t="s">
        <v>28</v>
      </c>
      <c r="P76">
        <f t="shared" si="25"/>
        <v>231</v>
      </c>
      <c r="Q76" t="s">
        <v>28</v>
      </c>
      <c r="R76">
        <f t="shared" si="26"/>
        <v>227.99999999999983</v>
      </c>
      <c r="S76" t="s">
        <v>28</v>
      </c>
    </row>
    <row r="77" spans="1:19" x14ac:dyDescent="0.25">
      <c r="A77">
        <f t="shared" si="21"/>
        <v>7.5000000000000067E-3</v>
      </c>
      <c r="B77">
        <f t="shared" si="17"/>
        <v>2.3561944901923466</v>
      </c>
      <c r="C77">
        <f t="shared" si="18"/>
        <v>229.99999999999963</v>
      </c>
      <c r="D77">
        <f t="shared" si="19"/>
        <v>49.999999999999837</v>
      </c>
      <c r="E77">
        <f t="shared" si="22"/>
        <v>91.410257976887038</v>
      </c>
      <c r="F77">
        <f t="shared" si="20"/>
        <v>8.5897420231129615</v>
      </c>
      <c r="H77" s="2">
        <v>89.347467457357681</v>
      </c>
      <c r="I77">
        <v>2.5999999999999994E-3</v>
      </c>
      <c r="K77">
        <v>74</v>
      </c>
      <c r="L77">
        <f t="shared" si="23"/>
        <v>3.6999999999999976E-3</v>
      </c>
      <c r="M77" s="3">
        <f t="shared" si="24"/>
        <v>36.999999999999972</v>
      </c>
      <c r="N77" s="3">
        <f t="shared" si="27"/>
        <v>37</v>
      </c>
      <c r="O77" t="s">
        <v>28</v>
      </c>
      <c r="P77">
        <f t="shared" si="25"/>
        <v>225</v>
      </c>
      <c r="Q77" t="s">
        <v>28</v>
      </c>
      <c r="R77">
        <f t="shared" si="26"/>
        <v>221.99999999999983</v>
      </c>
      <c r="S77" t="s">
        <v>28</v>
      </c>
    </row>
    <row r="78" spans="1:19" x14ac:dyDescent="0.25">
      <c r="A78">
        <f t="shared" si="21"/>
        <v>7.6000000000000069E-3</v>
      </c>
      <c r="B78">
        <f t="shared" si="17"/>
        <v>2.3876104167282453</v>
      </c>
      <c r="C78">
        <f t="shared" si="18"/>
        <v>222.66203429614819</v>
      </c>
      <c r="D78">
        <f t="shared" si="19"/>
        <v>46.860474023534096</v>
      </c>
      <c r="E78">
        <f t="shared" si="22"/>
        <v>92.347467457357723</v>
      </c>
      <c r="F78">
        <f t="shared" si="20"/>
        <v>7.6525325426422768</v>
      </c>
      <c r="H78" s="2">
        <v>90.410257976886982</v>
      </c>
      <c r="I78">
        <v>2.4999999999999996E-3</v>
      </c>
      <c r="K78">
        <v>75</v>
      </c>
      <c r="L78">
        <f t="shared" si="23"/>
        <v>3.6999999999999976E-3</v>
      </c>
      <c r="M78" s="3">
        <f t="shared" si="24"/>
        <v>36.999999999999972</v>
      </c>
      <c r="N78" s="3">
        <f t="shared" si="27"/>
        <v>37</v>
      </c>
      <c r="O78" t="s">
        <v>28</v>
      </c>
      <c r="P78">
        <f t="shared" si="25"/>
        <v>225</v>
      </c>
      <c r="Q78" t="s">
        <v>28</v>
      </c>
      <c r="R78">
        <f t="shared" si="26"/>
        <v>221.99999999999983</v>
      </c>
      <c r="S78" t="s">
        <v>28</v>
      </c>
    </row>
    <row r="79" spans="1:19" x14ac:dyDescent="0.25">
      <c r="A79">
        <f t="shared" si="21"/>
        <v>7.7000000000000072E-3</v>
      </c>
      <c r="B79">
        <f t="shared" si="17"/>
        <v>2.419026343264143</v>
      </c>
      <c r="C79">
        <f t="shared" si="18"/>
        <v>215.10432804675983</v>
      </c>
      <c r="D79">
        <f t="shared" si="19"/>
        <v>43.733338321784551</v>
      </c>
      <c r="E79">
        <f t="shared" si="22"/>
        <v>93.222134223793418</v>
      </c>
      <c r="F79">
        <f t="shared" si="20"/>
        <v>6.7778657762065819</v>
      </c>
      <c r="H79" s="2">
        <v>91.410257976886982</v>
      </c>
      <c r="I79">
        <v>2.3999999999999998E-3</v>
      </c>
      <c r="K79">
        <v>76</v>
      </c>
      <c r="L79">
        <f t="shared" si="23"/>
        <v>3.5999999999999977E-3</v>
      </c>
      <c r="M79" s="3">
        <f t="shared" si="24"/>
        <v>35.999999999999979</v>
      </c>
      <c r="N79" s="3">
        <f t="shared" si="27"/>
        <v>36</v>
      </c>
      <c r="O79" t="s">
        <v>28</v>
      </c>
      <c r="P79">
        <f t="shared" si="25"/>
        <v>219</v>
      </c>
      <c r="Q79" t="s">
        <v>28</v>
      </c>
      <c r="R79">
        <f t="shared" si="26"/>
        <v>215.99999999999989</v>
      </c>
      <c r="S79" t="s">
        <v>28</v>
      </c>
    </row>
    <row r="80" spans="1:19" x14ac:dyDescent="0.25">
      <c r="A80">
        <f t="shared" si="21"/>
        <v>7.8000000000000074E-3</v>
      </c>
      <c r="B80">
        <f t="shared" si="17"/>
        <v>2.4504422698000408</v>
      </c>
      <c r="C80">
        <f t="shared" si="18"/>
        <v>207.33433979544964</v>
      </c>
      <c r="D80">
        <f t="shared" si="19"/>
        <v>40.630934270713574</v>
      </c>
      <c r="E80">
        <f t="shared" si="22"/>
        <v>94.034752909207697</v>
      </c>
      <c r="F80">
        <f t="shared" si="20"/>
        <v>5.9652470907923032</v>
      </c>
      <c r="H80" s="2">
        <v>92.347467457357666</v>
      </c>
      <c r="I80">
        <v>2.3E-3</v>
      </c>
      <c r="K80">
        <v>77</v>
      </c>
      <c r="L80">
        <f t="shared" si="23"/>
        <v>3.5999999999999977E-3</v>
      </c>
      <c r="M80" s="3">
        <f t="shared" si="24"/>
        <v>35.999999999999979</v>
      </c>
      <c r="N80" s="3">
        <f t="shared" si="27"/>
        <v>36</v>
      </c>
      <c r="O80" t="s">
        <v>28</v>
      </c>
      <c r="P80">
        <f t="shared" si="25"/>
        <v>219</v>
      </c>
      <c r="Q80" t="s">
        <v>28</v>
      </c>
      <c r="R80">
        <f t="shared" si="26"/>
        <v>215.99999999999989</v>
      </c>
      <c r="S80" t="s">
        <v>28</v>
      </c>
    </row>
    <row r="81" spans="1:19" x14ac:dyDescent="0.25">
      <c r="A81">
        <f t="shared" si="21"/>
        <v>7.9000000000000077E-3</v>
      </c>
      <c r="B81">
        <f t="shared" si="17"/>
        <v>2.481858196335939</v>
      </c>
      <c r="C81">
        <f t="shared" si="18"/>
        <v>199.35973758253934</v>
      </c>
      <c r="D81">
        <f t="shared" si="19"/>
        <v>37.565505641757035</v>
      </c>
      <c r="E81">
        <f t="shared" si="22"/>
        <v>94.786063022042839</v>
      </c>
      <c r="F81">
        <f t="shared" si="20"/>
        <v>5.2139369779571609</v>
      </c>
      <c r="H81" s="2">
        <v>93.222134223793361</v>
      </c>
      <c r="I81">
        <v>2.2000000000000001E-3</v>
      </c>
      <c r="K81">
        <v>78</v>
      </c>
      <c r="L81">
        <f t="shared" si="23"/>
        <v>3.4999999999999979E-3</v>
      </c>
      <c r="M81" s="3">
        <f t="shared" si="24"/>
        <v>34.999999999999979</v>
      </c>
      <c r="N81" s="3">
        <f t="shared" si="27"/>
        <v>35</v>
      </c>
      <c r="O81" t="s">
        <v>28</v>
      </c>
      <c r="P81">
        <f t="shared" si="25"/>
        <v>213</v>
      </c>
      <c r="Q81" t="s">
        <v>28</v>
      </c>
      <c r="R81">
        <f t="shared" si="26"/>
        <v>209.99999999999989</v>
      </c>
      <c r="S81" t="s">
        <v>28</v>
      </c>
    </row>
    <row r="82" spans="1:19" x14ac:dyDescent="0.25">
      <c r="A82">
        <f t="shared" si="21"/>
        <v>8.0000000000000071E-3</v>
      </c>
      <c r="B82">
        <f t="shared" si="17"/>
        <v>2.5132741228718367</v>
      </c>
      <c r="C82">
        <f t="shared" si="18"/>
        <v>191.18839137762802</v>
      </c>
      <c r="D82">
        <f t="shared" si="19"/>
        <v>34.549150281252423</v>
      </c>
      <c r="E82">
        <f t="shared" si="22"/>
        <v>95.477046027667882</v>
      </c>
      <c r="F82">
        <f t="shared" si="20"/>
        <v>4.5229539723321182</v>
      </c>
      <c r="H82" s="2">
        <v>94.03475290920764</v>
      </c>
      <c r="I82">
        <v>2.1000000000000003E-3</v>
      </c>
      <c r="K82">
        <v>79</v>
      </c>
      <c r="L82">
        <f t="shared" si="23"/>
        <v>3.3999999999999981E-3</v>
      </c>
      <c r="M82" s="3">
        <f t="shared" si="24"/>
        <v>33.999999999999979</v>
      </c>
      <c r="N82" s="3">
        <f t="shared" si="27"/>
        <v>34</v>
      </c>
      <c r="O82" t="s">
        <v>28</v>
      </c>
      <c r="P82">
        <f t="shared" si="25"/>
        <v>207</v>
      </c>
      <c r="Q82" t="s">
        <v>28</v>
      </c>
      <c r="R82">
        <f t="shared" si="26"/>
        <v>203.99999999999989</v>
      </c>
      <c r="S82" t="s">
        <v>28</v>
      </c>
    </row>
    <row r="83" spans="1:19" x14ac:dyDescent="0.25">
      <c r="A83">
        <f t="shared" si="21"/>
        <v>8.1000000000000065E-3</v>
      </c>
      <c r="B83">
        <f t="shared" si="17"/>
        <v>2.5446900494077345</v>
      </c>
      <c r="C83">
        <f t="shared" si="18"/>
        <v>182.82836531288123</v>
      </c>
      <c r="D83">
        <f t="shared" si="19"/>
        <v>31.593772365765926</v>
      </c>
      <c r="E83">
        <f t="shared" si="22"/>
        <v>96.108921474983191</v>
      </c>
      <c r="F83">
        <f t="shared" si="20"/>
        <v>3.891078525016809</v>
      </c>
      <c r="H83" s="2">
        <v>94.786063022042782</v>
      </c>
      <c r="I83">
        <v>2.0000000000000005E-3</v>
      </c>
      <c r="K83">
        <v>80</v>
      </c>
      <c r="L83">
        <f t="shared" si="23"/>
        <v>3.3999999999999981E-3</v>
      </c>
      <c r="M83" s="3">
        <f t="shared" si="24"/>
        <v>33.999999999999979</v>
      </c>
      <c r="N83" s="3">
        <f t="shared" si="27"/>
        <v>34</v>
      </c>
      <c r="O83" t="s">
        <v>28</v>
      </c>
      <c r="P83">
        <f t="shared" si="25"/>
        <v>207</v>
      </c>
      <c r="Q83" t="s">
        <v>28</v>
      </c>
      <c r="R83">
        <f t="shared" si="26"/>
        <v>203.99999999999989</v>
      </c>
      <c r="S83" t="s">
        <v>28</v>
      </c>
    </row>
    <row r="84" spans="1:19" x14ac:dyDescent="0.25">
      <c r="A84">
        <f t="shared" si="21"/>
        <v>8.2000000000000059E-3</v>
      </c>
      <c r="B84">
        <f t="shared" si="17"/>
        <v>2.5761059759436322</v>
      </c>
      <c r="C84">
        <f t="shared" si="18"/>
        <v>174.28790972470662</v>
      </c>
      <c r="D84">
        <f t="shared" si="19"/>
        <v>28.7110354217462</v>
      </c>
      <c r="E84">
        <f t="shared" si="22"/>
        <v>96.683142183418113</v>
      </c>
      <c r="F84">
        <f t="shared" si="20"/>
        <v>3.3168578165818872</v>
      </c>
      <c r="H84" s="2">
        <v>95.477046027667825</v>
      </c>
      <c r="I84">
        <v>1.9000000000000006E-3</v>
      </c>
      <c r="K84">
        <v>81</v>
      </c>
      <c r="L84">
        <f t="shared" si="23"/>
        <v>3.2999999999999982E-3</v>
      </c>
      <c r="M84" s="3">
        <f t="shared" si="24"/>
        <v>32.999999999999979</v>
      </c>
      <c r="N84" s="3">
        <f t="shared" si="27"/>
        <v>33</v>
      </c>
      <c r="O84" t="s">
        <v>28</v>
      </c>
      <c r="P84">
        <f t="shared" si="25"/>
        <v>201</v>
      </c>
      <c r="Q84" t="s">
        <v>28</v>
      </c>
      <c r="R84">
        <f t="shared" si="26"/>
        <v>197.99999999999989</v>
      </c>
      <c r="S84" t="s">
        <v>28</v>
      </c>
    </row>
    <row r="85" spans="1:19" x14ac:dyDescent="0.25">
      <c r="A85">
        <f t="shared" si="21"/>
        <v>8.3000000000000053E-3</v>
      </c>
      <c r="B85">
        <f t="shared" si="17"/>
        <v>2.60752190247953</v>
      </c>
      <c r="C85">
        <f t="shared" si="18"/>
        <v>165.57545301166815</v>
      </c>
      <c r="D85">
        <f t="shared" si="19"/>
        <v>25.912316294914106</v>
      </c>
      <c r="E85">
        <f t="shared" si="22"/>
        <v>97.201388509316388</v>
      </c>
      <c r="F85">
        <f t="shared" si="20"/>
        <v>2.7986114906836121</v>
      </c>
      <c r="H85" s="2">
        <v>96.108921474983148</v>
      </c>
      <c r="I85">
        <v>1.8000000000000006E-3</v>
      </c>
      <c r="K85">
        <v>82</v>
      </c>
      <c r="L85">
        <f t="shared" si="23"/>
        <v>3.1999999999999984E-3</v>
      </c>
      <c r="M85" s="3">
        <f t="shared" si="24"/>
        <v>31.999999999999982</v>
      </c>
      <c r="N85" s="3">
        <f t="shared" si="27"/>
        <v>32</v>
      </c>
      <c r="O85" t="s">
        <v>28</v>
      </c>
      <c r="P85">
        <f t="shared" si="25"/>
        <v>195</v>
      </c>
      <c r="Q85" t="s">
        <v>28</v>
      </c>
      <c r="R85">
        <f t="shared" si="26"/>
        <v>191.99999999999989</v>
      </c>
      <c r="S85" t="s">
        <v>28</v>
      </c>
    </row>
    <row r="86" spans="1:19" x14ac:dyDescent="0.25">
      <c r="A86">
        <f t="shared" si="21"/>
        <v>8.4000000000000047E-3</v>
      </c>
      <c r="B86">
        <f t="shared" si="17"/>
        <v>2.6389378290154277</v>
      </c>
      <c r="C86">
        <f t="shared" si="18"/>
        <v>156.6995933166738</v>
      </c>
      <c r="D86">
        <f t="shared" si="19"/>
        <v>23.208660251050052</v>
      </c>
      <c r="E86">
        <f t="shared" si="22"/>
        <v>97.665561714337386</v>
      </c>
      <c r="F86">
        <f t="shared" si="20"/>
        <v>2.334438285662614</v>
      </c>
      <c r="H86" s="2">
        <v>96.683142183418084</v>
      </c>
      <c r="I86">
        <v>1.7000000000000006E-3</v>
      </c>
      <c r="K86">
        <v>83</v>
      </c>
      <c r="L86">
        <f t="shared" si="23"/>
        <v>3.1999999999999984E-3</v>
      </c>
      <c r="M86" s="3">
        <f t="shared" si="24"/>
        <v>31.999999999999982</v>
      </c>
      <c r="N86" s="3">
        <f t="shared" si="27"/>
        <v>32</v>
      </c>
      <c r="O86" t="s">
        <v>28</v>
      </c>
      <c r="P86">
        <f t="shared" si="25"/>
        <v>195</v>
      </c>
      <c r="Q86" t="s">
        <v>28</v>
      </c>
      <c r="R86">
        <f t="shared" si="26"/>
        <v>191.99999999999989</v>
      </c>
      <c r="S86" t="s">
        <v>28</v>
      </c>
    </row>
    <row r="87" spans="1:19" x14ac:dyDescent="0.25">
      <c r="A87">
        <f t="shared" si="21"/>
        <v>8.5000000000000041E-3</v>
      </c>
      <c r="B87">
        <f t="shared" si="17"/>
        <v>2.6703537555513255</v>
      </c>
      <c r="C87">
        <f t="shared" si="18"/>
        <v>147.66909004164705</v>
      </c>
      <c r="D87">
        <f t="shared" si="19"/>
        <v>20.61073738537624</v>
      </c>
      <c r="E87">
        <f t="shared" si="22"/>
        <v>98.077776462044909</v>
      </c>
      <c r="F87">
        <f t="shared" si="20"/>
        <v>1.9222235379550909</v>
      </c>
      <c r="H87" s="2">
        <v>97.201388509316359</v>
      </c>
      <c r="I87">
        <v>1.6000000000000005E-3</v>
      </c>
      <c r="K87">
        <v>84</v>
      </c>
      <c r="L87">
        <f t="shared" si="23"/>
        <v>3.0999999999999986E-3</v>
      </c>
      <c r="M87" s="3">
        <f t="shared" si="24"/>
        <v>30.999999999999986</v>
      </c>
      <c r="N87" s="3">
        <f t="shared" si="27"/>
        <v>31</v>
      </c>
      <c r="O87" t="s">
        <v>28</v>
      </c>
      <c r="P87">
        <f t="shared" si="25"/>
        <v>189</v>
      </c>
      <c r="Q87" t="s">
        <v>28</v>
      </c>
      <c r="R87">
        <f t="shared" si="26"/>
        <v>185.99999999999991</v>
      </c>
      <c r="S87" t="s">
        <v>28</v>
      </c>
    </row>
    <row r="88" spans="1:19" x14ac:dyDescent="0.25">
      <c r="A88">
        <f t="shared" si="21"/>
        <v>8.6000000000000035E-3</v>
      </c>
      <c r="B88">
        <f t="shared" si="17"/>
        <v>2.7017696820872232</v>
      </c>
      <c r="C88">
        <f t="shared" si="18"/>
        <v>138.49285520305455</v>
      </c>
      <c r="D88">
        <f t="shared" si="19"/>
        <v>18.128800512565434</v>
      </c>
      <c r="E88">
        <f t="shared" si="22"/>
        <v>98.440352472296212</v>
      </c>
      <c r="F88">
        <f t="shared" si="20"/>
        <v>1.5596475277037882</v>
      </c>
      <c r="H88" s="2">
        <v>97.665561714337372</v>
      </c>
      <c r="I88">
        <v>1.5000000000000005E-3</v>
      </c>
      <c r="K88">
        <v>85</v>
      </c>
      <c r="L88">
        <f t="shared" si="23"/>
        <v>2.9999999999999988E-3</v>
      </c>
      <c r="M88" s="3">
        <f t="shared" si="24"/>
        <v>29.999999999999986</v>
      </c>
      <c r="N88" s="3">
        <f t="shared" si="27"/>
        <v>30</v>
      </c>
      <c r="O88" t="s">
        <v>28</v>
      </c>
      <c r="P88">
        <f t="shared" si="25"/>
        <v>183</v>
      </c>
      <c r="Q88" t="s">
        <v>28</v>
      </c>
      <c r="R88">
        <f t="shared" si="26"/>
        <v>179.99999999999991</v>
      </c>
      <c r="S88" t="s">
        <v>28</v>
      </c>
    </row>
    <row r="89" spans="1:19" x14ac:dyDescent="0.25">
      <c r="A89">
        <f t="shared" si="21"/>
        <v>8.7000000000000029E-3</v>
      </c>
      <c r="B89">
        <f t="shared" si="17"/>
        <v>2.733185608623121</v>
      </c>
      <c r="C89">
        <f t="shared" si="18"/>
        <v>129.17994463682163</v>
      </c>
      <c r="D89">
        <f t="shared" si="19"/>
        <v>15.772644703565501</v>
      </c>
      <c r="E89">
        <f t="shared" si="22"/>
        <v>98.755805366367525</v>
      </c>
      <c r="F89">
        <f t="shared" si="20"/>
        <v>1.2441946336324747</v>
      </c>
      <c r="H89" s="2">
        <v>98.077776462044895</v>
      </c>
      <c r="I89">
        <v>1.4000000000000004E-3</v>
      </c>
      <c r="K89">
        <v>86</v>
      </c>
      <c r="L89">
        <f t="shared" si="23"/>
        <v>2.8999999999999989E-3</v>
      </c>
      <c r="M89" s="3">
        <f t="shared" si="24"/>
        <v>28.999999999999989</v>
      </c>
      <c r="N89" s="3">
        <f t="shared" si="27"/>
        <v>29</v>
      </c>
      <c r="O89" t="s">
        <v>28</v>
      </c>
      <c r="P89">
        <f t="shared" si="25"/>
        <v>176</v>
      </c>
      <c r="Q89" t="s">
        <v>28</v>
      </c>
      <c r="R89">
        <f t="shared" si="26"/>
        <v>173.99999999999994</v>
      </c>
      <c r="S89" t="s">
        <v>28</v>
      </c>
    </row>
    <row r="90" spans="1:19" x14ac:dyDescent="0.25">
      <c r="A90">
        <f t="shared" si="21"/>
        <v>8.8000000000000023E-3</v>
      </c>
      <c r="B90">
        <f t="shared" si="17"/>
        <v>2.7646015351590187</v>
      </c>
      <c r="C90">
        <f t="shared" si="18"/>
        <v>119.73954906131591</v>
      </c>
      <c r="D90">
        <f t="shared" si="19"/>
        <v>13.551568628929376</v>
      </c>
      <c r="E90">
        <f t="shared" si="22"/>
        <v>99.026836738946116</v>
      </c>
      <c r="F90">
        <f t="shared" si="20"/>
        <v>0.97316326105388384</v>
      </c>
      <c r="H90" s="2">
        <v>98.440352472296212</v>
      </c>
      <c r="I90">
        <v>1.3000000000000004E-3</v>
      </c>
      <c r="K90">
        <v>87</v>
      </c>
      <c r="L90">
        <f t="shared" si="23"/>
        <v>2.8999999999999989E-3</v>
      </c>
      <c r="M90" s="3">
        <f t="shared" si="24"/>
        <v>28.999999999999989</v>
      </c>
      <c r="N90" s="3">
        <f t="shared" si="27"/>
        <v>29</v>
      </c>
      <c r="O90" t="s">
        <v>28</v>
      </c>
      <c r="P90">
        <f t="shared" si="25"/>
        <v>176</v>
      </c>
      <c r="Q90" t="s">
        <v>28</v>
      </c>
      <c r="R90">
        <f t="shared" si="26"/>
        <v>173.99999999999994</v>
      </c>
      <c r="S90" t="s">
        <v>28</v>
      </c>
    </row>
    <row r="91" spans="1:19" x14ac:dyDescent="0.25">
      <c r="A91">
        <f t="shared" si="21"/>
        <v>8.9000000000000017E-3</v>
      </c>
      <c r="B91">
        <f t="shared" si="17"/>
        <v>2.7960174616949161</v>
      </c>
      <c r="C91">
        <f t="shared" si="18"/>
        <v>110.18098500721777</v>
      </c>
      <c r="D91">
        <f t="shared" si="19"/>
        <v>11.474337861210536</v>
      </c>
      <c r="E91">
        <f t="shared" si="22"/>
        <v>99.256323496170324</v>
      </c>
      <c r="F91">
        <f t="shared" si="20"/>
        <v>0.74367650382967554</v>
      </c>
      <c r="H91" s="2">
        <v>98.755805366367525</v>
      </c>
      <c r="I91">
        <v>1.2000000000000003E-3</v>
      </c>
      <c r="K91">
        <v>88</v>
      </c>
      <c r="L91">
        <f t="shared" si="23"/>
        <v>2.7999999999999991E-3</v>
      </c>
      <c r="M91" s="3">
        <f t="shared" si="24"/>
        <v>27.999999999999989</v>
      </c>
      <c r="N91" s="3">
        <f t="shared" si="27"/>
        <v>28</v>
      </c>
      <c r="O91" t="s">
        <v>28</v>
      </c>
      <c r="P91">
        <f t="shared" si="25"/>
        <v>170</v>
      </c>
      <c r="Q91" t="s">
        <v>28</v>
      </c>
      <c r="R91">
        <f t="shared" si="26"/>
        <v>167.99999999999994</v>
      </c>
      <c r="S91" t="s">
        <v>28</v>
      </c>
    </row>
    <row r="92" spans="1:19" x14ac:dyDescent="0.25">
      <c r="A92">
        <f t="shared" si="21"/>
        <v>9.0000000000000011E-3</v>
      </c>
      <c r="B92">
        <f t="shared" si="17"/>
        <v>2.8274333882308142</v>
      </c>
      <c r="C92">
        <f t="shared" si="18"/>
        <v>100.51368562322875</v>
      </c>
      <c r="D92">
        <f t="shared" si="19"/>
        <v>9.5491502812526114</v>
      </c>
      <c r="E92">
        <f t="shared" si="22"/>
        <v>99.447306501795381</v>
      </c>
      <c r="F92">
        <f t="shared" si="20"/>
        <v>0.55269349820461855</v>
      </c>
      <c r="H92" s="2">
        <v>99.026836738946102</v>
      </c>
      <c r="I92">
        <v>1.1000000000000003E-3</v>
      </c>
      <c r="K92">
        <v>89</v>
      </c>
      <c r="L92">
        <f t="shared" si="23"/>
        <v>2.6999999999999993E-3</v>
      </c>
      <c r="M92" s="3">
        <f t="shared" si="24"/>
        <v>26.999999999999993</v>
      </c>
      <c r="N92" s="3">
        <f t="shared" si="27"/>
        <v>27</v>
      </c>
      <c r="O92" t="s">
        <v>28</v>
      </c>
      <c r="P92">
        <f t="shared" si="25"/>
        <v>164</v>
      </c>
      <c r="Q92" t="s">
        <v>28</v>
      </c>
      <c r="R92">
        <f t="shared" si="26"/>
        <v>161.99999999999994</v>
      </c>
      <c r="S92" t="s">
        <v>28</v>
      </c>
    </row>
    <row r="93" spans="1:19" x14ac:dyDescent="0.25">
      <c r="A93">
        <f t="shared" si="21"/>
        <v>9.1000000000000004E-3</v>
      </c>
      <c r="B93">
        <f t="shared" si="17"/>
        <v>2.8588493147667116</v>
      </c>
      <c r="C93">
        <f t="shared" si="18"/>
        <v>90.74719136669421</v>
      </c>
      <c r="D93">
        <f t="shared" si="19"/>
        <v>7.7836037248992618</v>
      </c>
      <c r="E93">
        <f t="shared" si="22"/>
        <v>99.602978576293367</v>
      </c>
      <c r="F93">
        <f t="shared" si="20"/>
        <v>0.39702142370663296</v>
      </c>
      <c r="H93" s="2">
        <v>99.256323496170324</v>
      </c>
      <c r="I93">
        <v>1.0000000000000002E-3</v>
      </c>
      <c r="K93">
        <v>90</v>
      </c>
      <c r="L93">
        <f t="shared" si="23"/>
        <v>2.5999999999999994E-3</v>
      </c>
      <c r="M93" s="3">
        <f t="shared" si="24"/>
        <v>25.999999999999993</v>
      </c>
      <c r="N93" s="3">
        <f t="shared" si="27"/>
        <v>26</v>
      </c>
      <c r="O93" t="s">
        <v>28</v>
      </c>
      <c r="P93">
        <f t="shared" si="25"/>
        <v>158</v>
      </c>
      <c r="Q93" t="s">
        <v>28</v>
      </c>
      <c r="R93">
        <f t="shared" si="26"/>
        <v>155.99999999999994</v>
      </c>
      <c r="S93" t="s">
        <v>28</v>
      </c>
    </row>
    <row r="94" spans="1:19" x14ac:dyDescent="0.25">
      <c r="A94">
        <f t="shared" si="21"/>
        <v>9.1999999999999998E-3</v>
      </c>
      <c r="B94">
        <f t="shared" si="17"/>
        <v>2.8902652413026098</v>
      </c>
      <c r="C94">
        <f t="shared" si="18"/>
        <v>80.891140588321647</v>
      </c>
      <c r="D94">
        <f t="shared" si="19"/>
        <v>6.1846659978068219</v>
      </c>
      <c r="E94">
        <f t="shared" si="22"/>
        <v>99.726671896249499</v>
      </c>
      <c r="F94">
        <f t="shared" si="20"/>
        <v>0.27332810375050087</v>
      </c>
      <c r="H94" s="2">
        <v>99.447306501795367</v>
      </c>
      <c r="I94">
        <v>9.0000000000000019E-4</v>
      </c>
      <c r="K94">
        <v>91</v>
      </c>
      <c r="L94">
        <f t="shared" si="23"/>
        <v>2.4999999999999996E-3</v>
      </c>
      <c r="M94" s="3">
        <f t="shared" si="24"/>
        <v>24.999999999999996</v>
      </c>
      <c r="N94" s="3">
        <f t="shared" si="27"/>
        <v>25</v>
      </c>
      <c r="O94" t="s">
        <v>28</v>
      </c>
      <c r="P94">
        <f t="shared" si="25"/>
        <v>152</v>
      </c>
      <c r="Q94" t="s">
        <v>28</v>
      </c>
      <c r="R94">
        <f t="shared" si="26"/>
        <v>149.99999999999997</v>
      </c>
      <c r="S94" t="s">
        <v>28</v>
      </c>
    </row>
    <row r="95" spans="1:19" x14ac:dyDescent="0.25">
      <c r="A95">
        <f t="shared" si="21"/>
        <v>9.2999999999999992E-3</v>
      </c>
      <c r="B95">
        <f t="shared" si="17"/>
        <v>2.9216811678385071</v>
      </c>
      <c r="C95">
        <f t="shared" si="18"/>
        <v>70.955260020294446</v>
      </c>
      <c r="D95">
        <f t="shared" si="19"/>
        <v>4.7586473766990496</v>
      </c>
      <c r="E95">
        <f t="shared" si="22"/>
        <v>99.821844843783481</v>
      </c>
      <c r="F95">
        <f t="shared" si="20"/>
        <v>0.17815515621651912</v>
      </c>
      <c r="H95" s="2">
        <v>99.602978576293353</v>
      </c>
      <c r="I95">
        <v>8.0000000000000015E-4</v>
      </c>
      <c r="K95">
        <v>92</v>
      </c>
      <c r="L95">
        <f t="shared" si="23"/>
        <v>2.3999999999999998E-3</v>
      </c>
      <c r="M95" s="3">
        <f t="shared" si="24"/>
        <v>23.999999999999996</v>
      </c>
      <c r="N95" s="3">
        <f t="shared" si="27"/>
        <v>24</v>
      </c>
      <c r="O95" t="s">
        <v>28</v>
      </c>
      <c r="P95">
        <f t="shared" si="25"/>
        <v>146</v>
      </c>
      <c r="Q95" t="s">
        <v>28</v>
      </c>
      <c r="R95">
        <f t="shared" si="26"/>
        <v>143.99999999999997</v>
      </c>
      <c r="S95" t="s">
        <v>28</v>
      </c>
    </row>
    <row r="96" spans="1:19" x14ac:dyDescent="0.25">
      <c r="A96">
        <f t="shared" si="21"/>
        <v>9.3999999999999986E-3</v>
      </c>
      <c r="B96">
        <f t="shared" si="17"/>
        <v>2.9530970943744053</v>
      </c>
      <c r="C96">
        <f t="shared" si="18"/>
        <v>60.949355177159312</v>
      </c>
      <c r="D96">
        <f t="shared" si="19"/>
        <v>3.5111757055874446</v>
      </c>
      <c r="E96">
        <f t="shared" si="22"/>
        <v>99.892068357895226</v>
      </c>
      <c r="F96">
        <f t="shared" si="20"/>
        <v>0.10793164210477357</v>
      </c>
      <c r="H96" s="2">
        <v>99.726671896249499</v>
      </c>
      <c r="I96">
        <v>7.000000000000001E-4</v>
      </c>
      <c r="K96">
        <v>93</v>
      </c>
      <c r="L96">
        <f t="shared" si="23"/>
        <v>2.3E-3</v>
      </c>
      <c r="M96" s="3">
        <f t="shared" si="24"/>
        <v>23</v>
      </c>
      <c r="N96" s="3">
        <f t="shared" si="27"/>
        <v>23</v>
      </c>
      <c r="O96" t="s">
        <v>28</v>
      </c>
      <c r="P96">
        <f t="shared" si="25"/>
        <v>140</v>
      </c>
      <c r="Q96" t="s">
        <v>28</v>
      </c>
      <c r="R96">
        <f t="shared" si="26"/>
        <v>138</v>
      </c>
      <c r="S96" t="s">
        <v>28</v>
      </c>
    </row>
    <row r="97" spans="1:19" x14ac:dyDescent="0.25">
      <c r="A97">
        <f t="shared" si="21"/>
        <v>9.499999999999998E-3</v>
      </c>
      <c r="B97">
        <f t="shared" si="17"/>
        <v>2.9845130209103026</v>
      </c>
      <c r="C97">
        <f t="shared" si="18"/>
        <v>50.883300678969412</v>
      </c>
      <c r="D97">
        <f t="shared" si="19"/>
        <v>2.4471741852423525</v>
      </c>
      <c r="E97">
        <f t="shared" si="22"/>
        <v>99.941011841600073</v>
      </c>
      <c r="F97">
        <f t="shared" si="20"/>
        <v>5.8988158399927215E-2</v>
      </c>
      <c r="H97" s="2">
        <v>99.821844843783481</v>
      </c>
      <c r="I97">
        <v>6.0000000000000006E-4</v>
      </c>
      <c r="K97">
        <v>94</v>
      </c>
      <c r="L97">
        <f t="shared" si="23"/>
        <v>2.2000000000000001E-3</v>
      </c>
      <c r="M97" s="3">
        <f t="shared" si="24"/>
        <v>22</v>
      </c>
      <c r="N97" s="3">
        <f t="shared" si="27"/>
        <v>22</v>
      </c>
      <c r="O97" t="s">
        <v>28</v>
      </c>
      <c r="P97">
        <f t="shared" si="25"/>
        <v>134</v>
      </c>
      <c r="Q97" t="s">
        <v>28</v>
      </c>
      <c r="R97">
        <f t="shared" si="26"/>
        <v>132</v>
      </c>
      <c r="S97" t="s">
        <v>28</v>
      </c>
    </row>
    <row r="98" spans="1:19" x14ac:dyDescent="0.25">
      <c r="A98">
        <f t="shared" si="21"/>
        <v>9.5999999999999974E-3</v>
      </c>
      <c r="B98">
        <f t="shared" ref="B98:B129" si="28">2*PI()*A98*$V$3</f>
        <v>3.0159289474462008</v>
      </c>
      <c r="C98">
        <f t="shared" ref="C98:C129" si="29">SIN(B98)*$V$2</f>
        <v>40.76703050622443</v>
      </c>
      <c r="D98">
        <f t="shared" ref="D98:D129" si="30">(C98*C98)/($V$2*$V$2)*100</f>
        <v>1.5708419435684622</v>
      </c>
      <c r="E98">
        <f t="shared" si="22"/>
        <v>99.972428680471438</v>
      </c>
      <c r="F98">
        <f t="shared" ref="F98:F129" si="31">$V$12-E98</f>
        <v>2.7571319528561844E-2</v>
      </c>
      <c r="H98" s="2">
        <v>99.892068357895226</v>
      </c>
      <c r="I98">
        <v>5.0000000000000001E-4</v>
      </c>
      <c r="K98">
        <v>95</v>
      </c>
      <c r="L98">
        <f t="shared" si="23"/>
        <v>2.0000000000000005E-3</v>
      </c>
      <c r="M98" s="3">
        <f t="shared" si="24"/>
        <v>20.000000000000004</v>
      </c>
      <c r="N98" s="3">
        <f t="shared" si="27"/>
        <v>20</v>
      </c>
      <c r="O98" t="s">
        <v>28</v>
      </c>
      <c r="P98">
        <f t="shared" si="25"/>
        <v>122</v>
      </c>
      <c r="Q98" t="s">
        <v>28</v>
      </c>
      <c r="R98">
        <f t="shared" si="26"/>
        <v>120.00000000000003</v>
      </c>
      <c r="S98" t="s">
        <v>28</v>
      </c>
    </row>
    <row r="99" spans="1:19" x14ac:dyDescent="0.25">
      <c r="A99">
        <f t="shared" si="21"/>
        <v>9.6999999999999968E-3</v>
      </c>
      <c r="B99">
        <f t="shared" si="28"/>
        <v>3.0473448739820981</v>
      </c>
      <c r="C99">
        <f t="shared" si="29"/>
        <v>30.610528196233332</v>
      </c>
      <c r="D99">
        <f t="shared" si="30"/>
        <v>0.88563746356559148</v>
      </c>
      <c r="E99">
        <f t="shared" ref="E99:E130" si="32">($V$9*D99*(A99-A98)+E98)</f>
        <v>99.990141429742749</v>
      </c>
      <c r="F99">
        <f t="shared" si="31"/>
        <v>9.8585702572506761E-3</v>
      </c>
      <c r="H99" s="2">
        <v>99.941011841600073</v>
      </c>
      <c r="I99">
        <v>4.0000000000000002E-4</v>
      </c>
      <c r="K99">
        <v>96</v>
      </c>
      <c r="L99">
        <f t="shared" si="23"/>
        <v>1.9000000000000006E-3</v>
      </c>
      <c r="M99" s="3">
        <f t="shared" si="24"/>
        <v>19.000000000000007</v>
      </c>
      <c r="N99" s="3">
        <f t="shared" si="27"/>
        <v>19</v>
      </c>
      <c r="O99" t="s">
        <v>28</v>
      </c>
      <c r="P99">
        <f t="shared" si="25"/>
        <v>115</v>
      </c>
      <c r="Q99" t="s">
        <v>28</v>
      </c>
      <c r="R99">
        <f t="shared" si="26"/>
        <v>114.00000000000004</v>
      </c>
      <c r="S99" t="s">
        <v>28</v>
      </c>
    </row>
    <row r="100" spans="1:19" x14ac:dyDescent="0.25">
      <c r="A100">
        <f t="shared" si="21"/>
        <v>9.7999999999999962E-3</v>
      </c>
      <c r="B100">
        <f t="shared" si="28"/>
        <v>3.0787608005179963</v>
      </c>
      <c r="C100">
        <f t="shared" si="29"/>
        <v>20.42381699056612</v>
      </c>
      <c r="D100">
        <f t="shared" si="30"/>
        <v>0.39426493427612225</v>
      </c>
      <c r="E100">
        <f t="shared" si="32"/>
        <v>99.998026728428272</v>
      </c>
      <c r="F100">
        <f t="shared" si="31"/>
        <v>1.973271571728219E-3</v>
      </c>
      <c r="H100" s="2">
        <v>99.972428680471438</v>
      </c>
      <c r="I100">
        <v>3.0000000000000003E-4</v>
      </c>
      <c r="K100">
        <v>97</v>
      </c>
      <c r="L100">
        <f t="shared" si="23"/>
        <v>1.7000000000000006E-3</v>
      </c>
      <c r="M100" s="3">
        <f t="shared" si="24"/>
        <v>17.000000000000004</v>
      </c>
      <c r="N100" s="3">
        <f t="shared" si="27"/>
        <v>17</v>
      </c>
      <c r="O100" t="s">
        <v>28</v>
      </c>
      <c r="P100">
        <f t="shared" si="25"/>
        <v>103</v>
      </c>
      <c r="Q100" t="s">
        <v>28</v>
      </c>
      <c r="R100">
        <f t="shared" si="26"/>
        <v>102.00000000000003</v>
      </c>
      <c r="S100" t="s">
        <v>28</v>
      </c>
    </row>
    <row r="101" spans="1:19" x14ac:dyDescent="0.25">
      <c r="A101">
        <f t="shared" si="21"/>
        <v>9.8999999999999956E-3</v>
      </c>
      <c r="B101">
        <f t="shared" si="28"/>
        <v>3.1101767270538936</v>
      </c>
      <c r="C101">
        <f t="shared" si="29"/>
        <v>10.216949943326815</v>
      </c>
      <c r="D101">
        <f t="shared" si="30"/>
        <v>9.8663578586432696E-2</v>
      </c>
      <c r="E101">
        <f t="shared" si="32"/>
        <v>100</v>
      </c>
      <c r="F101">
        <f t="shared" si="31"/>
        <v>0</v>
      </c>
      <c r="H101" s="2">
        <v>99.990141429742749</v>
      </c>
      <c r="I101">
        <v>2.0000000000000001E-4</v>
      </c>
      <c r="K101">
        <v>98</v>
      </c>
      <c r="L101">
        <f t="shared" si="23"/>
        <v>1.5000000000000005E-3</v>
      </c>
      <c r="M101" s="3">
        <f t="shared" si="24"/>
        <v>15.000000000000004</v>
      </c>
      <c r="N101" s="3">
        <f t="shared" si="27"/>
        <v>15</v>
      </c>
      <c r="O101" t="s">
        <v>28</v>
      </c>
      <c r="P101">
        <f t="shared" si="25"/>
        <v>91</v>
      </c>
      <c r="Q101" t="s">
        <v>28</v>
      </c>
      <c r="R101">
        <f t="shared" si="26"/>
        <v>90.000000000000028</v>
      </c>
      <c r="S101" t="s">
        <v>28</v>
      </c>
    </row>
    <row r="102" spans="1:19" x14ac:dyDescent="0.25">
      <c r="A102">
        <f t="shared" si="21"/>
        <v>9.999999999999995E-3</v>
      </c>
      <c r="B102">
        <f t="shared" si="28"/>
        <v>3.1415926535897913</v>
      </c>
      <c r="C102">
        <f t="shared" si="29"/>
        <v>6.1764432069523017E-13</v>
      </c>
      <c r="D102">
        <f t="shared" si="30"/>
        <v>3.6057136756812132E-28</v>
      </c>
      <c r="E102">
        <f t="shared" si="32"/>
        <v>100</v>
      </c>
      <c r="F102">
        <f t="shared" si="31"/>
        <v>0</v>
      </c>
      <c r="H102" s="2">
        <v>99.998026728428272</v>
      </c>
      <c r="I102">
        <v>1E-4</v>
      </c>
      <c r="K102">
        <v>99</v>
      </c>
      <c r="L102">
        <f t="shared" si="23"/>
        <v>1.2000000000000003E-3</v>
      </c>
      <c r="M102" s="3">
        <f t="shared" si="24"/>
        <v>12.000000000000004</v>
      </c>
      <c r="N102" s="3">
        <f t="shared" si="27"/>
        <v>12</v>
      </c>
      <c r="O102" t="s">
        <v>28</v>
      </c>
      <c r="P102">
        <f t="shared" si="25"/>
        <v>73</v>
      </c>
      <c r="Q102" t="s">
        <v>28</v>
      </c>
      <c r="R102">
        <f t="shared" si="26"/>
        <v>72.000000000000028</v>
      </c>
      <c r="S102" t="s">
        <v>28</v>
      </c>
    </row>
    <row r="103" spans="1:19" x14ac:dyDescent="0.25">
      <c r="H103" s="2">
        <v>100</v>
      </c>
      <c r="I103">
        <v>0</v>
      </c>
      <c r="K103">
        <v>100</v>
      </c>
      <c r="L103">
        <f t="shared" si="23"/>
        <v>0</v>
      </c>
      <c r="M103" s="3">
        <f t="shared" si="24"/>
        <v>0</v>
      </c>
      <c r="N103" s="3">
        <f t="shared" si="27"/>
        <v>0</v>
      </c>
      <c r="O103" t="s">
        <v>28</v>
      </c>
      <c r="P103">
        <f t="shared" si="25"/>
        <v>0</v>
      </c>
      <c r="Q103" t="s">
        <v>28</v>
      </c>
      <c r="R103">
        <f t="shared" si="26"/>
        <v>0</v>
      </c>
      <c r="S103" t="s">
        <v>28</v>
      </c>
    </row>
  </sheetData>
  <sortState xmlns:xlrd2="http://schemas.microsoft.com/office/spreadsheetml/2017/richdata2" ref="H3:I103">
    <sortCondition ref="H3:H103"/>
  </sortState>
  <mergeCells count="2"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Theory</vt:lpstr>
      <vt:lpstr>32Bit</vt:lpstr>
      <vt:lpstr>Mega</vt:lpstr>
      <vt:lpstr>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Francois</cp:lastModifiedBy>
  <dcterms:created xsi:type="dcterms:W3CDTF">2024-09-26T05:20:58Z</dcterms:created>
  <dcterms:modified xsi:type="dcterms:W3CDTF">2024-09-26T10:20:31Z</dcterms:modified>
</cp:coreProperties>
</file>