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Tabelle2" sheetId="1" state="visible" r:id="rId2"/>
    <sheet name="Tabelle3" sheetId="2" state="visible" r:id="rId3"/>
    <sheet name="Tabelle1" sheetId="3" state="visible" r:id="rId4"/>
  </sheet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A5" authorId="0">
      <text>
        <r>
          <rPr>
            <sz val="11"/>
            <color rgb="FF000000"/>
            <rFont val="Calibri"/>
            <family val="2"/>
            <charset val="1"/>
          </rPr>
          <t xml:space="preserve">User:
</t>
        </r>
        <r>
          <rPr>
            <sz val="9"/>
            <color rgb="FF000000"/>
            <rFont val="Segoe UI"/>
            <family val="2"/>
            <charset val="1"/>
          </rPr>
          <t xml:space="preserve">Chardonnay zu 100% in Barrique ausgebaut, Pinot Noir Stahl
60 Monate auf der Hefe
4 g/l</t>
        </r>
      </text>
    </comment>
    <comment ref="A6" authorId="0">
      <text>
        <r>
          <rPr>
            <sz val="11"/>
            <color rgb="FF000000"/>
            <rFont val="Calibri"/>
            <family val="2"/>
            <charset val="1"/>
          </rPr>
          <t xml:space="preserve">User:
</t>
        </r>
        <r>
          <rPr>
            <sz val="9"/>
            <color rgb="FF000000"/>
            <rFont val="Segoe UI"/>
            <family val="2"/>
            <charset val="1"/>
          </rPr>
          <t xml:space="preserve">60 Monate
4 g/l</t>
        </r>
      </text>
    </comment>
    <comment ref="A7" authorId="0">
      <text>
        <r>
          <rPr>
            <sz val="11"/>
            <color rgb="FF000000"/>
            <rFont val="Calibri"/>
            <family val="2"/>
            <charset val="1"/>
          </rPr>
          <t xml:space="preserve">User:
</t>
        </r>
        <r>
          <rPr>
            <sz val="9"/>
            <color rgb="FF000000"/>
            <rFont val="Segoe UI"/>
            <family val="2"/>
            <charset val="1"/>
          </rPr>
          <t xml:space="preserve">als weiß, rosé un rot ausgebaut 
24 - 36 Monate
8 g/l</t>
        </r>
      </text>
    </comment>
    <comment ref="A8" authorId="0">
      <text>
        <r>
          <rPr>
            <sz val="11"/>
            <color rgb="FF000000"/>
            <rFont val="Calibri"/>
            <family val="2"/>
            <charset val="1"/>
          </rPr>
          <t xml:space="preserve">User:
</t>
        </r>
        <r>
          <rPr>
            <sz val="9"/>
            <color rgb="FF000000"/>
            <rFont val="Segoe UI"/>
            <family val="2"/>
            <charset val="1"/>
          </rPr>
          <t xml:space="preserve">36 months
1,5 g/l</t>
        </r>
      </text>
    </comment>
    <comment ref="A9" authorId="0">
      <text>
        <r>
          <rPr>
            <sz val="11"/>
            <color rgb="FF000000"/>
            <rFont val="Calibri"/>
            <family val="2"/>
            <charset val="1"/>
          </rPr>
          <t xml:space="preserve">User:
</t>
        </r>
        <r>
          <rPr>
            <sz val="9"/>
            <color rgb="FF000000"/>
            <rFont val="Segoe UI"/>
            <family val="2"/>
            <charset val="1"/>
          </rPr>
          <t xml:space="preserve">24 Monate
9 g/l</t>
        </r>
      </text>
    </comment>
    <comment ref="A10" authorId="0">
      <text>
        <r>
          <rPr>
            <sz val="11"/>
            <color rgb="FF000000"/>
            <rFont val="Calibri"/>
            <family val="2"/>
            <charset val="1"/>
          </rPr>
          <t xml:space="preserve">User:
</t>
        </r>
        <r>
          <rPr>
            <sz val="9"/>
            <color rgb="FF000000"/>
            <rFont val="Segoe UI"/>
            <family val="2"/>
            <charset val="1"/>
          </rPr>
          <t xml:space="preserve">30% in Barrique
36 Monate auf der Hefe
4 g/l</t>
        </r>
      </text>
    </comment>
    <comment ref="A11" authorId="0">
      <text>
        <r>
          <rPr>
            <sz val="11"/>
            <color rgb="FF000000"/>
            <rFont val="Calibri"/>
            <family val="2"/>
            <charset val="1"/>
          </rPr>
          <t xml:space="preserve">User:
</t>
        </r>
        <r>
          <rPr>
            <sz val="9"/>
            <color rgb="FF000000"/>
            <rFont val="Segoe UI"/>
            <family val="2"/>
            <charset val="1"/>
          </rPr>
          <t xml:space="preserve">24 - 30 Monate
6 g/l</t>
        </r>
      </text>
    </comment>
    <comment ref="A12" authorId="0">
      <text>
        <r>
          <rPr>
            <sz val="11"/>
            <color rgb="FF000000"/>
            <rFont val="Calibri"/>
            <family val="2"/>
            <charset val="1"/>
          </rPr>
          <t xml:space="preserve">User:
</t>
        </r>
        <r>
          <rPr>
            <sz val="9"/>
            <color rgb="FF000000"/>
            <rFont val="Segoe UI"/>
            <family val="2"/>
            <charset val="1"/>
          </rPr>
          <t xml:space="preserve">ambient yeast
100% in oak
min. 8 years on lees
1 g/l</t>
        </r>
      </text>
    </comment>
    <comment ref="A13" authorId="0">
      <text>
        <r>
          <rPr>
            <sz val="11"/>
            <color rgb="FF000000"/>
            <rFont val="Calibri"/>
            <family val="2"/>
            <charset val="1"/>
          </rPr>
          <t xml:space="preserve">User:
</t>
        </r>
        <r>
          <rPr>
            <sz val="9"/>
            <color rgb="FF000000"/>
            <rFont val="Segoe UI"/>
            <family val="2"/>
            <charset val="1"/>
          </rPr>
          <t xml:space="preserve">in oak
40 months
5 g/l</t>
        </r>
      </text>
    </comment>
    <comment ref="A14" authorId="0">
      <text>
        <r>
          <rPr>
            <sz val="11"/>
            <color rgb="FF000000"/>
            <rFont val="Calibri"/>
            <family val="2"/>
            <charset val="1"/>
          </rPr>
          <t xml:space="preserve">User:
</t>
        </r>
        <r>
          <rPr>
            <sz val="9"/>
            <color rgb="FF000000"/>
            <rFont val="Segoe UI"/>
            <family val="2"/>
            <charset val="1"/>
          </rPr>
          <t xml:space="preserve">24 months</t>
        </r>
      </text>
    </comment>
    <comment ref="A15" authorId="0">
      <text>
        <r>
          <rPr>
            <sz val="11"/>
            <color rgb="FF000000"/>
            <rFont val="Calibri"/>
            <family val="2"/>
            <charset val="1"/>
          </rPr>
          <t xml:space="preserve">User:
</t>
        </r>
        <r>
          <rPr>
            <sz val="9"/>
            <color rgb="FF000000"/>
            <rFont val="Segoe UI"/>
            <family val="2"/>
            <charset val="1"/>
          </rPr>
          <t xml:space="preserve">30 months</t>
        </r>
      </text>
    </comment>
    <comment ref="A23" authorId="0">
      <text>
        <r>
          <rPr>
            <sz val="11"/>
            <color rgb="FF000000"/>
            <rFont val="Calibri"/>
            <family val="2"/>
            <charset val="1"/>
          </rPr>
          <t xml:space="preserve">User:
</t>
        </r>
        <r>
          <rPr>
            <sz val="9"/>
            <color rgb="FF000000"/>
            <rFont val="Segoe UI"/>
            <family val="2"/>
            <charset val="1"/>
          </rPr>
          <t xml:space="preserve">54 months
</t>
        </r>
      </text>
    </comment>
    <comment ref="A24" authorId="0">
      <text>
        <r>
          <rPr>
            <sz val="11"/>
            <color rgb="FF000000"/>
            <rFont val="Calibri"/>
            <family val="2"/>
            <charset val="1"/>
          </rPr>
          <t xml:space="preserve">User:
</t>
        </r>
        <r>
          <rPr>
            <sz val="9"/>
            <color rgb="FF000000"/>
            <rFont val="Segoe UI"/>
            <family val="2"/>
            <charset val="1"/>
          </rPr>
          <t xml:space="preserve">Chardonnay in barrique
5 anni + 6/8 mesi</t>
        </r>
      </text>
    </comment>
    <comment ref="A25" authorId="0">
      <text>
        <r>
          <rPr>
            <sz val="11"/>
            <color rgb="FF000000"/>
            <rFont val="Calibri"/>
            <family val="2"/>
            <charset val="1"/>
          </rPr>
          <t xml:space="preserve">User:
</t>
        </r>
        <r>
          <rPr>
            <sz val="9"/>
            <color rgb="FF000000"/>
            <rFont val="Segoe UI"/>
            <family val="2"/>
            <charset val="1"/>
          </rPr>
          <t xml:space="preserve">Über 10 Jahre auf der Hefe</t>
        </r>
      </text>
    </comment>
    <comment ref="A26" authorId="0">
      <text>
        <r>
          <rPr>
            <sz val="11"/>
            <color rgb="FF000000"/>
            <rFont val="Calibri"/>
            <family val="2"/>
            <charset val="1"/>
          </rPr>
          <t xml:space="preserve">User:
</t>
        </r>
        <r>
          <rPr>
            <sz val="9"/>
            <color rgb="FF000000"/>
            <rFont val="Segoe UI"/>
            <family val="2"/>
            <charset val="1"/>
          </rPr>
          <t xml:space="preserve">Il Ferrari Perlé Zero è frutto di un sapiente lavoro di 
assemblaggio di vari millesimi. La prima cuvée 
presentata, la Cuvée Zero10, è stata creata nel 2010 
con vini delle vendemmie 2006, 2008 e 2009.
base wines in oak, stainless steel and bottles
6 years on lees</t>
        </r>
      </text>
    </comment>
    <comment ref="A27" authorId="0">
      <text>
        <r>
          <rPr>
            <sz val="11"/>
            <color rgb="FF000000"/>
            <rFont val="Calibri"/>
            <family val="2"/>
            <charset val="1"/>
          </rPr>
          <t xml:space="preserve">User:
</t>
        </r>
        <r>
          <rPr>
            <sz val="9"/>
            <color rgb="FF000000"/>
            <rFont val="Segoe UI"/>
            <family val="2"/>
            <charset val="1"/>
          </rPr>
          <t xml:space="preserve">über 10 Jahre</t>
        </r>
      </text>
    </comment>
    <comment ref="A28" authorId="0">
      <text>
        <r>
          <rPr>
            <sz val="11"/>
            <color rgb="FF000000"/>
            <rFont val="Calibri"/>
            <family val="2"/>
            <charset val="1"/>
          </rPr>
          <t xml:space="preserve">User:
</t>
        </r>
        <r>
          <rPr>
            <sz val="9"/>
            <color rgb="FF000000"/>
            <rFont val="Segoe UI"/>
            <family val="2"/>
            <charset val="1"/>
          </rPr>
          <t xml:space="preserve">36 - 50 mesi sui lieviti
sui gessi in una conca sotto la Vecchia Sorni
ganz wenig Dosage, könnte Pas Dosé sein</t>
        </r>
      </text>
    </comment>
    <comment ref="A30" authorId="0">
      <text>
        <r>
          <rPr>
            <sz val="11"/>
            <color rgb="FF000000"/>
            <rFont val="Calibri"/>
            <family val="2"/>
            <charset val="1"/>
          </rPr>
          <t xml:space="preserve">User:
</t>
        </r>
        <r>
          <rPr>
            <sz val="9"/>
            <color rgb="FF000000"/>
            <rFont val="Segoe UI"/>
            <family val="2"/>
            <charset val="1"/>
          </rPr>
          <t xml:space="preserve">30% in Holz
5 g/l</t>
        </r>
      </text>
    </comment>
    <comment ref="A31" authorId="0">
      <text>
        <r>
          <rPr>
            <sz val="11"/>
            <color rgb="FF000000"/>
            <rFont val="Calibri"/>
            <family val="2"/>
            <charset val="1"/>
          </rPr>
          <t xml:space="preserve">User:
</t>
        </r>
        <r>
          <rPr>
            <sz val="9"/>
            <color rgb="FF000000"/>
            <rFont val="Segoe UI"/>
            <family val="2"/>
            <charset val="1"/>
          </rPr>
          <t xml:space="preserve"> 37% pièces, 63% inox
6,5 g/l</t>
        </r>
      </text>
    </comment>
    <comment ref="A32" authorId="0">
      <text>
        <r>
          <rPr>
            <sz val="11"/>
            <color rgb="FF000000"/>
            <rFont val="Calibri"/>
            <family val="2"/>
            <charset val="1"/>
          </rPr>
          <t xml:space="preserve">User:
</t>
        </r>
        <r>
          <rPr>
            <sz val="9"/>
            <color rgb="FF000000"/>
            <rFont val="Segoe UI"/>
            <family val="2"/>
            <charset val="1"/>
          </rPr>
          <t xml:space="preserve">teils Holz, teils inox
3 g/l</t>
        </r>
      </text>
    </comment>
    <comment ref="A36" authorId="0">
      <text>
        <r>
          <rPr>
            <sz val="11"/>
            <color rgb="FF000000"/>
            <rFont val="Calibri"/>
            <family val="2"/>
            <charset val="1"/>
          </rPr>
          <t xml:space="preserve">User:
</t>
        </r>
        <r>
          <rPr>
            <sz val="9"/>
            <color rgb="FF000000"/>
            <rFont val="Segoe UI"/>
            <family val="2"/>
            <charset val="1"/>
          </rPr>
          <t xml:space="preserve">Hälfte Holz, hälfte Inox
4 Jahre </t>
        </r>
      </text>
    </comment>
    <comment ref="A39" authorId="0">
      <text>
        <r>
          <rPr>
            <sz val="11"/>
            <color rgb="FF000000"/>
            <rFont val="Calibri"/>
            <family val="2"/>
            <charset val="1"/>
          </rPr>
          <t xml:space="preserve">User:
</t>
        </r>
        <r>
          <rPr>
            <sz val="9"/>
            <color rgb="FF000000"/>
            <rFont val="Segoe UI"/>
            <family val="2"/>
            <charset val="1"/>
          </rPr>
          <t xml:space="preserve">Ein Teil in Holz, 3 Jahre auf der Hefe, Weinberge auf den Hügeln zwischen Vicenza und Padua</t>
        </r>
      </text>
    </comment>
    <comment ref="A43" authorId="0">
      <text>
        <r>
          <rPr>
            <sz val="11"/>
            <color rgb="FF000000"/>
            <rFont val="Calibri"/>
            <family val="2"/>
            <charset val="1"/>
          </rPr>
          <t xml:space="preserve">User:
</t>
        </r>
        <r>
          <rPr>
            <sz val="9"/>
            <color rgb="FF000000"/>
            <rFont val="Segoe UI"/>
            <family val="2"/>
            <charset val="1"/>
          </rPr>
          <t xml:space="preserve">Location: East Sussex
Soils: Wealden Clay
Microclimate: South facing, sheltered, 
warm and dry
Pruning Method: Single guyot
Harvest Period: Early October
Harvest Method: Hand picked
Winemaking
Processing: Gently whole bunch pressed 
and naturally settled for 36 hours.
Fermentation: 14 days at 15°C using 120 
year-old yeast. Fermented in temperature 
controlled stainless steel tanks with 40 
percent fermented in large format oak 
barrels for enriched complexity.
Malolactic: 40%
Bottling date: 7th May 2013
Yielding: 1700 Bottles
Lees ageing: 7 ½ Years
Released: 1st March 2021 
Analysis
Grape variety: 100% Chardonnay
Alcohol: 12%
Titratable acidity: 9.4 g
Dosage 6,8</t>
        </r>
      </text>
    </comment>
    <comment ref="A44" authorId="0">
      <text>
        <r>
          <rPr>
            <sz val="11"/>
            <color rgb="FF000000"/>
            <rFont val="Calibri"/>
            <family val="2"/>
            <charset val="1"/>
          </rPr>
          <t xml:space="preserve">User:
</t>
        </r>
        <r>
          <rPr>
            <sz val="9"/>
            <color rgb="FF000000"/>
            <rFont val="Segoe UI"/>
            <family val="2"/>
            <charset val="1"/>
          </rPr>
          <t xml:space="preserve">Processing: Gently whole bunch pressed 
and naturally settled for 24 - 36 hours.
Fermentation: 14 days at 15°C using 120 
year-old yeast. Fermented in temperature 
controlled stainless steel tanks with the taille 
fermented in oak barrique and added as 
seasoning to the final blend.
Malolactic: 60 %
Bottling date: 22nd May 2015
Yielding: 3200 Bottles
Lees ageing: 5½ Years
Released: 1st March 2021 
Analysis
Grape variety: 60% Pinot Noir – 30% 
Chardonnay – 10% Pinot Meunier
Alcohol: 12%
Titratable acidity: 9.4 g
Dosage 6,0 g/l</t>
        </r>
      </text>
    </comment>
    <comment ref="A45" authorId="0">
      <text>
        <r>
          <rPr>
            <sz val="11"/>
            <color rgb="FF000000"/>
            <rFont val="Calibri"/>
            <family val="2"/>
            <charset val="1"/>
          </rPr>
          <t xml:space="preserve">User:
</t>
        </r>
        <r>
          <rPr>
            <sz val="9"/>
            <color rgb="FF000000"/>
            <rFont val="Segoe UI"/>
            <family val="2"/>
            <charset val="1"/>
          </rPr>
          <t xml:space="preserve">Processing: Gently whole bunch pressed 
and naturally settled for 24 hours.
Fermentation: 14 days at 15°C using 120 
year-old yeast. Fermented in temperature 
controlled stainless steel tanks with the taille 
fermented in oak barrique. A small amount 
of Pinot Noir fruit is left to ripen on the vine 
and then fermented in open top barriques 
and added before the second fermentation 
to give this wine its gorgeous colour and rich 
red fruit character.
Malolactic: 80 %
Bottling date: 8th May 2013
Yielding: 2500 Bottles
Lees ageing: 7 ½ Years
Released: 1st March 2021
Analysis
Grape variety: 100% Pinot Noir
Alcohol: 12%
Titratable acidity: 7.4 g/l
Dosage: 6.8 g/l
pH: 3.3
Food Pairing
The Rosé is the perfect wine to pair with 
food! Made as a true Rosé wine, it has body</t>
        </r>
      </text>
    </comment>
    <comment ref="A47" authorId="0">
      <text>
        <r>
          <rPr>
            <sz val="11"/>
            <color rgb="FF000000"/>
            <rFont val="Calibri"/>
            <family val="2"/>
            <charset val="1"/>
          </rPr>
          <t xml:space="preserve">User:
</t>
        </r>
        <r>
          <rPr>
            <sz val="9"/>
            <color rgb="FF000000"/>
            <rFont val="Segoe UI"/>
            <family val="2"/>
            <charset val="1"/>
          </rPr>
          <t xml:space="preserve">Pinot Noir 85%, Chardonnay 15% 
da 15 a 20 anni 
Malolattica svolta; non filtrato. 
0 gr. litro 
25.000 
1-3 anni 
Piatti a base di volatili e funghi; formaggi a pasta dura, 
media stagionatura. 
Teso, salino, ma anche delicato e floreale, agrumato. 
Sapido. 
La salinità. </t>
        </r>
      </text>
    </comment>
    <comment ref="A55" authorId="0">
      <text>
        <r>
          <rPr>
            <sz val="11"/>
            <color rgb="FF000000"/>
            <rFont val="Calibri"/>
            <family val="2"/>
            <charset val="1"/>
          </rPr>
          <t xml:space="preserve">User:
</t>
        </r>
        <r>
          <rPr>
            <sz val="9"/>
            <color rgb="FF000000"/>
            <rFont val="Segoe UI"/>
            <family val="2"/>
            <charset val="1"/>
          </rPr>
          <t xml:space="preserve">Pinot Noir 100% 
35 anni 
Malolattica svolta in parte; 80% barriques; riposa a 
lungo sulle fecce nobili; non filtrato. 
5 gr. litro 
8.000 
4-8 anni 
Da bere nelle grandi occasioni, come aperitivo o a 
tutto pasto con dei piatti ricchi di pesce o carni bianche. 
Non si tira indietro di fronte a formaggi saporiti. 
Vinoso, salino, elegante, profondo. Crescerà con gli 
anni, ma come riuscire a non berlo subito? 
La struttura del Pinot No</t>
        </r>
      </text>
    </comment>
    <comment ref="A56" authorId="0">
      <text>
        <r>
          <rPr>
            <sz val="11"/>
            <color rgb="FF000000"/>
            <rFont val="Calibri"/>
            <family val="2"/>
            <charset val="1"/>
          </rPr>
          <t xml:space="preserve">User:
</t>
        </r>
        <r>
          <rPr>
            <sz val="9"/>
            <color rgb="FF000000"/>
            <rFont val="Segoe UI"/>
            <family val="2"/>
            <charset val="1"/>
          </rPr>
          <t xml:space="preserve">Pinot Noir 90%, Chardonnay 10% 
35 anni 
Malolattica parziale; 90% barriques, il resto in acciaio; 
5 mesi sulle fecce nobili; 40% vini di riserva; non filtrato. 
0 gr. litro 
15-20.000 
4-6 anni 
Perfetto come aperitivo, ma anche un buon 
compagno per piatti di pesce e per primi piatti non 
invadenti; risotto con polpa d’astice; stupefacente con i 
salumi affumicati. 
Finezza, fruttato, delicato, sapido, da palati fini. 
La finezza</t>
        </r>
      </text>
    </comment>
    <comment ref="A57" authorId="0">
      <text>
        <r>
          <rPr>
            <sz val="11"/>
            <color rgb="FF000000"/>
            <rFont val="Calibri"/>
            <family val="2"/>
            <charset val="1"/>
          </rPr>
          <t xml:space="preserve">User:
</t>
        </r>
        <r>
          <rPr>
            <sz val="9"/>
            <color rgb="FF000000"/>
            <rFont val="Segoe UI"/>
            <family val="2"/>
            <charset val="1"/>
          </rPr>
          <t xml:space="preserve">Pinot Noir 50%, Chardonnay 50 % 
25 anni 
Lieviti indigeni; circa 20 ore di macerazione; barrique; 
malolattica svolta; non filtrato. 
0 gr. litro 
1.800 
6-8 anni 
Serata tra connaisseurs, spiedino di gamberoni (99 
Champagne) 
Carattere unico, tensione, speziatura. Poliedrico. Non 
per tutti. 
La spietata tensione acida.</t>
        </r>
      </text>
    </comment>
    <comment ref="A58" authorId="0">
      <text>
        <r>
          <rPr>
            <sz val="11"/>
            <color rgb="FF000000"/>
            <rFont val="Calibri"/>
            <family val="2"/>
            <charset val="1"/>
          </rPr>
          <t xml:space="preserve">User:
</t>
        </r>
        <r>
          <rPr>
            <sz val="9"/>
            <color rgb="FF000000"/>
            <rFont val="Segoe UI"/>
            <family val="2"/>
            <charset val="1"/>
          </rPr>
          <t xml:space="preserve">Cru : Ecueil
Age moyen 33 ans,
enherbement dans le
rang,
labour sous le rang.
Vinification
En cuves inox régulées et
12% en futs.
fermentation malolactique
bloquée (70%).
Vieillissement
Minimum 22 mois sur lies
et 6 mois après dégorgement.
Analyse
Alcool (% vol) : 12.69
Acidité totale ( g/l H2
SO4
) :5.2
SO2
total ( mg/l ) : 58
pH : 3.02
Dosage ( g/l ) : 4.5</t>
        </r>
      </text>
    </comment>
    <comment ref="A59" authorId="0">
      <text>
        <r>
          <rPr>
            <sz val="11"/>
            <color rgb="FF000000"/>
            <rFont val="Calibri"/>
            <family val="2"/>
            <charset val="1"/>
          </rPr>
          <t xml:space="preserve">User:
</t>
        </r>
        <r>
          <rPr>
            <sz val="9"/>
            <color rgb="FF000000"/>
            <rFont val="Segoe UI"/>
            <family val="2"/>
            <charset val="1"/>
          </rPr>
          <t xml:space="preserve">Pinot Noir, Pinot Meunier, Pinot Blanc, Chardonnay, 
Arbanne, Petit Meslier, altri. 
50 anni circa 
Lieviti indigeni; circa 20 ore di macerazione; barrique; 
no fermentazione malolattica; non filtrato. 
0 gr. litro 
1.680 
6-8 anni 
Serata tra amici appassionati. 
Cuvée di territorio, da una vecchia vigna di sette vitigni 
diversi vendemmiati insieme. Sapidità, complessità, 
persistenza. Dargli tempo nel bicchiere! Dove osano le 
aquile. 
Un viaggio diverso.</t>
        </r>
      </text>
    </comment>
    <comment ref="A61" authorId="0">
      <text>
        <r>
          <rPr>
            <sz val="11"/>
            <color rgb="FF000000"/>
            <rFont val="Calibri"/>
            <family val="2"/>
            <charset val="1"/>
          </rPr>
          <t xml:space="preserve">User:
</t>
        </r>
        <r>
          <rPr>
            <sz val="9"/>
            <color rgb="FF000000"/>
            <rFont val="Segoe UI"/>
            <family val="2"/>
            <charset val="1"/>
          </rPr>
          <t xml:space="preserve">30% Pinot Noir from the Montagne de Reims and the Grande 
Vallée de la Marne
30% Chardonnay sourced from the best Crus in the Champagne 
region
40% Meunier from the Vallée de la Marne and the southern slopes of 
Epernay
Vinification in stainless steel tanks
50% to 60% reserve wines
Ageing on lees: 30 month Dosage 8 g/l</t>
        </r>
      </text>
    </comment>
    <comment ref="A64" authorId="0">
      <text>
        <r>
          <rPr>
            <sz val="11"/>
            <color rgb="FF000000"/>
            <rFont val="Calibri"/>
            <family val="2"/>
            <charset val="1"/>
          </rPr>
          <t xml:space="preserve">User:
</t>
        </r>
        <r>
          <rPr>
            <sz val="9"/>
            <color rgb="FF000000"/>
            <rFont val="Segoe UI"/>
            <family val="2"/>
            <charset val="1"/>
          </rPr>
          <t xml:space="preserve">south of Vertus
ambient yeast
fermentation wood (60-80%) and stainless steel
1 years on the lees with batonnage
no fining, no filtration
40% reserve wines
2 years sur latte
6 months in the bottle after disgorgement by had
4g/l  residual sugar</t>
        </r>
      </text>
    </comment>
    <comment ref="A65" authorId="0">
      <text>
        <r>
          <rPr>
            <sz val="11"/>
            <color rgb="FF000000"/>
            <rFont val="Calibri"/>
            <family val="2"/>
            <charset val="1"/>
          </rPr>
          <t xml:space="preserve">User:
</t>
        </r>
        <r>
          <rPr>
            <sz val="9"/>
            <color rgb="FF000000"/>
            <rFont val="Segoe UI"/>
            <family val="2"/>
            <charset val="1"/>
          </rPr>
          <t xml:space="preserve">grapes grown on the Côte des Blancs: Vertus, Oger, Avize, Cramant, which form a line close to the 4th meridian
ambient yeast
fermentation Holz (60-80%) rest stainless steel
1 years on the lees with batonnage
no fining, no filtration
40% reserve wines
2 years sur latte
6 months in the bottle after deorgement by had
4g/l  residual sugar</t>
        </r>
      </text>
    </comment>
    <comment ref="A66" authorId="0">
      <text>
        <r>
          <rPr>
            <sz val="11"/>
            <color rgb="FF000000"/>
            <rFont val="Calibri"/>
            <family val="2"/>
            <charset val="1"/>
          </rPr>
          <t xml:space="preserve">User:
</t>
        </r>
        <r>
          <rPr>
            <sz val="9"/>
            <color rgb="FF000000"/>
            <rFont val="Segoe UI"/>
            <family val="2"/>
            <charset val="1"/>
          </rPr>
          <t xml:space="preserve">Single parcel vintage Champagne, It’s a parcel named “Les Barillers”, situated mid-slope in Vertus. This terroir is very particular: delicate, saline and, at the same time, very complex. The balance is already present, so no need for any blending.
ambient yeast
fermentation Holz (60-80%) rest stainless steel
1 years on the lees with batonnage
no fining, no filtration
40% reserve wines
5 years sur latte
6 months in the bottle after deorgement by had
No dosage
</t>
        </r>
      </text>
    </comment>
    <comment ref="A68" authorId="0">
      <text>
        <r>
          <rPr>
            <sz val="11"/>
            <color rgb="FF000000"/>
            <rFont val="Calibri"/>
            <family val="2"/>
            <charset val="1"/>
          </rPr>
          <t xml:space="preserve">User:
</t>
        </r>
        <r>
          <rPr>
            <sz val="9"/>
            <color rgb="FF000000"/>
            <rFont val="Segoe UI"/>
            <family val="2"/>
            <charset val="1"/>
          </rPr>
          <t xml:space="preserve">Chardonnay 100% 
52 anni 
Lieviti indigeni; affinamento “sur lies” in barriques per 
circa un anno. 
2 gr. litro 
2.986 
10-20 anni 
The grapes are pressed gently, the juices are clarified very slightly and then go directly into wood. The natural alcoholic fermentation (indigenous yeasts) and the malolactic fermentation begin spontaneously in the Stockinger casks and vats. The wines are matured on the lees during their first year, with no filtering or fining being carried out.
The bottles are taken down into the coolness of the cellars and stacked on lattes, the second fermentation takes place and the maturation continues slowly for at least 6 more years. Each bottle is disgorged by hand 1 year before being marketed. The dosage is only 2 g/l (extra brut).</t>
        </r>
      </text>
    </comment>
    <comment ref="A69" authorId="0">
      <text>
        <r>
          <rPr>
            <sz val="11"/>
            <color rgb="FF000000"/>
            <rFont val="Calibri"/>
            <family val="2"/>
            <charset val="1"/>
          </rPr>
          <t xml:space="preserve">User:
</t>
        </r>
        <r>
          <rPr>
            <sz val="9"/>
            <color rgb="FF000000"/>
            <rFont val="Segoe UI"/>
            <family val="2"/>
            <charset val="1"/>
          </rPr>
          <t xml:space="preserve">Pinot Noir 90%, Pinot Gris 10% 
40 anni 
Macerazione diretta Pinot Noir; fermentazione in 
acciaio a 19°; malolattica effettuata; lasciato sulle fecce 
fino a primavera. 
3 gr. litro 
8.000 
2-5 anni .
This technique is rarely used in Champagne: the Pinot grapes are selected on a sorting table, partially destemmed and then macerated for 2 to 3 days. After that, come the natural alcoholic fermentation (indigenous yeasts) in a tank or in concrete eggs, the malolactic fermentation and then the maturation on the lees for nearly a year. The tirage is carried out at the end of July.
The wine is aged for at least another 2 years in the cellars, and the bottles are disgorged 6 months before being marketed with a discreet dosage of 2 g/l.</t>
        </r>
      </text>
    </comment>
    <comment ref="A72" authorId="0">
      <text>
        <r>
          <rPr>
            <sz val="11"/>
            <color rgb="FF000000"/>
            <rFont val="Calibri"/>
            <family val="2"/>
            <charset val="1"/>
          </rPr>
          <t xml:space="preserve">User:
</t>
        </r>
        <r>
          <rPr>
            <sz val="9"/>
            <color rgb="FF000000"/>
            <rFont val="Segoe UI"/>
            <family val="2"/>
            <charset val="1"/>
          </rPr>
          <t xml:space="preserve">32% Chardonnay, 32% Meunier, 32% Pinot Noir, 4% 
Vitigni Antichi (Petit Meslier, Arbanne, Pinot Blanc) 
31 parcelle, 45 anni 
Pigiatura soffice; 6 mesi in barriques; no malolattica; 
no filtrazioni né chiarifiche; affinamento di minimo 6 anni 
sui lieviti in bottiglia. 
0 gr. litro 
70.000 
5-15 anni 
Ostriche, crudi di pesce e carpacci, risotti di pesce. Da 
bere in ogni occasione. 
Struttura voluttuosa e fresca, persistente e sapida. 
La maestria del non dosato.</t>
        </r>
      </text>
    </comment>
    <comment ref="A74" authorId="0">
      <text>
        <r>
          <rPr>
            <sz val="11"/>
            <color rgb="FF000000"/>
            <rFont val="Calibri"/>
            <family val="2"/>
            <charset val="1"/>
          </rPr>
          <t xml:space="preserve">User:
</t>
        </r>
        <r>
          <rPr>
            <sz val="9"/>
            <color rgb="FF000000"/>
            <rFont val="Segoe UI"/>
            <family val="2"/>
            <charset val="1"/>
          </rPr>
          <t xml:space="preserve">25% Pinot Blanc, 25% Arbanne, 50% Petit Meslier 
1 parcella, 15-20 anni 
Pigiatura soffice; 6 mesi in barriques; no malolattica; 
no filtrazioni né chiarifiche; riserva perpetua; affinamento 
di minimo 9 anni sui lieviti in bottiglia. 
0 gr. litro 
900 
15 anni 
Aperitivo in riva al mare.
Esuberante, aromaticamente elegante, spiccata 
freschezza ed elegante sapidità.</t>
        </r>
      </text>
    </comment>
    <comment ref="A100" authorId="0">
      <text>
        <r>
          <rPr>
            <sz val="11"/>
            <color rgb="FF000000"/>
            <rFont val="Calibri"/>
            <family val="2"/>
            <charset val="1"/>
          </rPr>
          <t xml:space="preserve">User:
</t>
        </r>
        <r>
          <rPr>
            <sz val="9"/>
            <color rgb="FF000000"/>
            <rFont val="Segoe UI"/>
            <family val="2"/>
            <charset val="1"/>
          </rPr>
          <t xml:space="preserve">Girlan und Eppan Berg Höhe von 450 – 550m ü.d.M., in gut belüfteten Weinbergen angebaut werden. Die verschiedenen Kombinationen der Anbauböden – Ton, Kalk und Kies – verleihen dem Wein einen einzigartigen Charakter.
Vinifikation und Ausbau
Ganztraubenpressung 
natürliche Sedimentation
Die Gärung findet für ca. 50% des Traubenmostes im Edelstahltank und 50% im großen Holzfass (50hl.) statt. Im Holzfass wird im Anschluss an die Gärung der biologische Säureabbau durchgeführt. 
6 Monate auf der Feinhefe. 
</t>
        </r>
      </text>
    </comment>
    <comment ref="A101" authorId="0">
      <text>
        <r>
          <rPr>
            <sz val="11"/>
            <color rgb="FF000000"/>
            <rFont val="Calibri"/>
            <family val="2"/>
            <charset val="1"/>
          </rPr>
          <t xml:space="preserve">User:
</t>
        </r>
        <r>
          <rPr>
            <sz val="9"/>
            <color rgb="FF000000"/>
            <rFont val="Segoe UI"/>
            <family val="2"/>
            <charset val="1"/>
          </rPr>
          <t xml:space="preserve">Lage: Weingärten in „Schulthaus“ oberhalb von Schloss Moos in "Eppan Berg" (540-620m)
Exposition: Südost
Böden: Kalkschotterböden mit Lehm
Erziehungsform: Guyot
REBALTER
10 bis 40 Jahre
LESE
Mitte September, Lese und Traubenselektion von Hand.
AUSBAU
Der größte Teil (85%) wird im Stahltank vergoren, der Rest im Holzfass mit anschließendem biologischem Säureabbau. Im Februar werden die beiden Weine zusammengelegt.</t>
        </r>
      </text>
    </comment>
    <comment ref="A102" authorId="0">
      <text>
        <r>
          <rPr>
            <sz val="11"/>
            <color rgb="FF000000"/>
            <rFont val="Calibri"/>
            <family val="2"/>
            <charset val="1"/>
          </rPr>
          <t xml:space="preserve">User:
</t>
        </r>
        <r>
          <rPr>
            <sz val="9"/>
            <color rgb="FF000000"/>
            <rFont val="Segoe UI"/>
            <family val="2"/>
            <charset val="1"/>
          </rPr>
          <t xml:space="preserve">Lage südliches Eisacktal
 am Fuß des Schlernmassivs 
 auf 450-550 m 
Böden kalkhaltige Moränen 
auf festem Quarzporphyr
Hangneigung 50–65%
Erziehungssystem Pergel &amp; Spalier 
Pflanzdichte 4.500 – 7.500 Rebstöcke pro Hektar
Lesezeitraum Mitte September 
Ertrag 55 hl/ha 
Vinifikation
schonende Pressung 
und Vergärung im Stahltank und 1/3 im Holz (Tonneau)
Ausbau
Lagerung und Reife für 10 Monate auf der Feinhefe 
im Stahltank und 1/3 im Holzfass (Tonneau) 
Analytische Werte 
Alkohol 14,5% Vol. </t>
        </r>
      </text>
    </comment>
    <comment ref="A103" authorId="0">
      <text>
        <r>
          <rPr>
            <sz val="11"/>
            <color rgb="FF000000"/>
            <rFont val="Calibri"/>
            <family val="2"/>
            <charset val="1"/>
          </rPr>
          <t xml:space="preserve">User:
</t>
        </r>
        <r>
          <rPr>
            <sz val="9"/>
            <color rgb="FF000000"/>
            <rFont val="Segoe UI"/>
            <family val="2"/>
            <charset val="1"/>
          </rPr>
          <t xml:space="preserve">Montan und Kaltern
Die Gärung erfolgt im Stahlfass bei einer kontrollierten Temperatur von 18°C. Während des Ausbaus im Holz - und Stahlfass auf der Feinhefe verfeinern sich Geschmack und Aroma.</t>
        </r>
      </text>
    </comment>
    <comment ref="A104" authorId="0">
      <text>
        <r>
          <rPr>
            <sz val="11"/>
            <color rgb="FF000000"/>
            <rFont val="Calibri"/>
            <family val="2"/>
            <charset val="1"/>
          </rPr>
          <t xml:space="preserve">User:
</t>
        </r>
        <r>
          <rPr>
            <sz val="9"/>
            <color rgb="FF000000"/>
            <rFont val="Segoe UI"/>
            <family val="2"/>
            <charset val="1"/>
          </rPr>
          <t xml:space="preserve">Skin contact für einige Stunden, leicht geklärt, dann Gärung in großen Eichenholzfässern vergoren. Dann Abzug und Lagerung in großen Holzfässer für  15 Monate mit einmal wöchentlich Battonage (yeast stirring). Danach 6 Monate in der Flasche</t>
        </r>
      </text>
    </comment>
    <comment ref="A105" authorId="0">
      <text>
        <r>
          <rPr>
            <sz val="11"/>
            <color rgb="FF000000"/>
            <rFont val="Calibri"/>
            <family val="2"/>
            <charset val="1"/>
          </rPr>
          <t xml:space="preserve">User:
</t>
        </r>
        <r>
          <rPr>
            <sz val="9"/>
            <color rgb="FF000000"/>
            <rFont val="Segoe UI"/>
            <family val="2"/>
            <charset val="1"/>
          </rPr>
          <t xml:space="preserve">Die Traubenwachsen in unseren höchsten nach Süden und Südosten geneigten Weinbergen zwischen 750-850 m  ü.d.M.. Hier sind die Nächte kühler, wodurch sich in den reifenden Trauben ausgesprochen feine Aromen bilden und sich mehr Säure erhält.
Im Kellerlassen wir die abgebeerte Traubenmaische vor dem Pressen je nach Jahrgang einige Stunden ruhen, um wertvolle Inhaltsstoffe der Schale wie Mineral-, Duft- und Gerbstoffe sanft austreten zu lassen. Nach der schonenden Pressung vergären wir den Most langsam in Edelstahl- und Akazienholzfässern und lagern den jungen Wein bis kurz vor der Flaschenfüllung auf der Feinhefe.
Der Weinzeichnet sich durch einen komplexen, frischen Geruch wie Apfel, Birne und etwas Zitrus aus. Im Mund ist er ausgesprochen mineralisch und anhaltend. Wir empfehlen ihn zu Spargel, allgemein feinen Vorspeisen, weißem Fleisch und Fisch. Größter Trinkspaß nach zwei bis drei Jahren Flaschenlagerung.</t>
        </r>
      </text>
    </comment>
    <comment ref="A110" authorId="0">
      <text>
        <r>
          <rPr>
            <sz val="11"/>
            <color rgb="FF000000"/>
            <rFont val="Calibri"/>
            <family val="2"/>
            <charset val="1"/>
          </rPr>
          <t xml:space="preserve">User:
</t>
        </r>
        <r>
          <rPr>
            <sz val="9"/>
            <color rgb="FF000000"/>
            <rFont val="Segoe UI"/>
            <family val="2"/>
            <charset val="1"/>
          </rPr>
          <t xml:space="preserve">Lage südliches Eisacktal
 am Fuß des Schlernmassivs 
 auf 450-500 m 
Böden kalkhaltige Moränen 
auf festem Quarzporphyr
Hangneigung 50–60%
Erziehungssystem Pergel &amp; Spalier 
Pflanzdichte 4.500 – 7.500 Rebstöcke pro Hektar
Traubenlese Anfang Oktober 
Ertrag 50 hl/ha 
Vinifikation
schonende Pressung, 
anschließend Vergärung im Holzfass (Tonneau) 
Ausbau
Lagerung und Reife für 12 Monate 
im Holzfass (Tonneau) auf der ersten Hefe 
anschließend im Stahltank für 1 Jahr auf der Feinhefe </t>
        </r>
      </text>
    </comment>
    <comment ref="A123" authorId="0">
      <text>
        <r>
          <rPr>
            <sz val="11"/>
            <color rgb="FF000000"/>
            <rFont val="Calibri"/>
            <family val="2"/>
            <charset val="1"/>
          </rPr>
          <t xml:space="preserve">User:
</t>
        </r>
        <r>
          <rPr>
            <sz val="9"/>
            <color rgb="FF000000"/>
            <rFont val="Segoe UI"/>
            <family val="2"/>
            <charset val="1"/>
          </rPr>
          <t xml:space="preserve">Lage: ausgesuchte, alte Weinberge in "Eppan Berg" (450-600m);
Exposition: Süd-Südost
Böden: Kalkschotterböden mit Lehm
Erziehungsform: Guyot
REBALTER
10 bis 32 Jahre
LESE
Ende September bis Anfang Oktober, Lese und Traubenselektion von Hand.
AUSBAU
Vergärung, biologischer Säureabbau und Ausbau eines Teiles (50%) auf der Hefe in Barrique-Tonneaux. Der Rest wird im großen Eichenfass ausgebaut. Nach einem knappen Jahr werden beide Weine assembliert und reifen gemeinsam weitere acht Monate im Stahltank.</t>
        </r>
      </text>
    </comment>
    <comment ref="A134" authorId="0">
      <text>
        <r>
          <rPr>
            <sz val="11"/>
            <color rgb="FF000000"/>
            <rFont val="Calibri"/>
            <family val="2"/>
            <charset val="1"/>
          </rPr>
          <t xml:space="preserve">User:
</t>
        </r>
        <r>
          <rPr>
            <sz val="9"/>
            <color rgb="FF000000"/>
            <rFont val="Segoe UI"/>
            <family val="2"/>
            <charset val="1"/>
          </rPr>
          <t xml:space="preserve">Lage: Selektion der besten Einzellagen der Gemeinde Eppan (450-550m)
Exposition: Südost, Südwest
Böden: sandige Kalkschotterböden (oder kalkhaltige Schotterböden)
Erziehungsform: Guyot 
REBALTER
10 bis 32 Jahre
LESE
Ende September bis Anfang Oktober; Lese und Traubenselektion von Hand.
AUSBAU
Vergärung, biologischer Säureabbau und Ausbau auf der Hefe im Barrique-Tonneaux. Assemblage nach einem knappen Jahr und weitere Reifung für mindestens acht Monate im Betonfass.</t>
        </r>
      </text>
    </comment>
    <comment ref="A171" authorId="0">
      <text>
        <r>
          <rPr>
            <sz val="11"/>
            <color rgb="FF000000"/>
            <rFont val="Calibri"/>
            <family val="2"/>
            <charset val="1"/>
          </rPr>
          <t xml:space="preserve">User:
</t>
        </r>
        <r>
          <rPr>
            <sz val="9"/>
            <color rgb="FF000000"/>
            <rFont val="Segoe UI"/>
            <family val="2"/>
            <charset val="1"/>
          </rPr>
          <t xml:space="preserve">Lage: Weinberge rund um den Montiggler See und in höher gelegenen, angrenzenden Gebieten (480-700m)
Exposition: Süd/Südost Hanglage
Böden: Schotter- und Moränenschuttböden
Erziehungsform: Guyot 
REBALTER
5 bis 20 Jahre
LESE
Mitte bis Ende September; Lese und Traubenselektion von Hand.
AUSBAU
Vergärung im Stahltank. Anschließend Ausbau auf der Feinhefe für weitere fünf Monate. </t>
        </r>
      </text>
    </comment>
    <comment ref="A174" authorId="0">
      <text>
        <r>
          <rPr>
            <sz val="11"/>
            <color rgb="FF000000"/>
            <rFont val="Calibri"/>
            <family val="2"/>
            <charset val="1"/>
          </rPr>
          <t xml:space="preserve">User:
</t>
        </r>
        <r>
          <rPr>
            <sz val="9"/>
            <color rgb="FF000000"/>
            <rFont val="Segoe UI"/>
            <family val="2"/>
            <charset val="1"/>
          </rPr>
          <t xml:space="preserve">Die Traubenwachsen in den besonders Wind und Sonne ausgesetzten Weinbergen zwischen 650 und 750 Meter ü.d.M.. Das Kleinklima erlaubt es uns die Trauben am Ende der Vegetationszeit noch lange reifen zu lassen, bis eine große Aromenvielfalt in den Beeren entstanden ist.
Im Kellernutzen wir vor dem Pressen der Traubenmaische je nach den Voraussetzungen des Jahres eine gewisse Verweilzeit der Schalen mit dem Saft, um Wert gebende Inhaltsstoffe austreten zu lassen. Auch bei diesem Wein bevorzugen wir Edelstahlbehälter, um den Lagencharakter unverfälscht zu bewahren. Die Gärungen steuern wir durch mäßige Kühlung und lagern den jungen Wein auf der Feinhefe bis kurz vor der Flaschenfüllung.
Der Weinist unsere Interpretation eines Riesling von den Berghängen auf der Südseite der Alpen. Er glänzt mit frischem, vielseitigem Duft wie Ananas, Pfirsich, Limetten und Grapefruit. Im Mund beginnt der Geschmack saftig, mineralisch, hält an und animiert schließlich dazu sich mit einem weiteren Schluck umspielen zu lassen. Empfohlen zu kräftigem Fisch, kräftige Gemüsezubereitungen und hellem Fleisch. Größter Trinkspaß jung oder nach fünf bis sechs Jahren.</t>
        </r>
      </text>
    </comment>
    <comment ref="A176" authorId="0">
      <text>
        <r>
          <rPr>
            <sz val="11"/>
            <color rgb="FF000000"/>
            <rFont val="Calibri"/>
            <family val="2"/>
            <charset val="1"/>
          </rPr>
          <t xml:space="preserve">User:
</t>
        </r>
        <r>
          <rPr>
            <sz val="9"/>
            <color rgb="FF000000"/>
            <rFont val="Segoe UI"/>
            <family val="2"/>
            <charset val="1"/>
          </rPr>
          <t xml:space="preserve">Die Traubenwachsen in einer besonders steilen, steinigen Juvaler Südlage zwischen 700 und 750 Meter ü.d.M.. In unserer höchsten Rieslinglage reifen die Trauben in einem bemerkenswerten Kleinklima mit starken Luftbewegungen sowie großen Temperaturschwankungen zwischen Tag und Nacht. Für unseren CASTEL JUVAL RIESLING WINDBICHEL ernten wir nur die reifsten, aromatischsten Trauben in einem eigenen Selektionsgang.
Im Kellernutzen wir vor dem Pressen der Traubenmaische je nach den Voraussetzungen des Jahres eine gewisse Verweilzeit der Schalen mit dem Saft, um Wert gebende Inhaltsstoffe austreten zu lassen. Auch bei diesem Wein bevorzugen wir Edelstahlbehälter, um den Lagencharakter unverfälscht zu bewahren. Die Gärung steuern wir durch mäßige Kühlung und lagern den jungen Wein auf der Feinhefe bis kurz vor der Flaschenfüllung und weitere 12 Monate in der Flasche.
Der Weinist das Ergebnis unserer sorgfältigen Beobachtungen an den reifenden Trauben und  der Erkenntnis, dass die Lage Windbichel einzigartige Aromabildungen in den Rieslingtrauben bei großer Entwicklungsfähigkeit der Weine zulässt. In der Nase überzeugt er mit üppigem Geruch wie Pfirsich, reife Ananas und getrocknete Orangenschale. Im Mund sind die Weine dieser Lage ein opulenter, wahrer Traum von ausladender Saftigkeit und Mineralik.
Empfohlen zu asiatischen Speisen, hellem Fleisch oder einfach zum puren Genuß. Größter Trinkspaß nach fünf bis sechs Jahren.</t>
        </r>
      </text>
    </comment>
    <comment ref="A244" authorId="0">
      <text>
        <r>
          <rPr>
            <sz val="11"/>
            <color rgb="FF000000"/>
            <rFont val="Calibri"/>
            <family val="2"/>
            <charset val="1"/>
          </rPr>
          <t xml:space="preserve">User:
</t>
        </r>
        <r>
          <rPr>
            <sz val="9"/>
            <color rgb="FF000000"/>
            <rFont val="Segoe UI"/>
            <family val="2"/>
            <charset val="1"/>
          </rPr>
          <t xml:space="preserve">Lage: beste Weingüter in St. Michael und "Eppan Berg" (450-650m)
Exposition: Südost
Böden: Kalkschotterböden
Erziehungsform: Guyot 
REBALTER
10 bis 33 Jahre
LESE
Anfang bis Mitte September; Lese und Traubenselektion von Hand.
AUSBAU
Der größte Teil (75%) wird in Stahltanks vergoren, in denen der Wein auf der Feinhefe bis Ende April ausgebaut wird. Der Rest (25%) wird im Tonneau vergoren und ausgebaut.</t>
        </r>
      </text>
    </comment>
    <comment ref="A247" authorId="0">
      <text>
        <r>
          <rPr>
            <sz val="11"/>
            <color rgb="FF000000"/>
            <rFont val="Calibri"/>
            <family val="2"/>
            <charset val="1"/>
          </rPr>
          <t xml:space="preserve">User:
</t>
        </r>
        <r>
          <rPr>
            <sz val="9"/>
            <color rgb="FF000000"/>
            <rFont val="Segoe UI"/>
            <family val="2"/>
            <charset val="1"/>
          </rPr>
          <t xml:space="preserve">Lage südliches Eisacktal
 am Fuß des Schlernmassivs 
 auf 450-550 m 
Böden kalkhaltige Moränen 
auf festem Quarzporphyr
Hangneigung 50–70%
Erziehungssystem Pergel &amp; Spalier 
Pflanzdichte 4.500 – 7.500 Rebstöcke pro Hektar
Lesezeitraum Mitte September 
Ertrag 55 hl/ha 
Vinifikation
kurze Mazeration der Trauben, 
anschließend schonende Pressung 
und Vergärung im Stahltank sowie 1/3 im Holz (Tonneau)
Ausbau
Lagerung und Reife für 10 Monate auf der Feinhefe 
 im Stahltank und 1/3 im Holzfass (Tonneau) </t>
        </r>
      </text>
    </comment>
    <comment ref="A274" authorId="0">
      <text>
        <r>
          <rPr>
            <sz val="11"/>
            <color rgb="FF000000"/>
            <rFont val="Calibri"/>
            <family val="2"/>
            <charset val="1"/>
          </rPr>
          <t xml:space="preserve">User:
</t>
        </r>
        <r>
          <rPr>
            <sz val="9"/>
            <color rgb="FF000000"/>
            <rFont val="Segoe UI"/>
            <family val="2"/>
            <charset val="1"/>
          </rPr>
          <t xml:space="preserve">Lage: ausgesuchte Weinberge im Überetsch (420 – 600 m)
Exposition: Südost, Südwest
Böden: Kalkschotterböden
Erziehungsform: Guyot  
REBALTER
15 bis 32 Jahre
LESE
Ende September bis Anfang Oktober; Lese und Traubenselektion von Hand.
AUSBAU
Vergärung, biologischer Säureabbau und Ausbau auf der Hefe im Barrique-Tonneau. Assemblage nach einem knappen Jahr und weitere Reifung für mindestens acht Monate im Betonfass.</t>
        </r>
      </text>
    </comment>
    <comment ref="A352" authorId="0">
      <text>
        <r>
          <rPr>
            <sz val="11"/>
            <color rgb="FF000000"/>
            <rFont val="Calibri"/>
            <family val="2"/>
            <charset val="1"/>
          </rPr>
          <t xml:space="preserve">User:
</t>
        </r>
        <r>
          <rPr>
            <sz val="9"/>
            <color rgb="FF000000"/>
            <rFont val="Segoe UI"/>
            <family val="2"/>
            <charset val="1"/>
          </rPr>
          <t xml:space="preserve">Varietà: 100% Manzoni Bianco (Luigi Manzoni - scuola enologica di Conegliano: RieslingxWeissburgunder)
Denominazione: Veneto I.G.T.
Vigneto d’origine: Tenute di Fagarè e San Polo di Piave 
Coltivazione: Biologica
Forma di allevamento: Doppio Guyot
Densità d’impianto: 8 mila piante per ettaro
Produzione: 45 ettolitri per ettaro
Epoca di vendemmia: prima decade di settembre
Sistema di raccolta: a mano con cernita dei migliori grappoli 
Vinificazione: lunga pressatura soffice da uve intere caricate a mano, successivamente 
fermentazione in cemento per essere completata in legno 
Periodo di affinamento: fino a marzo sui propri lieviti completando la maturazione per almeno un 
anno in bottiglia
Aspetto: naturale, sur lie 
Note organolettiche: dal colore giallo paglierino brillante con note verdoline. All’olfatto è 
elegante e generoso con grande espressività olfattiva rispecchiando la sua paternità. I profumi di 
pesca gialla, acacia, scorza di cedro ed erbe aromatiche che in seguito, con l’invecchiamento, 
lasciano spazio a note minerali e di salsedine. Al palato rappresenta una grande vitalità, è 
elegante e vivace con un’esaltante freschezza. </t>
        </r>
      </text>
    </comment>
    <comment ref="A360" authorId="0">
      <text>
        <r>
          <rPr>
            <sz val="11"/>
            <color rgb="FF000000"/>
            <rFont val="Calibri"/>
            <family val="2"/>
            <charset val="1"/>
          </rPr>
          <t xml:space="preserve">User:
</t>
        </r>
        <r>
          <rPr>
            <sz val="9"/>
            <color rgb="FF000000"/>
            <rFont val="Segoe UI"/>
            <family val="2"/>
            <charset val="1"/>
          </rPr>
          <t xml:space="preserve">ETÀ VIGNETO 30 anni
ZONA DI PRODUZIONE Cumiod, Villeneuve, Valle d’Aosta
TERRENO Sabbioso e pietroso (Ardesia, 
Granito, Quarzo)
ALTITUDINE PIANTE SLM Da 880 a 920 mt, esposizione N/S
SUPERFICIE
17.000 m2; Sistema a Gujot, 11.000 
piante/ettaro, filari a 1,50 mt x 0,60 
mt, resa 60 q/ha
VENDEMMIA Manuale, a metà ottobre
VINIFICAZIONE
Lavorazione in diversi passaggi, la 
vendemmia viene lavorata in parte 
in anfora su buccia, in parte in orcio 
su buccia, in parte in legno e in 
acciaio. Macerazione pellicolare pre
fermentativa a freddo e 
fermentazione malolattica su legno
GRADO ALCOLICO 14% Vol.
CARATTERISTICHE ORGANOLETTICHE
VISTA Giallo paglierino
OLFATTO Fine, floreale e agrumato, piacevoli note di pompelmo
GUSTO Secco, perfetto equilibrio tra sapidità e mineralità
DESCRIZIONE DEL VINO BIANCO SOPRAQUOTA 900' ROSSET 2020
“Sopraquota 900” della piccola cantina valdostana Rosset è uno dei bianchi italiani più interessanti in assoluto. Esprime tutto il fascino di un grande vino di montagna, profumato, raffinato e fresco, che nasce in un territorio estremo, a 900 metri d’altitudine. È un’etichetta di carattere artigianale, realizzata in un numero limitato di bottiglie, che vanno letteralmente a ruba tra gli appassionati. I suoi freschi aromi agrumati e il suo sorso vibrante, regalano una straordinaria piacevolezza di beva.
Il bianco “Sopraquota 900” è prodotto da una piccola cantina di carattere familiare, che coltiva pochi ettari di vigna in Valle d’Aosta. Fondata nel 2001, Rosset ha saputo in pochi anni mettersi in luce, grazie a una produzione di vini di alto livello qualitativo. Fedele alle tradizioni del territorio, coltiva le varietà storicamente più diffuse in Valle, cercando sempre di valorizzare il connubio, tra caratteristiche del territorio e vitigno. La vigna ha circa 30 anni, ed è coltivata a un’altitudine di circa 900 metri sul livello del mare, con esposizione nord-sud. Poggia su terreni sabbiosi e pietrosi, con componenti di ardesia, granito e quarzo. Le uve sono vendemmiate manualmente a metà ottobre. I grappoli sono sottoposti a una macerazione pellicolare prefermentativa a freddo e a una successiva vinificazione, in parte in anfora, in parte in orcio, in parte in legno e in acciaio.
Il vino “Sopraquota 900” di Rosset è un bianco che conquista per le sue doti d’indubbia finezza. Limpida espressione di una viticoltura di alta montagna, si abbina molto bene con antipasti di mare, crostacei o pesce dalle carni bianche e del sapore delicato. Nel calice si presenta di colore giallo paglierino. All’olfatto esprime un bouquet raffinato ed elegante, con profumi di fiori bianchi, zagara, aromi di pompelmo scorza di lime, mela Granny Smith e fragrante frutta a polpa bianca. Il sorso è teso e verticale, con un frutto delicato, che anticipa un finale sapido e di vivace freschezza. Un grande bianco assolutamente da provare.</t>
        </r>
      </text>
    </comment>
    <comment ref="A550" authorId="0">
      <text>
        <r>
          <rPr>
            <sz val="11"/>
            <color rgb="FF000000"/>
            <rFont val="Calibri"/>
            <family val="2"/>
            <charset val="1"/>
          </rPr>
          <t xml:space="preserve">User:
</t>
        </r>
        <r>
          <rPr>
            <sz val="9"/>
            <color rgb="FF000000"/>
            <rFont val="Segoe UI"/>
            <family val="2"/>
            <charset val="1"/>
          </rPr>
          <t xml:space="preserve">Lage Ansitz Tschindlhof auf 450 m
mehrer Erntedurchgänge für die besten Trauben
gerebelt und in einem 2000 l Gärbottich vergoren
mehrtägige Vormazeration, dann Spontangärun
3 Wochen Mazeration mit händischem Unterstoßen
schonen gepresst und natürliche Sedimentation
15 Monate ausbau in neuen und gebrauchten Eichenholzfässern à 500 l
leichte Filtration
Produktion ca. 4000 Flaschen
BSA</t>
        </r>
      </text>
    </comment>
    <comment ref="A553" authorId="0">
      <text>
        <r>
          <rPr>
            <sz val="11"/>
            <color rgb="FF000000"/>
            <rFont val="Calibri"/>
            <family val="2"/>
            <charset val="1"/>
          </rPr>
          <t xml:space="preserve">User:
</t>
        </r>
        <r>
          <rPr>
            <sz val="9"/>
            <color rgb="FF000000"/>
            <rFont val="Segoe UI"/>
            <family val="2"/>
            <charset val="1"/>
          </rPr>
          <t xml:space="preserve">Die Traubenwachsen in den unteren und geschützteren Weinbergen auf 630-700 Meter ü.d.M.. Insbesondere die thermischen Luftbewegungen im  Steilhang führen zu einem günstigen Klima für diese empfindliche Sorte.
Im Kellervergären wir die Trauben in Edelstahlfässern, stoßen die aufsteigenden Beerenschalen manuell unter und lassen eine Kontaktzeit des Weines auf den Trestern bis zu einigen Wochen zu. Den jungen Wein lagern wir anschließend  12 Monate in  Eichenholzfässchen und großen Akazienholzfässern.
Der Weinist ein feinfruchtiger, saftiger und klassischer Pinot. Im Geruch wie Süßkirschen, Brombeeren sowie  rote und schwarze Johannisbeeren. Im Mund elegant mit hintergründigem, noblen Gerbstoff.
Empfohlen zu Lammfleisch, kräftigen Gemüsegerichten und gerilltem Fisch. Größter Trinkspaß nach fünf bis sechs Jahren.</t>
        </r>
      </text>
    </comment>
    <comment ref="A555" authorId="0">
      <text>
        <r>
          <rPr>
            <sz val="11"/>
            <color rgb="FF000000"/>
            <rFont val="Calibri"/>
            <family val="2"/>
            <charset val="1"/>
          </rPr>
          <t xml:space="preserve">User:
</t>
        </r>
        <r>
          <rPr>
            <sz val="9"/>
            <color rgb="FF000000"/>
            <rFont val="Segoe UI"/>
            <family val="2"/>
            <charset val="1"/>
          </rPr>
          <t xml:space="preserve">Anbaugebiet
besten und ältesten Weinbergen in Mazon und Girlan. 
Hauptanteil der Trauben stammt aus Mazon, wo wir tiefgründige Ton- und Kalkböden vorfinden. Der zweite Teil stammt aus unseren ältesten Weinbergen in Girlan, wo wir eine Moränenablagerung auf vulkanischem Porphyrgestein vorfinden.
Vinifikation und Ausbau
Die Trauben werden von Hand gelesen und in kleinen Behältern angeliefert. Anschließend wird die Maische - 10% davon als Ganztrauben vinifiziert - mittels Schwerkraft in Stahlfässer gefüllt, wo die Gärung stattfindet (20-24 Tage). Nach dem biologischen Säureabbau erfolgt eine 12-monatige Reifung im Barrique und kleinen Holzfass (12 hl). Anschließend findet eine 8 monatige Lagerung im großen Holzfass (70 hl) statt. Der Wein lagert für weitere 8 Monate in der Flasche.</t>
        </r>
      </text>
    </comment>
    <comment ref="A558" authorId="0">
      <text>
        <r>
          <rPr>
            <sz val="11"/>
            <color rgb="FF000000"/>
            <rFont val="Calibri"/>
            <family val="2"/>
            <charset val="1"/>
          </rPr>
          <t xml:space="preserve">User:
</t>
        </r>
        <r>
          <rPr>
            <sz val="9"/>
            <color rgb="FF000000"/>
            <rFont val="Segoe UI"/>
            <family val="2"/>
            <charset val="1"/>
          </rPr>
          <t xml:space="preserve">Lage: Glen oberhalb Montan
Die Gärung erfolgt für 14 – 16 Tage im Gärtank mit kontinuierlichem Untertauchen der Trester. Während des 12 bis 15 – monatigen Ausbaus in kleinen und großen Eichenfässern sowie mehrmonatiger Flaschenlagerung verfeinern sich Geschmack und Aroma. </t>
        </r>
      </text>
    </comment>
    <comment ref="A575" authorId="0">
      <text>
        <r>
          <rPr>
            <sz val="11"/>
            <color rgb="FF000000"/>
            <rFont val="Calibri"/>
            <family val="2"/>
            <charset val="1"/>
          </rPr>
          <t xml:space="preserve">User:
</t>
        </r>
        <r>
          <rPr>
            <sz val="9"/>
            <color rgb="FF000000"/>
            <rFont val="Segoe UI"/>
            <family val="2"/>
            <charset val="1"/>
          </rPr>
          <t xml:space="preserve">Lage: ältere Weingüter in St. Michael-Eppan und Umgebung (400-550 m)
Exposition: Süd-Südost bis Süd-Südwest
Böden: Moränenschutt- und Kalkschotterböden
Erziehungsform: Guyot 
REBALTER
8 bis 26 Jahre
LESE
Ende September bis Anfang Oktober; Lese und Traubenselektion von Hand.
AUSBAU
Kaltmazeration (drei Tage) mit darauffolgender Gärung und sanfter Pressung. Vergärung im Stahltank. Biologischer Säureabbau und Ausbau im Barrique-Tonneau. Nach etwa einem Jahr Assemblage und weitere Reifung für 10 Monate im Betonfass</t>
        </r>
      </text>
    </comment>
    <comment ref="A1187" authorId="0">
      <text>
        <r>
          <rPr>
            <sz val="11"/>
            <color rgb="FF000000"/>
            <rFont val="Calibri"/>
            <family val="2"/>
            <charset val="1"/>
          </rPr>
          <t xml:space="preserve">User:
</t>
        </r>
        <r>
          <rPr>
            <sz val="9"/>
            <color rgb="FF000000"/>
            <rFont val="Segoe UI"/>
            <family val="2"/>
            <charset val="1"/>
          </rPr>
          <t xml:space="preserve">trocknung der Trauben für 90 Tage. Fermentation im stahl. BSA im Barrique. Ausbau; 12-14 Monate im Barrique. 1 Jahr Flaschenlagerung.</t>
        </r>
      </text>
    </comment>
    <comment ref="A1194" authorId="0">
      <text>
        <r>
          <rPr>
            <sz val="11"/>
            <color rgb="FF000000"/>
            <rFont val="Calibri"/>
            <family val="2"/>
            <charset val="1"/>
          </rPr>
          <t xml:space="preserve">User:
</t>
        </r>
        <r>
          <rPr>
            <sz val="9"/>
            <color rgb="FF000000"/>
            <rFont val="Segoe UI"/>
            <family val="2"/>
            <charset val="1"/>
          </rPr>
          <t xml:space="preserve">Varietà 100% Manzoni Bianco
Annata 2015
Denominazione IGT Veneto
Vigneto d’origine Fagarè – Particella 610 
Coltivazione Biologica
Forma di allevamento Doppio capovolto corto 
Densità d’impianto 7,5mila ceppi per ettaro
Resa per pianta 3 grappoli di uva spargola per pianta
Epoca di vendemmia 3 ottobre 
Sistema di raccolta raccolta a mano delle uve e selezione 
dei grappoli con sur maturazione in pianta
Note di vinificazione
Pressatura di uve intere e fermentazione spontanea in tonneaux, dove 
rimane per altri 24 mesi in affinamento.
Affinamento in bottiglia per almeno 30 mesi
Imbottigliamento 26 agosto 2016
Note organolettiche
Dorato con riflessi ambrati alla vista, intenso il profumo di dattero e 
castagna, albicocca secca, arancia candita e note di miele di castagno.
In bocca è avvolgente e persistente, piacevolmente dolce e caldo, dal 
tannino fine ed elegante.
Abbinamento
Piccola pasticceria, biscotti salati, formaggi stagionati ed erborinati. 
Ideale anche da degustare in solitario come vino da meditazione. 
</t>
        </r>
      </text>
    </comment>
  </commentList>
</comments>
</file>

<file path=xl/sharedStrings.xml><?xml version="1.0" encoding="utf-8"?>
<sst xmlns="http://schemas.openxmlformats.org/spreadsheetml/2006/main" count="2938" uniqueCount="2021">
  <si>
    <t xml:space="preserve">Spalte3</t>
  </si>
  <si>
    <t xml:space="preserve">Spalte32</t>
  </si>
  <si>
    <t xml:space="preserve">Spalte4</t>
  </si>
  <si>
    <t xml:space="preserve">Spalte5</t>
  </si>
  <si>
    <t xml:space="preserve">Spalte6</t>
  </si>
  <si>
    <t xml:space="preserve">Spalte7</t>
  </si>
  <si>
    <t xml:space="preserve">Spalte8</t>
  </si>
  <si>
    <t xml:space="preserve">Spalte10</t>
  </si>
  <si>
    <t xml:space="preserve">Spalte11</t>
  </si>
  <si>
    <t xml:space="preserve">Spalte12</t>
  </si>
  <si>
    <t xml:space="preserve">Spalte14</t>
  </si>
  <si>
    <t xml:space="preserve">Spalte15</t>
  </si>
  <si>
    <t xml:space="preserve">Spalte16</t>
  </si>
  <si>
    <t xml:space="preserve">SCHAUMWEINE - VINI SPUMANTI - CHAMPAGNE</t>
  </si>
  <si>
    <t xml:space="preserve">Südtirol - Alto Adige</t>
  </si>
  <si>
    <t xml:space="preserve">RED MOON</t>
  </si>
  <si>
    <t xml:space="preserve">Cuvée Marianna </t>
  </si>
  <si>
    <t xml:space="preserve">Extra Brut</t>
  </si>
  <si>
    <t xml:space="preserve">80%chardonnay, 20%pinot noir</t>
  </si>
  <si>
    <t xml:space="preserve">Arunda Vivaldi</t>
  </si>
  <si>
    <t xml:space="preserve">Arunda Riserva Millesimato</t>
  </si>
  <si>
    <t xml:space="preserve">60%chardonnay, 40%pinot noir</t>
  </si>
  <si>
    <t xml:space="preserve">2017-1</t>
  </si>
  <si>
    <t xml:space="preserve">Arunda Rosé </t>
  </si>
  <si>
    <t xml:space="preserve">Brut</t>
  </si>
  <si>
    <t xml:space="preserve">50%pinot blanc, 50%pinot noir</t>
  </si>
  <si>
    <t xml:space="preserve">Comitissa Riserva</t>
  </si>
  <si>
    <t xml:space="preserve">Pas Dosé</t>
  </si>
  <si>
    <t xml:space="preserve">35%chardonnay, 50%pinot blanc, 15%pinot noir</t>
  </si>
  <si>
    <t xml:space="preserve">Lorenz Martini</t>
  </si>
  <si>
    <t xml:space="preserve">2019-2</t>
  </si>
  <si>
    <t xml:space="preserve">Haderburg </t>
  </si>
  <si>
    <t xml:space="preserve">85%chardonnay, 15%pinot noir</t>
  </si>
  <si>
    <t xml:space="preserve">L. Ochsenreiter</t>
  </si>
  <si>
    <t xml:space="preserve">Haderburg Pas Dosé</t>
  </si>
  <si>
    <t xml:space="preserve">85%chardonnay,15% pinot noir</t>
  </si>
  <si>
    <t xml:space="preserve">Arunda Parlein </t>
  </si>
  <si>
    <t xml:space="preserve">BIO</t>
  </si>
  <si>
    <t xml:space="preserve">chardonnay</t>
  </si>
  <si>
    <t xml:space="preserve">Haderburg Riserva Hausmannhof</t>
  </si>
  <si>
    <t xml:space="preserve">2009-2 </t>
  </si>
  <si>
    <t xml:space="preserve">Praeclarus Cuvée St. Pauls </t>
  </si>
  <si>
    <t xml:space="preserve">St. Pauls</t>
  </si>
  <si>
    <t xml:space="preserve">Athesis </t>
  </si>
  <si>
    <t xml:space="preserve">chardonnay, pinot blanc, pinot nero</t>
  </si>
  <si>
    <t xml:space="preserve">Kettmeir</t>
  </si>
  <si>
    <t xml:space="preserve">2020-2 </t>
  </si>
  <si>
    <t xml:space="preserve">Blanc de Rouge </t>
  </si>
  <si>
    <t xml:space="preserve">Extra Dry</t>
  </si>
  <si>
    <t xml:space="preserve">vernatsch</t>
  </si>
  <si>
    <t xml:space="preserve">Hartmann Donà</t>
  </si>
  <si>
    <t xml:space="preserve">Kettmeir </t>
  </si>
  <si>
    <t xml:space="preserve">1919 Riserva</t>
  </si>
  <si>
    <t xml:space="preserve">chardonnay, pinot noir</t>
  </si>
  <si>
    <t xml:space="preserve">Trentino</t>
  </si>
  <si>
    <t xml:space="preserve">Ferrari Perlé</t>
  </si>
  <si>
    <t xml:space="preserve">Cantine Ferrari</t>
  </si>
  <si>
    <t xml:space="preserve">2016-1  2018-1</t>
  </si>
  <si>
    <t xml:space="preserve">Dorigati Methius Riserva</t>
  </si>
  <si>
    <t xml:space="preserve">Dorigati</t>
  </si>
  <si>
    <t xml:space="preserve">Giulio Ferrari Riserva del  Fondatore </t>
  </si>
  <si>
    <t xml:space="preserve">Ferrari Perlé Zero</t>
  </si>
  <si>
    <t xml:space="preserve">Brut nature</t>
  </si>
  <si>
    <t xml:space="preserve">2014-1</t>
  </si>
  <si>
    <t xml:space="preserve">Giulio Ferrari Rosé Riserva </t>
  </si>
  <si>
    <t xml:space="preserve">pinot noir, chardonnay </t>
  </si>
  <si>
    <t xml:space="preserve">Art</t>
  </si>
  <si>
    <t xml:space="preserve">Franciacorta </t>
  </si>
  <si>
    <r>
      <rPr>
        <sz val="11"/>
        <color rgb="FF000000"/>
        <rFont val="Calibri"/>
        <family val="2"/>
        <charset val="1"/>
      </rPr>
      <t xml:space="preserve">Franciacorta Bellavista </t>
    </r>
    <r>
      <rPr>
        <sz val="11"/>
        <color rgb="FFFF0000"/>
        <rFont val="Calibri"/>
        <family val="2"/>
        <charset val="1"/>
      </rPr>
      <t xml:space="preserve">Alma Grande Cuvée</t>
    </r>
  </si>
  <si>
    <t xml:space="preserve">79%chardonnay, 20%pinot noir, 1%pinot blanc</t>
  </si>
  <si>
    <t xml:space="preserve">Bellavista</t>
  </si>
  <si>
    <t xml:space="preserve">Bellavista Rose Grand Cuvee </t>
  </si>
  <si>
    <t xml:space="preserve">65%chardonnay,35% pinot noir</t>
  </si>
  <si>
    <t xml:space="preserve">2016-1</t>
  </si>
  <si>
    <t xml:space="preserve">43% in Holz, mind. 5 JahreReifung im Keller</t>
  </si>
  <si>
    <t xml:space="preserve">Bellavista Vittorio Moretti </t>
  </si>
  <si>
    <t xml:space="preserve">50%chardonnay, 50%pinot noir</t>
  </si>
  <si>
    <t xml:space="preserve">2016-1 </t>
  </si>
  <si>
    <t xml:space="preserve">Blanc de Blanc</t>
  </si>
  <si>
    <t xml:space="preserve">chartonnay</t>
  </si>
  <si>
    <t xml:space="preserve">Casa Caterina</t>
  </si>
  <si>
    <t xml:space="preserve">Bellavista Gran Cuvee Satèn</t>
  </si>
  <si>
    <t xml:space="preserve">2018-1</t>
  </si>
  <si>
    <t xml:space="preserve">Piemonte Veneto</t>
  </si>
  <si>
    <t xml:space="preserve">Buvoli Tre Extra Brut</t>
  </si>
  <si>
    <t xml:space="preserve">pinot noir</t>
  </si>
  <si>
    <t xml:space="preserve">Buvoli</t>
  </si>
  <si>
    <t xml:space="preserve">Bisol Crede Prosecco DOCG</t>
  </si>
  <si>
    <t xml:space="preserve">prosecco</t>
  </si>
  <si>
    <t xml:space="preserve">Bisol</t>
  </si>
  <si>
    <t xml:space="preserve">Prosecco di Conegliano </t>
  </si>
  <si>
    <t xml:space="preserve">Cà del Ru</t>
  </si>
  <si>
    <t xml:space="preserve">England Sussex</t>
  </si>
  <si>
    <t xml:space="preserve">Blanc de Blanc 2012</t>
  </si>
  <si>
    <t xml:space="preserve">Hoffmann &amp; Rathbone</t>
  </si>
  <si>
    <t xml:space="preserve">Classic Curée</t>
  </si>
  <si>
    <t xml:space="preserve">Pinot noir, chardonnay, meunier</t>
  </si>
  <si>
    <t xml:space="preserve">Rosé Reserve</t>
  </si>
  <si>
    <t xml:space="preserve">Champagne</t>
  </si>
  <si>
    <t xml:space="preserve">Fleury Fleur de l'Europe Nature</t>
  </si>
  <si>
    <t xml:space="preserve">85% pinot noir, 15% Chardonny</t>
  </si>
  <si>
    <t xml:space="preserve">Fleury</t>
  </si>
  <si>
    <t xml:space="preserve">Dom Perignon Rosé </t>
  </si>
  <si>
    <t xml:space="preserve">Moet &amp; Chandon</t>
  </si>
  <si>
    <t xml:space="preserve">Bollinger Special Cuvée</t>
  </si>
  <si>
    <t xml:space="preserve">pinot noir, chardonnay, pinot meunier</t>
  </si>
  <si>
    <t xml:space="preserve">Bollinger </t>
  </si>
  <si>
    <t xml:space="preserve">Bollinger hat mindestens 3 Jahre Kellerreife.</t>
  </si>
  <si>
    <t xml:space="preserve">Ruinart Brut</t>
  </si>
  <si>
    <t xml:space="preserve">But</t>
  </si>
  <si>
    <t xml:space="preserve">40%chardonnay, 50-55%pinot noir, 5-10%pinot meunier</t>
  </si>
  <si>
    <t xml:space="preserve">Ruinart</t>
  </si>
  <si>
    <t xml:space="preserve">Handlese, BSA</t>
  </si>
  <si>
    <t xml:space="preserve">Ruinart Brut Rosé</t>
  </si>
  <si>
    <t xml:space="preserve">45%chardonnay, 55%pinot noir</t>
  </si>
  <si>
    <t xml:space="preserve">Louis Roederer Brut Premier</t>
  </si>
  <si>
    <t xml:space="preserve">40%pinot noir, 40%chardonnay, 20%pnot meunier</t>
  </si>
  <si>
    <t xml:space="preserve">Luis Roederer</t>
  </si>
  <si>
    <t xml:space="preserve">Weine im Eichenfass gereift, mind. 3 Jahre im Keller, mind. 6 Monate nach dem Degorgement</t>
  </si>
  <si>
    <t xml:space="preserve">Louis Roederer  Cristal</t>
  </si>
  <si>
    <t xml:space="preserve">60%pinot noir, 40%chardonnay</t>
  </si>
  <si>
    <t xml:space="preserve">6 Jahre im Keller, mind. 8 Monate in der Flasche nach dem Degorgement</t>
  </si>
  <si>
    <t xml:space="preserve">Benoit Lahaye Blanc des Noirs</t>
  </si>
  <si>
    <t xml:space="preserve">Benoit Lahaye</t>
  </si>
  <si>
    <t xml:space="preserve">Benoit Lahaye GC Nature </t>
  </si>
  <si>
    <t xml:space="preserve">90%pinot noir, 10% chardonnay</t>
  </si>
  <si>
    <t xml:space="preserve">Benoit Lahaye Nature Grand Violaine</t>
  </si>
  <si>
    <t xml:space="preserve">50%pinot noir, 50%chardonnay</t>
  </si>
  <si>
    <t xml:space="preserve">Lacourte-Godbillon "Terroirs d'Eceuil"  1er Cru</t>
  </si>
  <si>
    <t xml:space="preserve">85% Pinot Noir, 15% Chardonnay. Vendange 2018, 35% vins de réserve</t>
  </si>
  <si>
    <t xml:space="preserve">Lacourte-Godbillon</t>
  </si>
  <si>
    <t xml:space="preserve">Benoit Lahaye "Le Jardin de la Grosse Pierre"</t>
  </si>
  <si>
    <t xml:space="preserve">Pinot Noir, Pinot Meunier, Pinot Blanc, Chardonnay, 
Arbanne, Petit Meslier, altri</t>
  </si>
  <si>
    <t xml:space="preserve">Dom Perignon</t>
  </si>
  <si>
    <t xml:space="preserve">Billecart-Salmon Brut Réserve</t>
  </si>
  <si>
    <t xml:space="preserve">Billecart-Salmon</t>
  </si>
  <si>
    <t xml:space="preserve">Billecart-Salmon Rosé</t>
  </si>
  <si>
    <t xml:space="preserve">chardonnay, pinot meunier, pinot noir</t>
  </si>
  <si>
    <t xml:space="preserve">Bruno Paillard Blanc de Blancs Réserve Cuvée Grand Cru</t>
  </si>
  <si>
    <t xml:space="preserve">Bruno Paillard</t>
  </si>
  <si>
    <t xml:space="preserve">4 Jahre auf der Hefe</t>
  </si>
  <si>
    <t xml:space="preserve">"Latitude" </t>
  </si>
  <si>
    <t xml:space="preserve">Larmandier-Bernier</t>
  </si>
  <si>
    <t xml:space="preserve">"Longitude" 1er Cru</t>
  </si>
  <si>
    <t xml:space="preserve">"Terre de Vertus" 1er Cru </t>
  </si>
  <si>
    <t xml:space="preserve">"Les Chemins d'Avize" Blanc de blancs Grand Cru</t>
  </si>
  <si>
    <t xml:space="preserve">Rosé de Saignée 1er Cru Extra Brut</t>
  </si>
  <si>
    <t xml:space="preserve">pinot noir, pinot gris</t>
  </si>
  <si>
    <t xml:space="preserve">Blanc de Blancs</t>
  </si>
  <si>
    <t xml:space="preserve">Diebolt-Vallois</t>
  </si>
  <si>
    <t xml:space="preserve">Tarlant Zero Brut Nature</t>
  </si>
  <si>
    <t xml:space="preserve">chardonnay, pinot noir, pinot meunier</t>
  </si>
  <si>
    <t xml:space="preserve">Tarlant </t>
  </si>
  <si>
    <t xml:space="preserve">Bam! Blanc de blancs Brut nature</t>
  </si>
  <si>
    <t xml:space="preserve">pinot Blanc (18%), Arbanne (18%) e petit Meslier (64%)</t>
  </si>
  <si>
    <t xml:space="preserve">tarlant </t>
  </si>
  <si>
    <t xml:space="preserve">Rosé Cuvée de Reserve</t>
  </si>
  <si>
    <t xml:space="preserve">20%pinot noir, 80%pinot meunier</t>
  </si>
  <si>
    <t xml:space="preserve">Alain Couvreur</t>
  </si>
  <si>
    <t xml:space="preserve">Royal Reserve Brut</t>
  </si>
  <si>
    <t xml:space="preserve">65%pinot noir, 30%chardonnay, 5%pinot meunier</t>
  </si>
  <si>
    <t xml:space="preserve">Philipponat</t>
  </si>
  <si>
    <t xml:space="preserve">teilweise BSA, Holzausbau, 3 Jahre in der Flasche auf der Hefe</t>
  </si>
  <si>
    <t xml:space="preserve">Purity</t>
  </si>
  <si>
    <t xml:space="preserve">meunier</t>
  </si>
  <si>
    <t xml:space="preserve">F. Moreau</t>
  </si>
  <si>
    <t xml:space="preserve">Laurent Perrier Brut </t>
  </si>
  <si>
    <t xml:space="preserve">45%chardonnay,40% pinot noir, 15%pinot meunier</t>
  </si>
  <si>
    <t xml:space="preserve">10-20% ReserveWeine, 3 Jahre Reifung</t>
  </si>
  <si>
    <t xml:space="preserve">Laurent Perrier Ultra Brut</t>
  </si>
  <si>
    <t xml:space="preserve">55% Chardonnay, 45% pinot noir</t>
  </si>
  <si>
    <t xml:space="preserve">Laurent Perrier Millesimé</t>
  </si>
  <si>
    <t xml:space="preserve">2012-2</t>
  </si>
  <si>
    <t xml:space="preserve">Cuvee aus 3 herausragenden Jahrgängen, mind. 7-8 Jahre Flaschenlagerung, nur Grand Crus</t>
  </si>
  <si>
    <t xml:space="preserve">KLEINE FLASCHEN - PICCOLE BOTTIGLIE</t>
  </si>
  <si>
    <t xml:space="preserve">Arunda Brut</t>
  </si>
  <si>
    <t xml:space="preserve">50%chardonnay, 30%pinot blanc, 20%pinot noir</t>
  </si>
  <si>
    <t xml:space="preserve">Ruinart Brut </t>
  </si>
  <si>
    <t xml:space="preserve">MAGNUM </t>
  </si>
  <si>
    <t xml:space="preserve">nicht gelistet</t>
  </si>
  <si>
    <t xml:space="preserve">"Longitude" Blanc de blancs 1er Cru</t>
  </si>
  <si>
    <t xml:space="preserve">Cuvée Marianne</t>
  </si>
  <si>
    <t xml:space="preserve">neu?</t>
  </si>
  <si>
    <t xml:space="preserve">cuvée marianne</t>
  </si>
  <si>
    <t xml:space="preserve">MADEIRA</t>
  </si>
  <si>
    <t xml:space="preserve">WEISSWEINE  - VINI BIANCHI </t>
  </si>
  <si>
    <t xml:space="preserve">Weissburgunder - Pinot bianco</t>
  </si>
  <si>
    <t xml:space="preserve">Weissburgunder Platt&amp; Riegl</t>
  </si>
  <si>
    <t xml:space="preserve">Kellerei Girlan</t>
  </si>
  <si>
    <t xml:space="preserve">2023-2 </t>
  </si>
  <si>
    <t xml:space="preserve">Weissburgunder Schulthauser</t>
  </si>
  <si>
    <t xml:space="preserve">Kellerei St. Michael Eppan</t>
  </si>
  <si>
    <t xml:space="preserve">2022-1 2023-1 </t>
  </si>
  <si>
    <t xml:space="preserve">Weissburgunder Praesulis</t>
  </si>
  <si>
    <t xml:space="preserve">Gumphof</t>
  </si>
  <si>
    <t xml:space="preserve">Weissburgunder Longorei</t>
  </si>
  <si>
    <t xml:space="preserve">Pfitscher</t>
  </si>
  <si>
    <t xml:space="preserve">Weissburgunder Barthenau </t>
  </si>
  <si>
    <t xml:space="preserve">Hofstätter</t>
  </si>
  <si>
    <t xml:space="preserve">Vinschgau Weissburgunder</t>
  </si>
  <si>
    <t xml:space="preserve">Castel Juval</t>
  </si>
  <si>
    <t xml:space="preserve">Weissburgunder Kristallberg</t>
  </si>
  <si>
    <t xml:space="preserve">Elena Walch</t>
  </si>
  <si>
    <t xml:space="preserve">350m.ü.M, 1/3 in franz. EichenBarriques vergoren und dann Reifung für 5 Monate. Cuvee im Frühling</t>
  </si>
  <si>
    <t xml:space="preserve">Weißburgunder Klaser  Riserva Salamander</t>
  </si>
  <si>
    <t xml:space="preserve">Niklaserhof</t>
  </si>
  <si>
    <t xml:space="preserve">2021-0</t>
  </si>
  <si>
    <t xml:space="preserve">550.m.ü.M, Gärung in 500 l Eichenholzfässern bleibt dort für 12 Monate auf der Feinhefe und danach weitere 6 Monate auf der Feinhefe im Stahltank</t>
  </si>
  <si>
    <t xml:space="preserve">Weissburgunder Strahler</t>
  </si>
  <si>
    <t xml:space="preserve">Stroblhof</t>
  </si>
  <si>
    <t xml:space="preserve">400-500m.ü.M, Traubengemisch (2012 z.B. mit 4 % Pinot Grigio und Chardonnay), Gärung; 22 Tage im Edelstahltank &amp; Eichenfässern, ohne BSA, Ausbau; 6 Monate 50% in Eichenhlzfässern auf der Hefe, 50% Edelstahlbehälter</t>
  </si>
  <si>
    <t xml:space="preserve">Weissburgunder Riserva Renaissance</t>
  </si>
  <si>
    <t xml:space="preserve">Weißburgunder Riserva Helios</t>
  </si>
  <si>
    <t xml:space="preserve">Kränzel</t>
  </si>
  <si>
    <t xml:space="preserve">Weissburgunder Alte Reben</t>
  </si>
  <si>
    <t xml:space="preserve">K. Martini &amp; Sohn</t>
  </si>
  <si>
    <t xml:space="preserve">2021-2</t>
  </si>
  <si>
    <t xml:space="preserve">250m.ü.M, 4 h Maischestandzeit, Gärung; im grossen Holzfass, Ausbau; 5 Monate auf der Feinhefe im Stahltank</t>
  </si>
  <si>
    <t xml:space="preserve">Terlaner Weissburgunder Eichhorn </t>
  </si>
  <si>
    <t xml:space="preserve">Manincor</t>
  </si>
  <si>
    <t xml:space="preserve">2023-2 euro21,2</t>
  </si>
  <si>
    <t xml:space="preserve">300m.ü.M, 8h Mazeration, Gärung; spontan im Holzfass mit Traubeneigenen Hefen, Ausbau; 9 Monate auf der Feinhefe</t>
  </si>
  <si>
    <t xml:space="preserve">Weissburgunder Vom Muschelkalk</t>
  </si>
  <si>
    <t xml:space="preserve">Weingut Abraham</t>
  </si>
  <si>
    <t xml:space="preserve">400-600m.ü.M. Gärung; Stahlfass &amp; grossen Eichenholzfass, Ausbau; 5 Monate auf der Feinhefe mit teilweise BSA</t>
  </si>
  <si>
    <t xml:space="preserve">Weissburgunder Plötzner</t>
  </si>
  <si>
    <t xml:space="preserve">500-700m.ü.M, Gärung; grossem Holzfass, Ausbau; 5-7 Monate auf der Feinhefe mit teilweise BSA</t>
  </si>
  <si>
    <t xml:space="preserve">Weissburgunder Prunar </t>
  </si>
  <si>
    <t xml:space="preserve">Erste &amp; Neue </t>
  </si>
  <si>
    <t xml:space="preserve">2012-1</t>
  </si>
  <si>
    <t xml:space="preserve">500m.ü.M. Gärung; grossen Holzfass &amp; Edelstahltank, anschliessende Lagerung auf der Feinhefe</t>
  </si>
  <si>
    <t xml:space="preserve">Weissburgunder Riserva Vorberg </t>
  </si>
  <si>
    <t xml:space="preserve">Kellerei Terlan</t>
  </si>
  <si>
    <t xml:space="preserve">600-950m.ü.M. Handlese, Gärung; grossen Eichenfass, Ausbau; BSA und Reife für 12 Monate auf der Feinhefe im traditionellen Holzfass</t>
  </si>
  <si>
    <t xml:space="preserve">Weissburgunder Sirmian</t>
  </si>
  <si>
    <t xml:space="preserve">Nals Margreid</t>
  </si>
  <si>
    <t xml:space="preserve">Ausbau; 7 Monate im Edelstahlfass und Holzfass</t>
  </si>
  <si>
    <t xml:space="preserve">Weissburgunder St. Valentin </t>
  </si>
  <si>
    <t xml:space="preserve">St. Michael Eppan</t>
  </si>
  <si>
    <t xml:space="preserve">450-600m.ü.M. Handlese, Gärung; BSA und Ausbau von 50% auf der Hefe in BarriquesTonneau. Rest in grossen Eichenholzfässern.  Nach 1 Jahr Assemblage, danach 6 Monate im Stahltank</t>
  </si>
  <si>
    <t xml:space="preserve">Weissburgunder Haberle </t>
  </si>
  <si>
    <t xml:space="preserve">Alois Lageder</t>
  </si>
  <si>
    <t xml:space="preserve">2019-1 versalto bio 2021- 1 </t>
  </si>
  <si>
    <t xml:space="preserve">480-520m.ü.M. Gärung: Edelstahltank, Ausbau; 6 Moante auf der Feinhefe</t>
  </si>
  <si>
    <t xml:space="preserve">Terlaner Weissburgunder De Silva </t>
  </si>
  <si>
    <t xml:space="preserve">Peter Sölva &amp; Söhne</t>
  </si>
  <si>
    <t xml:space="preserve">2021-1 </t>
  </si>
  <si>
    <t xml:space="preserve">500m.ü.M. nach der Vergärung auf der feinen Hefe bis zur Abfüllung. </t>
  </si>
  <si>
    <t xml:space="preserve">Terlaner Weissburgunder Rarity</t>
  </si>
  <si>
    <t xml:space="preserve">Chardonnay</t>
  </si>
  <si>
    <t xml:space="preserve">Chardonnay Kreuth</t>
  </si>
  <si>
    <t xml:space="preserve">250-420m.ü.M. Hadlese, Gärung; grossen Eichenholzfass, Ausbau; BSA und 8 Monate auf der Feinhefe im traditionellen Holzfass</t>
  </si>
  <si>
    <t xml:space="preserve">CH19</t>
  </si>
  <si>
    <t xml:space="preserve">Pitzner</t>
  </si>
  <si>
    <t xml:space="preserve">Chardonnay St. Valentin </t>
  </si>
  <si>
    <t xml:space="preserve">2022-2</t>
  </si>
  <si>
    <t xml:space="preserve">Chardonnay Cardellino </t>
  </si>
  <si>
    <t xml:space="preserve">400.m.ü.M. Vinifizierung; langer Hefekontakt, 15% werden in franz. EichenBarrique vergoren und reifen 5 Monate. Assemblage im Frühjahr</t>
  </si>
  <si>
    <t xml:space="preserve">Chardonnay Marei </t>
  </si>
  <si>
    <t xml:space="preserve">Castel Salegg</t>
  </si>
  <si>
    <t xml:space="preserve">2021-1</t>
  </si>
  <si>
    <t xml:space="preserve">Chardonnay Riserva</t>
  </si>
  <si>
    <t xml:space="preserve">Happacherhof</t>
  </si>
  <si>
    <t xml:space="preserve">Vergärung im grossen Eichenhlzfass mit anschliessender 15 Monatiger reife</t>
  </si>
  <si>
    <t xml:space="preserve">Chardonnay Ogeaner</t>
  </si>
  <si>
    <t xml:space="preserve">Armin Kobler</t>
  </si>
  <si>
    <t xml:space="preserve">209.m.ü.M. Vinifizierung; auf der Feinhefe im Stahlfass mit teilweise BSA, keine Weinsteinstabilisierung</t>
  </si>
  <si>
    <t xml:space="preserve">Chardonnay Ateyon </t>
  </si>
  <si>
    <t xml:space="preserve">(10%Kerner)</t>
  </si>
  <si>
    <t xml:space="preserve">Loacker Schwarhof</t>
  </si>
  <si>
    <t xml:space="preserve">Holzausbau mit wöchentlicher Batonnage und spontangärung</t>
  </si>
  <si>
    <t xml:space="preserve">Chardonnay Lafoa</t>
  </si>
  <si>
    <t xml:space="preserve">Schreckbichl Colterenzio</t>
  </si>
  <si>
    <t xml:space="preserve">400-550m.ü.M. Ganztraubenpressung. Gärung; neuen und gebrauchten Barriques, BSA. Ausbau; 10 Monate auf der Feinhefe mit regelmässiger Batonnage. Mind. 6 Monate in der Flasche</t>
  </si>
  <si>
    <t xml:space="preserve">Donà d'Or</t>
  </si>
  <si>
    <t xml:space="preserve">bei Terlan</t>
  </si>
  <si>
    <t xml:space="preserve">260-320m.ü.M. Gärung; kleinen Eichenhlzfass mit BSA. Ausbau; 11 Monate auf der ersten Hefe mit regelmässiger Batonnage.</t>
  </si>
  <si>
    <t xml:space="preserve">Chardonnay Löwengang </t>
  </si>
  <si>
    <t xml:space="preserve">Tenutae Lageder</t>
  </si>
  <si>
    <t xml:space="preserve">230-330m.ü.M. Gärung; spontan in Barriques 1/3neu. Ausbau; auf der Hefe im Barriques über 11 Monate</t>
  </si>
  <si>
    <t xml:space="preserve">Chardonnay Schwarzhaus</t>
  </si>
  <si>
    <t xml:space="preserve">2019-1 2022-1 </t>
  </si>
  <si>
    <t xml:space="preserve">350m.ü.M. Gärung; grossen Eichenholzfass mit BSA. Ausbau; 6 Monate auf der Hefe im Holzfass</t>
  </si>
  <si>
    <t xml:space="preserve">Chardonnay Baron Salvadori </t>
  </si>
  <si>
    <t xml:space="preserve">12 Monate im Tonneau</t>
  </si>
  <si>
    <t xml:space="preserve">Chardonnay Sophie </t>
  </si>
  <si>
    <t xml:space="preserve">(6% Viognier)</t>
  </si>
  <si>
    <t xml:space="preserve">350-40m.ü.M. 4 h Mazeration. Gärung; spontan in Holzfässern verschiedener grössen und Traubeneigener Hefe, BSA. Ausbau;  9 Monate auf der Feinhefe</t>
  </si>
  <si>
    <t xml:space="preserve">250-500m.ü.M. Handlese, Gärung; Edelstahltanks, Ausbau; 5-7 Monate auf der Feinhefe im Stahltank</t>
  </si>
  <si>
    <t xml:space="preserve">Chardonnay Riserva Troy</t>
  </si>
  <si>
    <t xml:space="preserve">Kellerei Tramin</t>
  </si>
  <si>
    <t xml:space="preserve">Riesling</t>
  </si>
  <si>
    <t xml:space="preserve">Riesling Praepositus</t>
  </si>
  <si>
    <t xml:space="preserve">Stiftskellerei Neustift</t>
  </si>
  <si>
    <t xml:space="preserve">2020-1</t>
  </si>
  <si>
    <t xml:space="preserve">650-700m.ü.M. 2/3 Mitte Oktober, 1/3 Spätlese mitte Dezember. Vergärung &amp; Ausbau im Edelstahltank. 9 Monate Flaschenreifung</t>
  </si>
  <si>
    <t xml:space="preserve">700.m.ü.M. Gärung im Edelstahlbehälter</t>
  </si>
  <si>
    <t xml:space="preserve">Riesling R</t>
  </si>
  <si>
    <t xml:space="preserve">Köfererhof</t>
  </si>
  <si>
    <t xml:space="preserve">700m.ü.M. Handlese. Gärung &amp; Ausbau im Stahl.</t>
  </si>
  <si>
    <t xml:space="preserve">Riesling Viel Anders</t>
  </si>
  <si>
    <t xml:space="preserve">Röckhof</t>
  </si>
  <si>
    <t xml:space="preserve">550-650m.ü.M. Ernte im Oktober/November/Anfang Januar. Handlese. Gärung &amp; Ausbau im Edelstahltank für 8 Monate</t>
  </si>
  <si>
    <t xml:space="preserve">Riesling Montiggl</t>
  </si>
  <si>
    <t xml:space="preserve">2022-1 Fallwine </t>
  </si>
  <si>
    <t xml:space="preserve">Riesling Kaiton</t>
  </si>
  <si>
    <t xml:space="preserve">Kuenhof - Peter Pliger</t>
  </si>
  <si>
    <t xml:space="preserve">2022-1</t>
  </si>
  <si>
    <t xml:space="preserve">550-700m.ü.M. Gärung; spontan 50% im grossen Akazienholzfass, 50% im Edelstahltank. Ausbau; 8 Monate auf der Feinhefe</t>
  </si>
  <si>
    <t xml:space="preserve">Falkensteiner - Franz Pratzner</t>
  </si>
  <si>
    <t xml:space="preserve">600-900m.ü.M. Handlese. Gärung im AkazienHolzfass. Ausbau; 10 Monate auf der Grobhefe. 1 Jahr Flaschenlagerung.</t>
  </si>
  <si>
    <t xml:space="preserve">Riesling Unterortl</t>
  </si>
  <si>
    <t xml:space="preserve">Castel Juval - Unterortl</t>
  </si>
  <si>
    <t xml:space="preserve">Riesling Ringberg</t>
  </si>
  <si>
    <t xml:space="preserve">2019-1 </t>
  </si>
  <si>
    <t xml:space="preserve">400m.ü.M. Gärung; Stahltank. Langer Hefekontakt bis zu Abfüllung</t>
  </si>
  <si>
    <t xml:space="preserve">Riesling Windbichel</t>
  </si>
  <si>
    <t xml:space="preserve">Riesling Surmont</t>
  </si>
  <si>
    <t xml:space="preserve">Bio</t>
  </si>
  <si>
    <t xml:space="preserve">520-750m.ü.M. Gärung; Edelstahltank. Ausbau; 4 Monate auf der Feinhefe</t>
  </si>
  <si>
    <t xml:space="preserve">Riesling </t>
  </si>
  <si>
    <t xml:space="preserve">Pacherhof</t>
  </si>
  <si>
    <t xml:space="preserve">Andi Sölva</t>
  </si>
  <si>
    <t xml:space="preserve">Kerner</t>
  </si>
  <si>
    <t xml:space="preserve">700m.ü.M. Handlese. Vinifizierung im Stahlbehälter für 6 Monate auf der Hefe</t>
  </si>
  <si>
    <t xml:space="preserve">Rielinger Kontur </t>
  </si>
  <si>
    <t xml:space="preserve">Rielinger</t>
  </si>
  <si>
    <t xml:space="preserve">2021-4</t>
  </si>
  <si>
    <t xml:space="preserve">600-750m.ü.M. Gärung; Edelstahlbehälter. Ausbau; 6 Monate im Edelstahltanks</t>
  </si>
  <si>
    <t xml:space="preserve">Kerner Praepositus</t>
  </si>
  <si>
    <t xml:space="preserve">650-700m.ü.M Gärung &amp; Ausbau im Edelstahltank. 3 Monate Flaschenlagerung</t>
  </si>
  <si>
    <t xml:space="preserve">Kerner Aristos</t>
  </si>
  <si>
    <t xml:space="preserve">Eisacktaler Kellerei</t>
  </si>
  <si>
    <t xml:space="preserve">2016-1 2021-1 </t>
  </si>
  <si>
    <t xml:space="preserve">700-800m.ü.M. Gärung; Edelstahltanks. Kein BSA. Ausbau; 7 Monate auf der Feinhefe. </t>
  </si>
  <si>
    <t xml:space="preserve">Kerner Sabiona</t>
  </si>
  <si>
    <t xml:space="preserve">750m.ü.M. Gärung; Edelstahltanks. Kein BSA. Ausbau; 10 Monate auf der Feinhefe. 1 Jahr Flaschenlagerung.</t>
  </si>
  <si>
    <t xml:space="preserve">2023-2</t>
  </si>
  <si>
    <t xml:space="preserve">650m.ü.M.  Edelstahl</t>
  </si>
  <si>
    <t xml:space="preserve">Taschlerhof</t>
  </si>
  <si>
    <t xml:space="preserve">Stahltank</t>
  </si>
  <si>
    <t xml:space="preserve">Viognier Leviogn</t>
  </si>
  <si>
    <t xml:space="preserve">Tröpfltalhof</t>
  </si>
  <si>
    <t xml:space="preserve">Sylvaner</t>
  </si>
  <si>
    <t xml:space="preserve">Sylvaner </t>
  </si>
  <si>
    <t xml:space="preserve">2023-1</t>
  </si>
  <si>
    <t xml:space="preserve">550-700m.ü.M. Handlese. Gärung: 50% grossen Holzfass 50% Edelstahltanks. Ausbau; 8 Monate auf der Feinhefe zu 2/3  im grossen Holzfass, der Rest im Edelstahltanks.</t>
  </si>
  <si>
    <t xml:space="preserve">Sylvaner Sabiona</t>
  </si>
  <si>
    <t xml:space="preserve">650m.ü.M. Gärung; Edelstahltank. Kein BSA. Ausbau; 10 Monate auf der Feinhefe. 1 Jahr Flaschenlagerung</t>
  </si>
  <si>
    <t xml:space="preserve">Sylvaner BIO</t>
  </si>
  <si>
    <t xml:space="preserve">Garlider</t>
  </si>
  <si>
    <t xml:space="preserve">600-800m.ü.M. Gärung &amp; Ausbau im Holzfass</t>
  </si>
  <si>
    <t xml:space="preserve">Sylvaner Praepositus</t>
  </si>
  <si>
    <t xml:space="preserve">600-700m.ü.M.  Gärung; Edelstahltanks. Ausbau; ca. 5 Monate in akazienholzfässern zu 30hl. 3 Monate Flaschenreifung. </t>
  </si>
  <si>
    <t xml:space="preserve">Gärung &amp; Ausbau 30% in grossen Akazienholzfässern, 70% im Stahltank.</t>
  </si>
  <si>
    <t xml:space="preserve">2021-1 2022-1</t>
  </si>
  <si>
    <t xml:space="preserve">620m.ü.M. Handlese. Vinifikation im Stahlbehälter, anschliessend 8 Monate auf der Feinhefe. </t>
  </si>
  <si>
    <t xml:space="preserve">Sylvaner R </t>
  </si>
  <si>
    <t xml:space="preserve">2021-1 2022-1 (21,5)</t>
  </si>
  <si>
    <t xml:space="preserve">600-750m.ü.M. Gärung &amp; Ausbau im Edelstahl</t>
  </si>
  <si>
    <t xml:space="preserve">Sylvaner Hautnah</t>
  </si>
  <si>
    <t xml:space="preserve">2018-2</t>
  </si>
  <si>
    <t xml:space="preserve">Veltliner</t>
  </si>
  <si>
    <t xml:space="preserve"> 2020-1 2014-1</t>
  </si>
  <si>
    <t xml:space="preserve">550-700m.ü.M. Gärung; 50% grosses Holzfass 50% Edelstahltank. Ausbau; 8 Monate 2/3 im grossen Holzfass, Rest im Edelstahltank auf der Feinhefe</t>
  </si>
  <si>
    <t xml:space="preserve">Veltliner BIO</t>
  </si>
  <si>
    <t xml:space="preserve">600-650m.ü.M. Gärung &amp; Ausbau im Holzfass</t>
  </si>
  <si>
    <t xml:space="preserve">R 2022-2</t>
  </si>
  <si>
    <t xml:space="preserve">700m.ü.M.6h Mazeration.  Gärung; Edelstahlbehälter. Ausbau; 6 Monate auf der Hefe.</t>
  </si>
  <si>
    <t xml:space="preserve">Sauvignon</t>
  </si>
  <si>
    <t xml:space="preserve">300m.ü.M. 12h Mazeration. Gärung; Holzfass spontan mit Traubeneigener Hefe. Ausbau; 9 Monate auf der Feinhefe</t>
  </si>
  <si>
    <t xml:space="preserve">Sauvignon Tannenberg</t>
  </si>
  <si>
    <t xml:space="preserve">2021-1 2022-1 </t>
  </si>
  <si>
    <t xml:space="preserve">Sauvignon Floreado</t>
  </si>
  <si>
    <t xml:space="preserve">Kellerei Andrian</t>
  </si>
  <si>
    <t xml:space="preserve">260-380m.ü.M. Gärung; Edelstahltank. Ausbau;6 Moante auf der Feinhefe </t>
  </si>
  <si>
    <t xml:space="preserve">Sauvignon Mantele</t>
  </si>
  <si>
    <t xml:space="preserve">7 Monate im Edelstahltank und Holzfass.</t>
  </si>
  <si>
    <t xml:space="preserve">Sauvignon Stern</t>
  </si>
  <si>
    <t xml:space="preserve">Kellerei Kaltern</t>
  </si>
  <si>
    <t xml:space="preserve">500m.ü.M. Gärung; Edelstahltank. Ausbau; 1/3 im grossen Holzfass und Tonneau auf der Feinhefe. Rest im Edelstahl</t>
  </si>
  <si>
    <t xml:space="preserve">Sauvignon Lafoa </t>
  </si>
  <si>
    <t xml:space="preserve">Schreckbichl </t>
  </si>
  <si>
    <t xml:space="preserve">2022-3 </t>
  </si>
  <si>
    <t xml:space="preserve">430m.ü.M. Vinifikation: 8 Monate auf der Hefe. 50% im Edelstahlbehälter, 50% im Bariques mit BSA. </t>
  </si>
  <si>
    <t xml:space="preserve">Sauvignon Lieben Aich Bio </t>
  </si>
  <si>
    <t xml:space="preserve">300m.ü.M. 12h Mazeration. Gärung; Holzfass spontan mit Traubeneigener Hefe. Ausbau; 10 Monate auf der Feinhefe</t>
  </si>
  <si>
    <t xml:space="preserve">Sauvignon Quarz</t>
  </si>
  <si>
    <t xml:space="preserve">Sauvignon Schliff</t>
  </si>
  <si>
    <t xml:space="preserve">700m.ü.M.  100% im Edelstahl, Abfüllung im November</t>
  </si>
  <si>
    <t xml:space="preserve">Sauvignon Myra</t>
  </si>
  <si>
    <t xml:space="preserve">Waldgries</t>
  </si>
  <si>
    <t xml:space="preserve">550m.ü.M. Ausbau; 90% Stahl, 10% Barriques. Ein Teil wird mit ganzen Beeren vergoren. </t>
  </si>
  <si>
    <t xml:space="preserve">Sauvignon St. Valentin</t>
  </si>
  <si>
    <t xml:space="preserve"> 2023-2</t>
  </si>
  <si>
    <t xml:space="preserve">Sauvignon Andrius</t>
  </si>
  <si>
    <t xml:space="preserve">260-380m.ü.M. Gärung; Edelstahlbehälter. Lagerung und Reife auf der Hefe für 6 Monate.</t>
  </si>
  <si>
    <t xml:space="preserve">Sauvignon Praesulis</t>
  </si>
  <si>
    <t xml:space="preserve">Thurnhof</t>
  </si>
  <si>
    <t xml:space="preserve"> 2022-2</t>
  </si>
  <si>
    <t xml:space="preserve">grösster Teil der Reben auf 800m.ü.M.  Ausbau; Stahltank. </t>
  </si>
  <si>
    <t xml:space="preserve">Sauvignon Anphora</t>
  </si>
  <si>
    <t xml:space="preserve">Müller Thurgau</t>
  </si>
  <si>
    <t xml:space="preserve">Huaber Weingort </t>
  </si>
  <si>
    <t xml:space="preserve">Vontavon Albert - Teis</t>
  </si>
  <si>
    <t xml:space="preserve">Der Wein wird Vergärt, Ausgebaut und Abgefüllt von Alois Lageder</t>
  </si>
  <si>
    <t xml:space="preserve">Müller Thurgau Feldmarschall</t>
  </si>
  <si>
    <t xml:space="preserve">Tiefenbrunner</t>
  </si>
  <si>
    <t xml:space="preserve">650m.ü.M.   Gärung; Edelstahl</t>
  </si>
  <si>
    <t xml:space="preserve">750-850m.ü.M. Gärung; im Stahlfass. Ausbau auf der Hefe</t>
  </si>
  <si>
    <t xml:space="preserve">Pinot Grigio </t>
  </si>
  <si>
    <t xml:space="preserve">Pinot Grigio Porer</t>
  </si>
  <si>
    <t xml:space="preserve">230-420m.ü.M. Gärung; Edelstahltank. Ausbau; 4 Monate auf der Feinhefe.</t>
  </si>
  <si>
    <t xml:space="preserve">Pinot Grigio Unterebner </t>
  </si>
  <si>
    <t xml:space="preserve">2022-2 </t>
  </si>
  <si>
    <t xml:space="preserve">430m.ü.M. Gärung; Holzfass. Ausbau; Holzfass zu 80% und im kleinen Barriques zu 20% . Im Barrique mit BSA.</t>
  </si>
  <si>
    <t xml:space="preserve">Grauer Burgunder Klausner</t>
  </si>
  <si>
    <t xml:space="preserve">2018-1 </t>
  </si>
  <si>
    <t xml:space="preserve">209m.ü.M. Vinifizierung im Stahlfass ohne BSA. Keine Weinstabilisierung.</t>
  </si>
  <si>
    <t xml:space="preserve">Pinot Grigio St. Valentin</t>
  </si>
  <si>
    <t xml:space="preserve">Pinot Grigio Punggl</t>
  </si>
  <si>
    <t xml:space="preserve">Pinot Grigio Ringberg</t>
  </si>
  <si>
    <t xml:space="preserve">350m.ü.M. Gärung; 85% Stahltank, 15% im franz. Eiche mit BSA. Cuvee im Frühjahr.</t>
  </si>
  <si>
    <t xml:space="preserve">Cuvée </t>
  </si>
  <si>
    <t xml:space="preserve">Liebenstein</t>
  </si>
  <si>
    <t xml:space="preserve">chardonnay, weissburgunder</t>
  </si>
  <si>
    <t xml:space="preserve">Baron Longo</t>
  </si>
  <si>
    <t xml:space="preserve">Gärung im Stahltank. Ausbau auf der Hefe für 6 Monate im Stahlfass und Akazienhlzfass.</t>
  </si>
  <si>
    <t xml:space="preserve">Zeus</t>
  </si>
  <si>
    <t xml:space="preserve">Chardonnay, Gewürztraminer und Sauvignon</t>
  </si>
  <si>
    <t xml:space="preserve">Oxenreiter</t>
  </si>
  <si>
    <t xml:space="preserve">s.a.</t>
  </si>
  <si>
    <t xml:space="preserve">Stoan </t>
  </si>
  <si>
    <t xml:space="preserve">60%chardonnay, 25%sauvignon, 10%pinot blanc, 5%gewürztraminer</t>
  </si>
  <si>
    <t xml:space="preserve">400-550m.ü.M. Gärung; Holzfass. Ausbau; grossen Holzfass auf der Hefe bis mitte Mai. </t>
  </si>
  <si>
    <t xml:space="preserve">Amistar Cuvée Bianco</t>
  </si>
  <si>
    <t xml:space="preserve">80% chardonnay, 20% sauvignon</t>
  </si>
  <si>
    <t xml:space="preserve">260-380m.ü.M. Gärung; Edelstahltank. Ausbau; 6 Monate auf der Feinhefe. Nach dem Cuvee weitere Reifung.</t>
  </si>
  <si>
    <t xml:space="preserve">Nova Domus </t>
  </si>
  <si>
    <t xml:space="preserve">250-500m.ü.M. Handlese. Gärung im Eichenfass 30hl. Partieller BSA (Weissburgunder &amp; Chardonnay). 12 Monate Reife im Holzfasss 50%, 50% Tonneau, Assemblage 3 Monate vor der Abfüllung.</t>
  </si>
  <si>
    <t xml:space="preserve">Dona Blanc </t>
  </si>
  <si>
    <t xml:space="preserve">60%pinot blanc, 40%chardonnay</t>
  </si>
  <si>
    <t xml:space="preserve">2020-3</t>
  </si>
  <si>
    <t xml:space="preserve">Gärung ; mehrere Wochen im Holzfass mit BSA. . Ausbau;23 Monate auf der Hefe im Holzfass. 2 Jahre Flaschenlagerung.</t>
  </si>
  <si>
    <t xml:space="preserve">Dolomythos Weiss </t>
  </si>
  <si>
    <t xml:space="preserve">sauvignon, riesling, pinot grigio, …</t>
  </si>
  <si>
    <t xml:space="preserve">Ansitz Dolomythos - Panta Rei</t>
  </si>
  <si>
    <t xml:space="preserve">Amphorenflaschen 3</t>
  </si>
  <si>
    <t xml:space="preserve">150l Holzfässern vergoren und 24 Monate gelagert. 400m.ü.M. Professor Rainer Zierock(Verstorben 09), hat das ganze Weinanwesen nach seinen Wünschen umgebaut, die griechische Mythologie stand dabei im Mittelpunkt.</t>
  </si>
  <si>
    <t xml:space="preserve">Weisses Handwerk</t>
  </si>
  <si>
    <t xml:space="preserve">60% Chardonnay, 20% Weissburgunder, 20% Sauvignon</t>
  </si>
  <si>
    <t xml:space="preserve">Kellerei Kiemberger</t>
  </si>
  <si>
    <t xml:space="preserve">aus</t>
  </si>
  <si>
    <t xml:space="preserve">Die Perle</t>
  </si>
  <si>
    <t xml:space="preserve">nummer im keller ändern</t>
  </si>
  <si>
    <t xml:space="preserve">pinot grigio, riesling, assyrtiko, sauvignon…</t>
  </si>
  <si>
    <t xml:space="preserve">Mittelberg Weiss Trias</t>
  </si>
  <si>
    <t xml:space="preserve">90%chardonnay, 5%petit Mangseng, 5%incrocio manzoni</t>
  </si>
  <si>
    <t xml:space="preserve">Weingut Niedrist</t>
  </si>
  <si>
    <t xml:space="preserve">450-500m.ü.M. Gärung; Barrique. Ausbau;auf der Feinhefe bis zur Abfüllung.</t>
  </si>
  <si>
    <t xml:space="preserve">Reseve della Contessa Bio </t>
  </si>
  <si>
    <t xml:space="preserve">60%pinot blanc, 30%chardonnay, 10%sauvignon</t>
  </si>
  <si>
    <t xml:space="preserve">300m.ü.M. 6h Mazeratin. Gärung; spontan im Holzfass mit Traubeneigener Hefe. Ausbau; 6 Monate auf der Feinhefe</t>
  </si>
  <si>
    <t xml:space="preserve">Beyound the Clouds</t>
  </si>
  <si>
    <t xml:space="preserve">chardonnay, …</t>
  </si>
  <si>
    <t xml:space="preserve">gemeinsames Abpressen und vergären der verschiedenen Trauben im franz Barriques. 3 Monate wöchentliche Batonnage. 10 Monate Reifung im Barrique. 6 Monate Flaschenlagerung.</t>
  </si>
  <si>
    <t xml:space="preserve">Casòn Hirschprunn </t>
  </si>
  <si>
    <t xml:space="preserve">viognier, petit manseng</t>
  </si>
  <si>
    <t xml:space="preserve">230-360m.ü.M. Gärung; Spontan im Barriques(franz.Eiche1/3 neu) Ausbau; 11 Monate auf der Feinhefe.</t>
  </si>
  <si>
    <t xml:space="preserve">Grande Cuvee </t>
  </si>
  <si>
    <t xml:space="preserve">90% Pinot blanc, 7% Chardonnay, 3% Sauvignon</t>
  </si>
  <si>
    <t xml:space="preserve">Gärung im Eichenholzfass. BSA und Ausbau für 12 Monate auf der Feinhefe im grossen Holzfass. Cuvee, Danach 4 Monate im Stahltank</t>
  </si>
  <si>
    <t xml:space="preserve">Adamantis</t>
  </si>
  <si>
    <t xml:space="preserve">Sylvaner, Grüner Veltliner, Pinot Grigio und Kerner</t>
  </si>
  <si>
    <t xml:space="preserve">Private Cuvée</t>
  </si>
  <si>
    <t xml:space="preserve">Grüner Veltliner, Sauvignon, Riesling</t>
  </si>
  <si>
    <t xml:space="preserve">2021-8</t>
  </si>
  <si>
    <t xml:space="preserve">380m.ü.M. Gärung; Spontangärung. Ausbau; im grossen Holzfass &amp; gebrauchten Barriques. Reifung ohne Schwefelung für 10 Moante auf der Gärhefe. 7 Monate Flaschenlagerung.</t>
  </si>
  <si>
    <t xml:space="preserve">Gewürztraminer</t>
  </si>
  <si>
    <t xml:space="preserve">Gewürztraminer St. Valentin</t>
  </si>
  <si>
    <t xml:space="preserve">2022-1 </t>
  </si>
  <si>
    <t xml:space="preserve">300-500m.ü.M. Handlese. Vinifikation im Stahltank.</t>
  </si>
  <si>
    <t xml:space="preserve">650m.ü.M. Handlese. Gärung; Stahltank. Ausbau; auf der Hefe für 8 Monate</t>
  </si>
  <si>
    <t xml:space="preserve">Gewürztraminer Feld</t>
  </si>
  <si>
    <t xml:space="preserve">214m.ü.M. Vinifikation im Stahlfass auf der Feinhefe. Kein BSA. Keine Weinstabilisierung.</t>
  </si>
  <si>
    <t xml:space="preserve">700m.ü.M. Gärung; 6,5 Monate im Stahltank.</t>
  </si>
  <si>
    <t xml:space="preserve">300-500m.ü.M. Gärung; Edelstahltank. Ausbau; 6 Monate im Edelstahlfass</t>
  </si>
  <si>
    <t xml:space="preserve">Gewürztraminer Exilissi Sell </t>
  </si>
  <si>
    <t xml:space="preserve">Baron di Pauli</t>
  </si>
  <si>
    <t xml:space="preserve">480-550m.ü.M. Mehrtägige Mazeration. Gärung; Spontan im grossen Eichenfass. Ausbau; 13 Monate grosse Eichenholzfässer</t>
  </si>
  <si>
    <t xml:space="preserve">Gewürztraminer Kolbenhof</t>
  </si>
  <si>
    <t xml:space="preserve">einige Stunden Kontakt mit Schalen. Reifung für 8 Monate auf der Feinhefe mit wöchentlicher Batonnage</t>
  </si>
  <si>
    <t xml:space="preserve">2007-1</t>
  </si>
  <si>
    <t xml:space="preserve">Gewürztraminer Nussbaumer</t>
  </si>
  <si>
    <t xml:space="preserve">350-550m.ü.M. Gärung; Stahltank. </t>
  </si>
  <si>
    <t xml:space="preserve">Gewürztraminer </t>
  </si>
  <si>
    <t xml:space="preserve">Vinifikation; Stahlfass</t>
  </si>
  <si>
    <t xml:space="preserve">Gewürztraminer Kastelaz</t>
  </si>
  <si>
    <t xml:space="preserve">350.m.ü.M. Maischekontakt von 6h. Gärung; Stahltank. Ausbau; langer Hefekontakt.</t>
  </si>
  <si>
    <t xml:space="preserve">Gewürztraminer Epokale</t>
  </si>
  <si>
    <t xml:space="preserve">Goldmuskateller</t>
  </si>
  <si>
    <t xml:space="preserve">Ausbau; im Stahl und Betontank.</t>
  </si>
  <si>
    <t xml:space="preserve">Bessererhof</t>
  </si>
  <si>
    <t xml:space="preserve">Ausbau; Edelstahltank ohne BSA.</t>
  </si>
  <si>
    <t xml:space="preserve">Klosterhof</t>
  </si>
  <si>
    <t xml:space="preserve">450.m.ü.M.  Gärung; Stahltank. Ausbau; 6 Monate auf der Feinhefe in einheimischen Akazienhlzässern</t>
  </si>
  <si>
    <t xml:space="preserve">Moscato Giallo BIO</t>
  </si>
  <si>
    <t xml:space="preserve">350m.ü.M. 12h Mazeration. Gärung; Holzfass &amp; Stahltank. </t>
  </si>
  <si>
    <t xml:space="preserve">Flow</t>
  </si>
  <si>
    <t xml:space="preserve">trebbiano, vermentino, malvasia bianca, canaiolo bianco …</t>
  </si>
  <si>
    <t xml:space="preserve">AMProjects</t>
  </si>
  <si>
    <t xml:space="preserve">Nosiola</t>
  </si>
  <si>
    <t xml:space="preserve">Cesconi</t>
  </si>
  <si>
    <t xml:space="preserve">2011-1</t>
  </si>
  <si>
    <t xml:space="preserve">Terre Bianche</t>
  </si>
  <si>
    <t xml:space="preserve">De Vigili</t>
  </si>
  <si>
    <t xml:space="preserve">Terre Alte </t>
  </si>
  <si>
    <t xml:space="preserve">tocai friulano, pinot blanc, sauvignon</t>
  </si>
  <si>
    <t xml:space="preserve">Felluga</t>
  </si>
  <si>
    <t xml:space="preserve">2018-1 2020-3  2021-1 (63,9)</t>
  </si>
  <si>
    <t xml:space="preserve">Handlese.Ausbau; 10 Monate, Friulano in kleinen franz. Eichenholz ausgebaut, Pinot blanc &amp; Sauvignon im Stahlfass augebaut. Nach der Assemblage 9 Monate Flaschenlagerung.</t>
  </si>
  <si>
    <t xml:space="preserve">Ribolla Zuc di Volpe</t>
  </si>
  <si>
    <t xml:space="preserve">Ribolla ( autochton)</t>
  </si>
  <si>
    <t xml:space="preserve">Volpe Pasini</t>
  </si>
  <si>
    <t xml:space="preserve">Gärung: Stahltank. Ausbau; Flaschenlagerung.</t>
  </si>
  <si>
    <t xml:space="preserve">Sauvignon de la Tour </t>
  </si>
  <si>
    <t xml:space="preserve">Villa Russiz</t>
  </si>
  <si>
    <t xml:space="preserve">2020-1 </t>
  </si>
  <si>
    <t xml:space="preserve">Handlese. Kelterung der ganzen Trauben. Mind. 7 Monate auf der Hefe. Abfüllung nach 9 Monaten.</t>
  </si>
  <si>
    <t xml:space="preserve">Friulano Collio </t>
  </si>
  <si>
    <t xml:space="preserve">tocai friulano</t>
  </si>
  <si>
    <t xml:space="preserve">Handlese. 12h Maischezeit. Geringer Teil in 225l Eichenholzfässer gegärt. 10 Monate auf der Hefe. Nach 12 Monaten wird er abgefüllt.</t>
  </si>
  <si>
    <t xml:space="preserve">Puiatti</t>
  </si>
  <si>
    <t xml:space="preserve">Madre </t>
  </si>
  <si>
    <t xml:space="preserve">incrocio manzoni 6.0.13</t>
  </si>
  <si>
    <t xml:space="preserve">Italo Cescon</t>
  </si>
  <si>
    <t xml:space="preserve">Soave Vintage </t>
  </si>
  <si>
    <t xml:space="preserve">25-30%garganega, 25%trebbiano, 20%tocai, 15%cortese, riesling italico, pinot blanc, chardonnay </t>
  </si>
  <si>
    <t xml:space="preserve">bertani</t>
  </si>
  <si>
    <t xml:space="preserve">Lugana Brolettino </t>
  </si>
  <si>
    <t xml:space="preserve">turbiana</t>
  </si>
  <si>
    <t xml:space="preserve">Cà dei Frati</t>
  </si>
  <si>
    <t xml:space="preserve">Gärung: Stahltank.  Ausbau: Barriques für 10 Monate mit teilweise BSA. 3 Monate Flaschenlagerung.</t>
  </si>
  <si>
    <t xml:space="preserve">Rossj-Bass</t>
  </si>
  <si>
    <t xml:space="preserve">Gaja</t>
  </si>
  <si>
    <t xml:space="preserve">2023-2 (59,6)</t>
  </si>
  <si>
    <r>
      <rPr>
        <sz val="11"/>
        <color rgb="FFFF0000"/>
        <rFont val="Calibri"/>
        <family val="2"/>
        <charset val="1"/>
      </rPr>
      <t xml:space="preserve">Preis</t>
    </r>
    <r>
      <rPr>
        <sz val="8"/>
        <color rgb="FFFF0000"/>
        <rFont val="Calibri"/>
        <family val="2"/>
        <charset val="1"/>
      </rPr>
      <t xml:space="preserve">. Gärung; 4 Wochen im Stahl.BSA Und Ausbau für 7 Monate im Barrique.</t>
    </r>
  </si>
  <si>
    <t xml:space="preserve">Derthona Timorasso </t>
  </si>
  <si>
    <t xml:space="preserve">timorasso</t>
  </si>
  <si>
    <t xml:space="preserve">Mariotto Claudo</t>
  </si>
  <si>
    <t xml:space="preserve"> 2021-2</t>
  </si>
  <si>
    <t xml:space="preserve">250-300m.ü.M. Handlese. Auf der Hefe gelagert.</t>
  </si>
  <si>
    <t xml:space="preserve">Blanc de Morgex et de La Salle "Nathan" </t>
  </si>
  <si>
    <t xml:space="preserve">prié blanc</t>
  </si>
  <si>
    <t xml:space="preserve">Ermes Pavese</t>
  </si>
  <si>
    <t xml:space="preserve">900-1200m.ü.M. Handlese. Handgepresst. Mazeration für 48h. Ausbau: 1 Jahr 70% im franz. Barriques, mit batonnage, 30% im Stahlfass. 10 Moante Flaschenlagerung.</t>
  </si>
  <si>
    <t xml:space="preserve">Petite Arvine </t>
  </si>
  <si>
    <t xml:space="preserve">petite arvine</t>
  </si>
  <si>
    <t xml:space="preserve">Les Crêtes</t>
  </si>
  <si>
    <t xml:space="preserve">550-650m.ü.M. Handlese. Gärung; Stahltank. Ausbau; 6 Monate auf der Feinhefe mit Batonnage.</t>
  </si>
  <si>
    <t xml:space="preserve">2018-3 </t>
  </si>
  <si>
    <t xml:space="preserve">600-850m.ü.M. Handlese. Gärung; Stahltank. Ausbau; 6 Monate auf der Hefe mit Batonnage.</t>
  </si>
  <si>
    <t xml:space="preserve">Sopraquota 900</t>
  </si>
  <si>
    <t xml:space="preserve">Rosset</t>
  </si>
  <si>
    <t xml:space="preserve">Chardonnay </t>
  </si>
  <si>
    <t xml:space="preserve">Monteverro</t>
  </si>
  <si>
    <t xml:space="preserve">2021-2 </t>
  </si>
  <si>
    <t xml:space="preserve">Pressen der ganzen Beeren. Natürliche Gärung. Ausbau; 14 Monate auf der Feinhefe mit Batonnage im franz. Eichenbarriques 30% neues Holz und im Beton-Ei. Keine schönung. Leichte Filtration</t>
  </si>
  <si>
    <t xml:space="preserve">Solosole Bolgheri Vermentino</t>
  </si>
  <si>
    <t xml:space="preserve">Tenuta al Tesoro</t>
  </si>
  <si>
    <t xml:space="preserve">Viognier Ars Magna</t>
  </si>
  <si>
    <t xml:space="preserve">viognier</t>
  </si>
  <si>
    <t xml:space="preserve">Omina Romana</t>
  </si>
  <si>
    <t xml:space="preserve">Trebbiano Maria Cvetic </t>
  </si>
  <si>
    <t xml:space="preserve">Masciarelli</t>
  </si>
  <si>
    <t xml:space="preserve">250m.ü.M. Fermentation in neuen Barrique. Ausbau; für 18 Monate auf der Hefe. 12 Monate Flaschenlagerung.</t>
  </si>
  <si>
    <t xml:space="preserve">Verdicchio Jesi Classico Superiore "Il Coroncino" </t>
  </si>
  <si>
    <t xml:space="preserve">Coroncino</t>
  </si>
  <si>
    <t xml:space="preserve">12 Monate im Stahl.</t>
  </si>
  <si>
    <t xml:space="preserve">Massaccio Verdicchio Superiore</t>
  </si>
  <si>
    <t xml:space="preserve">fazi battaglia</t>
  </si>
  <si>
    <t xml:space="preserve">Planeta</t>
  </si>
  <si>
    <t xml:space="preserve">Ausbau; grösster Teil im 50% Neuen Barriques für 1 Jahr</t>
  </si>
  <si>
    <t xml:space="preserve">Österreich</t>
  </si>
  <si>
    <t xml:space="preserve">Grüner Veltliner Federspiel Rotes Tor</t>
  </si>
  <si>
    <t xml:space="preserve">Wachau</t>
  </si>
  <si>
    <t xml:space="preserve">Hirtzberger</t>
  </si>
  <si>
    <t xml:space="preserve">Grüner Veltliner Smaragd Hochrain</t>
  </si>
  <si>
    <t xml:space="preserve">Rudi Pichler</t>
  </si>
  <si>
    <t xml:space="preserve">6 Jahre im Barrique. Nicht Filtriert. 4 Generation. einziges Spanisches Weingut, dass eigene Fässer aus amerikanischer Eiche produziert ( nur eigengebrauch).</t>
  </si>
  <si>
    <t xml:space="preserve">Grüner Veltliner Steinertal Smaragd</t>
  </si>
  <si>
    <t xml:space="preserve">Alzinger</t>
  </si>
  <si>
    <t xml:space="preserve">nicth gelistet</t>
  </si>
  <si>
    <t xml:space="preserve">Grüner Veltliner Smaragd Ried Loibenberg</t>
  </si>
  <si>
    <t xml:space="preserve">E. Knoll</t>
  </si>
  <si>
    <t xml:space="preserve">Grüner Veltliner Grub</t>
  </si>
  <si>
    <t xml:space="preserve">Kamptal</t>
  </si>
  <si>
    <t xml:space="preserve">Hirsch</t>
  </si>
  <si>
    <t xml:space="preserve">Grüner Veltliner Langenloiser Alter Reben</t>
  </si>
  <si>
    <t xml:space="preserve">Bründlmayr</t>
  </si>
  <si>
    <t xml:space="preserve">Grüner Veltliner Alte Reben </t>
  </si>
  <si>
    <t xml:space="preserve">Kremstal</t>
  </si>
  <si>
    <t xml:space="preserve">Nigl</t>
  </si>
  <si>
    <t xml:space="preserve">600-750m.ü.M. Gärbehälter; Holzfass</t>
  </si>
  <si>
    <t xml:space="preserve">Grüner Veltliner Kalkvogel GV</t>
  </si>
  <si>
    <t xml:space="preserve">Weinviertel</t>
  </si>
  <si>
    <t xml:space="preserve">Zillinger</t>
  </si>
  <si>
    <t xml:space="preserve">Grüner Veltliner Radikal GV</t>
  </si>
  <si>
    <r>
      <rPr>
        <sz val="11"/>
        <color rgb="FF000000"/>
        <rFont val="Calibri"/>
        <family val="2"/>
        <charset val="1"/>
      </rPr>
      <t xml:space="preserve">Riesling Steinterassen </t>
    </r>
    <r>
      <rPr>
        <sz val="11"/>
        <color rgb="FFFF0000"/>
        <rFont val="Calibri"/>
        <family val="2"/>
        <charset val="1"/>
      </rPr>
      <t xml:space="preserve"> </t>
    </r>
    <r>
      <rPr>
        <sz val="11"/>
        <rFont val="Calibri"/>
        <family val="2"/>
        <charset val="1"/>
      </rPr>
      <t xml:space="preserve">Federspiel</t>
    </r>
    <r>
      <rPr>
        <sz val="11"/>
        <color rgb="FF000000"/>
        <rFont val="Calibri"/>
        <family val="2"/>
        <charset val="1"/>
      </rPr>
      <t xml:space="preserve"> </t>
    </r>
  </si>
  <si>
    <t xml:space="preserve">Riesling Smaragd Hochrain</t>
  </si>
  <si>
    <t xml:space="preserve">preis</t>
  </si>
  <si>
    <t xml:space="preserve">Riesling Smaragd Achleiten</t>
  </si>
  <si>
    <t xml:space="preserve">Domäne Wachau</t>
  </si>
  <si>
    <t xml:space="preserve">Riesling Smaragd Ried Kellerberg</t>
  </si>
  <si>
    <t xml:space="preserve">Riesling - Kamptaler Terrassen</t>
  </si>
  <si>
    <t xml:space="preserve">Riesling - Zöbinger Heiligenstein Lyra</t>
  </si>
  <si>
    <t xml:space="preserve">Sauvignon Grassnitzberg </t>
  </si>
  <si>
    <t xml:space="preserve">Steiermark</t>
  </si>
  <si>
    <t xml:space="preserve">Tement</t>
  </si>
  <si>
    <t xml:space="preserve">Ausbau; im grossen neutralen Eichenfass und im Stahltank. 8 Monate auf der Feinhefe.</t>
  </si>
  <si>
    <t xml:space="preserve">Sauvignon Blanc Klausen </t>
  </si>
  <si>
    <t xml:space="preserve">Neumeister</t>
  </si>
  <si>
    <t xml:space="preserve">340m.ü.M. Rebalter; 10-25 Jahre. Gärung; Kaltmazeration 18-24h, fermentation im grossen Holz. Ausbau; 8 Monate im Holz auf der Hefe.</t>
  </si>
  <si>
    <t xml:space="preserve">Deutschland</t>
  </si>
  <si>
    <t xml:space="preserve">Riesling Steinreich</t>
  </si>
  <si>
    <t xml:space="preserve">Mosel</t>
  </si>
  <si>
    <t xml:space="preserve">Clüsserath</t>
  </si>
  <si>
    <t xml:space="preserve">2019-1 2021-1</t>
  </si>
  <si>
    <t xml:space="preserve">Riesling Blauschiefer</t>
  </si>
  <si>
    <t xml:space="preserve">Dr. Loosen</t>
  </si>
  <si>
    <t xml:space="preserve">Red Slate Dry (=Rotschiefer) QbA</t>
  </si>
  <si>
    <t xml:space="preserve">Riesling Schieferterrassen</t>
  </si>
  <si>
    <t xml:space="preserve">Heymann-Löwenstein</t>
  </si>
  <si>
    <t xml:space="preserve">Graacher Domprobst GG</t>
  </si>
  <si>
    <t xml:space="preserve">Erdener Treppchen GG Alte Reben</t>
  </si>
  <si>
    <t xml:space="preserve">Riesling Wehlener Sonnenuhr - Spätlese </t>
  </si>
  <si>
    <t xml:space="preserve">Markus Molitor</t>
  </si>
  <si>
    <t xml:space="preserve">Riesling Wehlener Sonnenuhr  BKS Ring </t>
  </si>
  <si>
    <t xml:space="preserve">Kerpen</t>
  </si>
  <si>
    <t xml:space="preserve">Zeltinger Sonnenuhr - Auslese ***</t>
  </si>
  <si>
    <t xml:space="preserve">Wehlener Sonnenuhr Alte Reben GG</t>
  </si>
  <si>
    <t xml:space="preserve">Prüm</t>
  </si>
  <si>
    <t xml:space="preserve">Riesling Tonschiefer </t>
  </si>
  <si>
    <t xml:space="preserve">Nahe</t>
  </si>
  <si>
    <t xml:space="preserve">Dönnhoff</t>
  </si>
  <si>
    <t xml:space="preserve">Handlese. Vergärung und Reife im Edelstahl und grossen Holzfass</t>
  </si>
  <si>
    <t xml:space="preserve">Riesling Hermannshöhle - Grösses Gewachs</t>
  </si>
  <si>
    <t xml:space="preserve">Dellchen - GG Grösses Gewachs</t>
  </si>
  <si>
    <t xml:space="preserve">Riesling Kalkmergel</t>
  </si>
  <si>
    <t xml:space="preserve">Pfalz</t>
  </si>
  <si>
    <t xml:space="preserve">Knipser</t>
  </si>
  <si>
    <t xml:space="preserve">Riesling Grande reserve</t>
  </si>
  <si>
    <t xml:space="preserve">Metzger</t>
  </si>
  <si>
    <t xml:space="preserve">Special Cut 2020-1</t>
  </si>
  <si>
    <t xml:space="preserve">Riesling Ungeheuer GG</t>
  </si>
  <si>
    <t xml:space="preserve">von Winning</t>
  </si>
  <si>
    <t xml:space="preserve">Seit 1744, der Grossvater baute das Weingut nach dem 2. Weltkrieg wieder auf. 105-275m.ü.M. </t>
  </si>
  <si>
    <t xml:space="preserve">Riesling Westhofen</t>
  </si>
  <si>
    <t xml:space="preserve">Rheinhessen</t>
  </si>
  <si>
    <t xml:space="preserve">Wittmann</t>
  </si>
  <si>
    <t xml:space="preserve">spontan vergoren. Ausbau;6-7 Monate im Stahltank.</t>
  </si>
  <si>
    <t xml:space="preserve">Riesling Kiedrich Turmberg </t>
  </si>
  <si>
    <t xml:space="preserve">Rheingau</t>
  </si>
  <si>
    <t xml:space="preserve">Robert Weil</t>
  </si>
  <si>
    <t xml:space="preserve">Baut nur Riesling an. Handlese, beginnt selten vor Oktober und dauert bis zu 8 Wochen( nur die beste Qualität). Rebalter; 50+.</t>
  </si>
  <si>
    <t xml:space="preserve">Silvaner Eigenart</t>
  </si>
  <si>
    <t xml:space="preserve">Franken</t>
  </si>
  <si>
    <t xml:space="preserve">Max Müller</t>
  </si>
  <si>
    <t xml:space="preserve">Grauer Burgunder Kähner GG</t>
  </si>
  <si>
    <t xml:space="preserve">Baden</t>
  </si>
  <si>
    <t xml:space="preserve">Franz Keller</t>
  </si>
  <si>
    <t xml:space="preserve">Grauer Burgunder Schlossberg GG</t>
  </si>
  <si>
    <t xml:space="preserve">Illusion</t>
  </si>
  <si>
    <t xml:space="preserve">Ahrtal</t>
  </si>
  <si>
    <t xml:space="preserve">Meyer-Näkel</t>
  </si>
  <si>
    <t xml:space="preserve">France</t>
  </si>
  <si>
    <t xml:space="preserve">Chablis Vaillon 1er Cru</t>
  </si>
  <si>
    <t xml:space="preserve">Domaine Christian Moreau</t>
  </si>
  <si>
    <t xml:space="preserve">The soil is also from the Kimmeridgien period with clay-limestone marls very rich of marine fossils, and most specifically small oyster fossils, called Exogyra Virgula., 73 Jahre alte Rebstöcke 55% Stahl, 45% in Holz (2-3-4 Jahre, weniger als 5 % neues Holz für 8 Monate, Malolactic conversion</t>
  </si>
  <si>
    <t xml:space="preserve">Bourgogne Blanc Chardonnay</t>
  </si>
  <si>
    <t xml:space="preserve">Michel Bouzereau &amp; Fils</t>
  </si>
  <si>
    <t xml:space="preserve">1 Jahr in 15% neuen Barique. 2 Monate im Tank. Seit 1991,leitet der Sohn Jean-Baptist (Oenologe) dass Weingut mit seinem Vater Michel.</t>
  </si>
  <si>
    <t xml:space="preserve">Chablis "Vielles Vignes" </t>
  </si>
  <si>
    <t xml:space="preserve">Bessin Tremblay</t>
  </si>
  <si>
    <t xml:space="preserve">Rebalter; 10-80 Jahre. 4. Generation.</t>
  </si>
  <si>
    <t xml:space="preserve">Chablis "La Fourchaume" 1er Cru</t>
  </si>
  <si>
    <t xml:space="preserve">Jean-Claude Bessin</t>
  </si>
  <si>
    <t xml:space="preserve">2021-6 </t>
  </si>
  <si>
    <t xml:space="preserve">Rebalter; 10-80 Jahre. 4. Generation. 12h Maischestandzeit. 21 Tage fermentation. Ausbau; 9 Monate 15% Im Barriques, 85% im Stahl auf der Feinhefe.</t>
  </si>
  <si>
    <t xml:space="preserve">Chablis "La Forêt" 1er Cru </t>
  </si>
  <si>
    <t xml:space="preserve">Bessin-Temblay</t>
  </si>
  <si>
    <t xml:space="preserve">Chablis "Valmur" Grand Cru</t>
  </si>
  <si>
    <t xml:space="preserve">Chablis " Les Clos" Grand Cru</t>
  </si>
  <si>
    <t xml:space="preserve">Ausbau im Holz und Flaschenlagerung. Domaine seit Generationen im Besitz, einer der ältesten &amp; meist respektierten Namen in der Chablis.</t>
  </si>
  <si>
    <t xml:space="preserve">Chablis Vaillon</t>
  </si>
  <si>
    <t xml:space="preserve">Moreau</t>
  </si>
  <si>
    <t xml:space="preserve">Chablis Mont De Milieu</t>
  </si>
  <si>
    <t xml:space="preserve">De Fleys</t>
  </si>
  <si>
    <t xml:space="preserve">Pernand-Vergelesses</t>
  </si>
  <si>
    <t xml:space="preserve">Domaine Denis Père e Fils</t>
  </si>
  <si>
    <t xml:space="preserve">St. Romain</t>
  </si>
  <si>
    <t xml:space="preserve">Domain Père Germain</t>
  </si>
  <si>
    <t xml:space="preserve">Mersault "Les Genevrières"</t>
  </si>
  <si>
    <t xml:space="preserve">Mersault "Les Grands Charrons"</t>
  </si>
  <si>
    <t xml:space="preserve">1 Jahr in 25% neuen Barrique. 3 Monate im Tank. Seit 1991,leitet der Sohn Jean-Baptist (Oenologe) dass Weingut mit seinem Vater Michel.</t>
  </si>
  <si>
    <t xml:space="preserve">Meursault 1er Cru "Les Perrières" </t>
  </si>
  <si>
    <t xml:space="preserve">16-18 Monate in 30% neuen Barrique. Seit 1991,leitet der Sohn Jean-Baptist (Oenologe) dass Weingut mit seinem Vater Michel.</t>
  </si>
  <si>
    <t xml:space="preserve">Mersault "Les Tessons" </t>
  </si>
  <si>
    <t xml:space="preserve">16-18 Moante in 1/3 neuen Barrique. Seit 1991,leitet der Sohn Jean-Baptist (Oenologe) dass Weingut mit seinem Vater Michel.</t>
  </si>
  <si>
    <t xml:space="preserve">Mersault-Blagny Premier Cru </t>
  </si>
  <si>
    <t xml:space="preserve">Chapelle de Blagny</t>
  </si>
  <si>
    <t xml:space="preserve">Puligny Montrachet </t>
  </si>
  <si>
    <t xml:space="preserve">Bachelet-Monnot</t>
  </si>
  <si>
    <t xml:space="preserve">Handlese. Giebt es seit 2005, sind zwei Brüder.</t>
  </si>
  <si>
    <t xml:space="preserve">Batard-Montrachet Grand Cru</t>
  </si>
  <si>
    <t xml:space="preserve">Chassagne Montrachet</t>
  </si>
  <si>
    <t xml:space="preserve">Philippe Colin</t>
  </si>
  <si>
    <t xml:space="preserve">Die Domaine Philippe Colin giebt es seit 2004.</t>
  </si>
  <si>
    <t xml:space="preserve">Chassagne Montrachet 1er Cru "Chenevottes" </t>
  </si>
  <si>
    <t xml:space="preserve">Macon La Roche Vineuse Blanc "Les Cras"</t>
  </si>
  <si>
    <t xml:space="preserve">Olivier Merlin</t>
  </si>
  <si>
    <t xml:space="preserve">Saint Veran "Le Grand Bussière"</t>
  </si>
  <si>
    <t xml:space="preserve">Pouilly Fuissé  "Sur la Roche"</t>
  </si>
  <si>
    <t xml:space="preserve">Sancerre "Les Monts Damnés" </t>
  </si>
  <si>
    <t xml:space="preserve">Sauvignon Blanc</t>
  </si>
  <si>
    <t xml:space="preserve">Pascal Cotat</t>
  </si>
  <si>
    <t xml:space="preserve">300m.ü.M. Rebalter; 40Jahre. Ökologischer Anbau. Spontane Vergärung. 8 Monate auf der Hefe in gebrauchten barrique. Vater &amp; Sohn. Sie lesen ihre Trauben mindestens 10 Tage später als die anderen. Nach dem Pressen kommt der Wein in Holzfässer (normalerweise in dieser Region in Stahltanks), und einzigartig für die Sancerre, dass ihre Weine nicht Filtriert oder geschönt werden.</t>
  </si>
  <si>
    <t xml:space="preserve">Sancerre "La Grande Côte" </t>
  </si>
  <si>
    <t xml:space="preserve">Rebalter; 40 Jahre. spontane Gärung, 8 Monate in gebrauchten Barrique. Vater &amp; Sohn. Sie lesen ihre Trauben mindestens 10 Tage später als die anderen. Nach dem Pressen kommt der Wein in Holzfässer (normalerweise in dieser Region in Stahltanks), und einzigartig für die Sancerre, dass ihre Weine nicht Filtriert oder geschönt werden.</t>
  </si>
  <si>
    <t xml:space="preserve">L'Etoile Savagnin</t>
  </si>
  <si>
    <t xml:space="preserve">Jura France</t>
  </si>
  <si>
    <t xml:space="preserve">Montbourgeau</t>
  </si>
  <si>
    <t xml:space="preserve">Condrieu</t>
  </si>
  <si>
    <t xml:space="preserve">Duclaux</t>
  </si>
  <si>
    <t xml:space="preserve">im Stahl ausgebaut.</t>
  </si>
  <si>
    <t xml:space="preserve">Châteauneuf-du-pape </t>
  </si>
  <si>
    <t xml:space="preserve">Vieux Télégrapf</t>
  </si>
  <si>
    <t xml:space="preserve">Altri paesi</t>
  </si>
  <si>
    <t xml:space="preserve">Artemis Karamolegos "Pyritis"</t>
  </si>
  <si>
    <t xml:space="preserve">Assyrtiko</t>
  </si>
  <si>
    <t xml:space="preserve">Santorini</t>
  </si>
  <si>
    <t xml:space="preserve">Vina Tondonia Blanco Reserva </t>
  </si>
  <si>
    <t xml:space="preserve">90% Viura, 10% Malvasia</t>
  </si>
  <si>
    <t xml:space="preserve">López de Heredia</t>
  </si>
  <si>
    <t xml:space="preserve">Sauvignon Blanc Little Beauty Black Edition</t>
  </si>
  <si>
    <t xml:space="preserve">New Zealand Marlborough</t>
  </si>
  <si>
    <t xml:space="preserve">Vinultra</t>
  </si>
  <si>
    <t xml:space="preserve">Heida</t>
  </si>
  <si>
    <t xml:space="preserve">Savagnin Blanc (Heida, Paien)</t>
  </si>
  <si>
    <t xml:space="preserve">480-600m.ü.M. grösser Teil im Stahltank ausgebaut, ein kleiner Teil im Holzfass.</t>
  </si>
  <si>
    <t xml:space="preserve">Weissburgunder Plattenriegel</t>
  </si>
  <si>
    <t xml:space="preserve">2020-2</t>
  </si>
  <si>
    <t xml:space="preserve">400m.ü.M. Handlese. Gärung; 75% Im Edelstahltank. 25% im grossen Holzfass. BSA im Holzfass. Ausbau; 6 Monate auf der Feinhefe.</t>
  </si>
  <si>
    <t xml:space="preserve">Kellerei mit 350 Genossenschaftsmitglieder und Weinbauern</t>
  </si>
  <si>
    <t xml:space="preserve">Terlaner </t>
  </si>
  <si>
    <t xml:space="preserve">60% Weissburgunder, 30% Chardonnay, 10% Sauvignon</t>
  </si>
  <si>
    <t xml:space="preserve">250-900m.ü.M. Handlese. Gärung; Stahltank. Ausbau; auf der Feinhefe, 80% im Stahl, 20% im grossen Holzfass. Assemblage, 1 Monat vor der Abfüllung.</t>
  </si>
  <si>
    <t xml:space="preserve">MAGNUM</t>
  </si>
  <si>
    <t xml:space="preserve">Weissburgunder Riserva Barthenau </t>
  </si>
  <si>
    <t xml:space="preserve">Weissburgunder Riserva Vorberg</t>
  </si>
  <si>
    <t xml:space="preserve">250-900m.ü.M. Handlese. Gärung; im grossen EichenHolzfass. Ausbau; mit BSA für 12 Monate im traditionellen Holzfass.</t>
  </si>
  <si>
    <t xml:space="preserve">Troy</t>
  </si>
  <si>
    <t xml:space="preserve">250-900m.ü.M.  Gärung; im grossen Eichenfass. Pinot &amp; Chardonnay mit BSA. Ausbau; 12 Monate auf der Feinhefe, 50% grosses Holzfass, 50% Tonneau. Assemblage 3 Monate vor der Abfüllung.</t>
  </si>
  <si>
    <t xml:space="preserve">Gärung und Reife für 9 Monate auf der Feinhefe, 50% grosses Holzfass, 50% Tonneau. Assemblage, 3 Monate vor der Abfüllung.</t>
  </si>
  <si>
    <t xml:space="preserve">Sauvingon Quarz </t>
  </si>
  <si>
    <t xml:space="preserve">Gärung; 50% Edelstahl, 50%Holzfass/Barrique (Teilweise BSA). Ausbau; 8 Monate auf der Hefe.</t>
  </si>
  <si>
    <t xml:space="preserve">chardonnay, pinot blanc, sauvignon, gewürztraminer</t>
  </si>
  <si>
    <t xml:space="preserve">400-600m.ü.M. </t>
  </si>
  <si>
    <t xml:space="preserve">Kerner </t>
  </si>
  <si>
    <t xml:space="preserve">Grüner Veltliner BIO</t>
  </si>
  <si>
    <t xml:space="preserve">ROSÉ - VINI ROSATI</t>
  </si>
  <si>
    <t xml:space="preserve">260m.ü.M. Abpressung und verärung nur Mostanteil. BSA und Reife im Holzfass</t>
  </si>
  <si>
    <t xml:space="preserve">Lagrein Kretzer </t>
  </si>
  <si>
    <t xml:space="preserve">Muri Gries</t>
  </si>
  <si>
    <t xml:space="preserve">260m.ü.m.M. Gärung; Edelstahl für 8 Tage. </t>
  </si>
  <si>
    <t xml:space="preserve">Ausbau; Edelstahl</t>
  </si>
  <si>
    <t xml:space="preserve">Lagrein Rosé </t>
  </si>
  <si>
    <t xml:space="preserve">Rottensteiner</t>
  </si>
  <si>
    <t xml:space="preserve">600m.ü.M. Stahltank</t>
  </si>
  <si>
    <t xml:space="preserve">La Rose de Manincor BIO</t>
  </si>
  <si>
    <t xml:space="preserve">Lagrein, Merlot, Cabernet, Pinot Noir, Petit Verdot, Tempranillo, Syrah</t>
  </si>
  <si>
    <t xml:space="preserve">250m.ü.M. 6-12h Maischestandzeit.  Most vergärt in Holzfässern zum Teil spontan mit Traubeneigener Hefe. 5 Moante Hozfassreife auf der Feinhefe.</t>
  </si>
  <si>
    <t xml:space="preserve">Lombardia</t>
  </si>
  <si>
    <t xml:space="preserve">Rosa dei Frati</t>
  </si>
  <si>
    <t xml:space="preserve">Groppello, Marzemino, Sangiovese, Barbera</t>
  </si>
  <si>
    <t xml:space="preserve">2021-1  </t>
  </si>
  <si>
    <t xml:space="preserve">Gärung; Stahltank.  80% BSA. Ausbau; 6 Monate auf der Feinhefe im Stahlfass, 2 Monate Flaschenlagerung</t>
  </si>
  <si>
    <t xml:space="preserve">ROTWEINE - VINI ROSSI</t>
  </si>
  <si>
    <t xml:space="preserve">Vernatsch/Schiava &amp; Vernatschcuvée</t>
  </si>
  <si>
    <t xml:space="preserve">Vernatsch Mirum</t>
  </si>
  <si>
    <t xml:space="preserve">Kandlerhof</t>
  </si>
  <si>
    <t xml:space="preserve">St. Magdalener Glögglhof</t>
  </si>
  <si>
    <t xml:space="preserve">Franz Gojer</t>
  </si>
  <si>
    <t xml:space="preserve">2019-1  </t>
  </si>
  <si>
    <t xml:space="preserve">St. Magdalener </t>
  </si>
  <si>
    <t xml:space="preserve">94% Vernatsch, 6% Lagrein</t>
  </si>
  <si>
    <t xml:space="preserve">Wassererhof</t>
  </si>
  <si>
    <t xml:space="preserve">350m.ü.M. Gärung; 2-3 Wochen Maischekontakt. Ausbau; Stahlfass. Lagerung auf der Hefe</t>
  </si>
  <si>
    <t xml:space="preserve">St. Magdalener Antheos  </t>
  </si>
  <si>
    <t xml:space="preserve">Edelvernatsch, Garuvernatsch, Tschaggelevernatsch, Mittervernatsch, historische Vernatscharten und Lagrein</t>
  </si>
  <si>
    <t xml:space="preserve">Ansitz Waldgries</t>
  </si>
  <si>
    <t xml:space="preserve">250m.ü.M. Gärung; 20% mit ganzen Trauben, lange Maischestandzet. Ausbau; grosses Holzfass</t>
  </si>
  <si>
    <t xml:space="preserve">Dona Rouge </t>
  </si>
  <si>
    <t xml:space="preserve">Vernatsch, 2% Lagrein, 3% Blauburgunder</t>
  </si>
  <si>
    <t xml:space="preserve">450m.ü.M. Ausbau; 23 Monate im Holzfass, 2 Jahre Flaschenreife</t>
  </si>
  <si>
    <t xml:space="preserve">Isarcus</t>
  </si>
  <si>
    <t xml:space="preserve">Griesbauerhof</t>
  </si>
  <si>
    <t xml:space="preserve">Zweigelt   </t>
  </si>
  <si>
    <t xml:space="preserve">Zweigelt Roan  </t>
  </si>
  <si>
    <t xml:space="preserve">2019-2 </t>
  </si>
  <si>
    <t xml:space="preserve">650m.ü.M. Gärung; 18 tage im Stahl. Ausbau; 70% Stahl, 30% Tonneau neu</t>
  </si>
  <si>
    <t xml:space="preserve">Blauburgunder - Pinot nero</t>
  </si>
  <si>
    <t xml:space="preserve">Blauburgunder Riserva Maglen</t>
  </si>
  <si>
    <t xml:space="preserve">2019-1</t>
  </si>
  <si>
    <t xml:space="preserve">350-700m.ü.M. Gärung; in offenen Behälterun zur umrührung der Maische/Trester. Ausbau; 1 Jahr in kleinen Holzfässern. Einige Monate Flaschenlagerung.</t>
  </si>
  <si>
    <t xml:space="preserve">Blauburgunder Vom Roten Kalk </t>
  </si>
  <si>
    <t xml:space="preserve">Blauburgunder Hausmannshof Riserva </t>
  </si>
  <si>
    <t xml:space="preserve">Haderburg</t>
  </si>
  <si>
    <t xml:space="preserve">2018-3</t>
  </si>
  <si>
    <t xml:space="preserve">350-550m.ü.M. Gärung; Stahlfässer mit Unterstossen des Tresters. Ausbau; 24 Monate in neuen und gebrauchten Barrique mit BSA</t>
  </si>
  <si>
    <t xml:space="preserve">Blauburgunder Castel Juval </t>
  </si>
  <si>
    <t xml:space="preserve">Blauburgunder Lafoa</t>
  </si>
  <si>
    <t xml:space="preserve">400m.ü.M. Gärung; Edelstahlfass. Ausbau; Barrique mit BSA in neuen und alten Eichenholzfässer für 12 Monate.</t>
  </si>
  <si>
    <t xml:space="preserve">Blauburgunder Riserva Trattmann Mazon</t>
  </si>
  <si>
    <t xml:space="preserve">Pinot Noir Gols</t>
  </si>
  <si>
    <t xml:space="preserve">Griesser</t>
  </si>
  <si>
    <t xml:space="preserve">400m.ü.M. Gärung; im grossen Holzfass mit 2 Wochen Maischekontakt und Unterstossen des Trester. Ausbau; BSA, 1 Jahr im Eichenfass 500l, 8-10 Moante im grossen Eichenfass. 1 Jahr Flaschenlagerung.</t>
  </si>
  <si>
    <t xml:space="preserve">Blauburgunder Riserva Matán </t>
  </si>
  <si>
    <t xml:space="preserve">Ansitz Pfitscher</t>
  </si>
  <si>
    <t xml:space="preserve"> 2021-2 </t>
  </si>
  <si>
    <t xml:space="preserve">Blauburgunder Riserva</t>
  </si>
  <si>
    <t xml:space="preserve">2019-1 Fallwind 2020 1 (15)</t>
  </si>
  <si>
    <t xml:space="preserve">350-550m.ü.M. Gärung; Stahltank. Ausbau; BSA, 12 Monate in BarriqueTonneau 70%, 30% im grossen Holzfass. Assemblage und weitere Reifung im Holzfass</t>
  </si>
  <si>
    <t xml:space="preserve">Blauburgunder Pigeno</t>
  </si>
  <si>
    <t xml:space="preserve">500.mü.M. Gärung; 16 Tage im eichenholz.  Ausbau; in 4-5Jährigen kleinen franz. Eichenfässern. 8 Monate Lagerung in grossen Eichenfässern und 3 Moante Flaschenreifung. </t>
  </si>
  <si>
    <t xml:space="preserve">500m.ü.M. Gärung; 15 tage im Eichenholzbehälter mit Umwälzung. Ausbau; 12 Monate in neuen und alten franz. Eichenfässern. 8 Monate in grossen Eichenfässern. 1 Jahr Flaschenlagerung.</t>
  </si>
  <si>
    <t xml:space="preserve">Blauburgunder Barthenau Vigna San Urbano </t>
  </si>
  <si>
    <t xml:space="preserve">2011-1 2019-1</t>
  </si>
  <si>
    <t xml:space="preserve">Gärung; 10 Tage mit 25% intakten Trauben und Umwälzung. Ausbau; 14 Monate in kleinen Eichenholzfässern, assamblage, 7 Monate im grossen Eichenholzfass, Abfüllung, 12 Monate Flaschenlagerung.</t>
  </si>
  <si>
    <t xml:space="preserve">Blauburgunder Praesulis</t>
  </si>
  <si>
    <t xml:space="preserve">Blauburgunder Riserva Renaissance</t>
  </si>
  <si>
    <t xml:space="preserve">550-750m.ü.M. Gärung; 3 Tage Kaltmazeration ca. 15 Tage und Umwalzung. Ausbau; BSA, 15 Monate kleine Eichenfässer</t>
  </si>
  <si>
    <t xml:space="preserve">Blauburgunder Krafuss </t>
  </si>
  <si>
    <t xml:space="preserve">BIO, 450-520m.ü.M. Gärung; spntan ca. 14 Tage. Ausbau; 12 Monate teilweise im Edelstahl, teilweise in kleinen Holzfässern 225l, (franz.Eiche 1/3 neu)</t>
  </si>
  <si>
    <t xml:space="preserve">Blauburgunder Mason di Mason</t>
  </si>
  <si>
    <t xml:space="preserve">2020-2  </t>
  </si>
  <si>
    <t xml:space="preserve">400-450m.ü.M. Gärung; Holzbottich, spontan mit Traubeneigener Hefe. Mazeration 2 Wochen mit Untertauchen der Trester.Ausbau; 12 Monate im Barrique 25% neu, auf der Feinhefe. </t>
  </si>
  <si>
    <t xml:space="preserve">Laimburg</t>
  </si>
  <si>
    <t xml:space="preserve">350-550m.ü.M. Holz ausbau für 15 Monate</t>
  </si>
  <si>
    <t xml:space="preserve">Blauburgunder Riserva Abtei</t>
  </si>
  <si>
    <t xml:space="preserve">500-600m.ü.M. Gärung; edelstahl. Ausbau; BSA, 12 Monate in kleinen Holzfässern.</t>
  </si>
  <si>
    <t xml:space="preserve">Blauburgunder Riserva Monticol</t>
  </si>
  <si>
    <t xml:space="preserve">2021-1 2020-1 2016-1</t>
  </si>
  <si>
    <t xml:space="preserve">450-760m.ü.M. Handlese. Gärung; Edelstahltank. Ausbau; BSA, 12 Monate 50% in grossen Holz, 50% in Barrique(1/3neu). 3 Monate Flaschenlagerung.</t>
  </si>
  <si>
    <t xml:space="preserve">Blauburgunder Saltner </t>
  </si>
  <si>
    <t xml:space="preserve">400-500m.ü.M. Gärung; Holzgärbottich, 2 wöchige Mazeration. Ausbau; BSA; 12 Monate im Tonneau.</t>
  </si>
  <si>
    <t xml:space="preserve">Blauburgunder Sanct Valentin</t>
  </si>
  <si>
    <t xml:space="preserve">Blauburgunder Turmhof </t>
  </si>
  <si>
    <t xml:space="preserve">450-550m.ü.M. Gärung; Edelstahltank. Ausbau; BSA, 8 Monate in grossen und kleinen Eichenfässern</t>
  </si>
  <si>
    <t xml:space="preserve">Dona Noir </t>
  </si>
  <si>
    <t xml:space="preserve">Gärung; natürliche Hefe im Eichengärbehälter für 3-4 Wochen. Ausbau; 23 Monate im Holzfass. 2 Jahr Flaschenlagerung.</t>
  </si>
  <si>
    <t xml:space="preserve">Mason</t>
  </si>
  <si>
    <t xml:space="preserve">2020-3  2022-1 (26,2)</t>
  </si>
  <si>
    <t xml:space="preserve">Vinschgau Blauburgunder Sonnenberg </t>
  </si>
  <si>
    <t xml:space="preserve">Kellerei Meran</t>
  </si>
  <si>
    <t xml:space="preserve">Blauburgunder Bachgart</t>
  </si>
  <si>
    <t xml:space="preserve">Hemberg - Klaus Lentsch</t>
  </si>
  <si>
    <t xml:space="preserve">400-600m.ü.M. Gärung; im Holz für ca. 2 Wochen. Ausbau;  20 Monate Barrique mit BSA, einige Monate Flaschenlagerung.</t>
  </si>
  <si>
    <t xml:space="preserve">Blauburgunder Panigl</t>
  </si>
  <si>
    <t xml:space="preserve">Gärung; spontan im offenen Holzbottich. Ausbau; BSA, Barrique</t>
  </si>
  <si>
    <t xml:space="preserve">Blauburgunder Schwarze Madonna</t>
  </si>
  <si>
    <t xml:space="preserve">Blauburgunder Riserva Linticlarus</t>
  </si>
  <si>
    <t xml:space="preserve">400-500m.ü.M. Gärung; Edelstahltank. Ausbau; BSA, 12 Monate im EichenBarrique. 6 Monate grosses Holzfass. 1 Jahr Flaschenlagerung.</t>
  </si>
  <si>
    <t xml:space="preserve">Blauburgunder Ludwig</t>
  </si>
  <si>
    <t xml:space="preserve">550-600m.ü.M. Gärung; 10 Tage im Stahltank &amp; teils im Holzgebinde. Ausbau; BSA im Holzfass. Reifung in franz. EichenBarriques für 16 Monate.</t>
  </si>
  <si>
    <t xml:space="preserve">Merlot</t>
  </si>
  <si>
    <t xml:space="preserve">Gärung; Edelstahltank, mit Umwälzen der Maische. Ausbau; 17§ in Barrique, 2/3 in 35hl Holzfässern für 18 Monate. 12 Monate Flaschenreifung.</t>
  </si>
  <si>
    <t xml:space="preserve">Merlot Riserva Siebeneich </t>
  </si>
  <si>
    <t xml:space="preserve">Merlot Riserva Staffes </t>
  </si>
  <si>
    <t xml:space="preserve">Kornellhof</t>
  </si>
  <si>
    <t xml:space="preserve">270-320m.ü.m.M. Gärung; Holzbottich mit Maischekontakt für 12 tage. Ausbau; Säureabbau, 22 Monate in Barrique und Tonneau </t>
  </si>
  <si>
    <t xml:space="preserve">Merlot Brenntal </t>
  </si>
  <si>
    <t xml:space="preserve">Kellerei Kurtatsch</t>
  </si>
  <si>
    <t xml:space="preserve">Gärung; im Rotortank. Ausbau; 15 Monate Barrique</t>
  </si>
  <si>
    <t xml:space="preserve">Merlot Riserva Siebeneich</t>
  </si>
  <si>
    <t xml:space="preserve">Kellerei Bozen</t>
  </si>
  <si>
    <t xml:space="preserve">Gärung; Holzfass. Ausbau; 1 Jahr in franz. Barrique und grossem Holzfass</t>
  </si>
  <si>
    <t xml:space="preserve">Merlot MCM BIO</t>
  </si>
  <si>
    <t xml:space="preserve">230m.ü.M. Gärung, spontan ca 15 Tage mit BSA im Edelstahltank. Ausbau; 18 Monate in kleinen franz. EichenBarrque 1/3 neu.</t>
  </si>
  <si>
    <t xml:space="preserve">250-300m.ü.M. Gärung; Edelstahlbehälter mit Maischebewegung. Ausbau; in Barrique mit BSA</t>
  </si>
  <si>
    <t xml:space="preserve">Gärung; Traditionelle Rotweinmaischegärung. Ausbau; in Barrique 225l und Eichenholzfässern. Mehrmonatige Flaschenlagerung</t>
  </si>
  <si>
    <t xml:space="preserve">Merlot Villa Karneid </t>
  </si>
  <si>
    <t xml:space="preserve">Castelfeder</t>
  </si>
  <si>
    <t xml:space="preserve">2013-1</t>
  </si>
  <si>
    <t xml:space="preserve">Gärung; 10 Tage mit Maischebewegung und BSA. Ausbau; ca. 50% in neuen Eichenholzfässern für 12 Monate</t>
  </si>
  <si>
    <t xml:space="preserve">Merlot Calldiv </t>
  </si>
  <si>
    <t xml:space="preserve">von Braunbach</t>
  </si>
  <si>
    <t xml:space="preserve">Merlot Freiherr</t>
  </si>
  <si>
    <t xml:space="preserve">90% Merlot, 10% Cabernet</t>
  </si>
  <si>
    <t xml:space="preserve">330m.ü.M. Gärung; 10-15 Tage. Ausbau; mit BSA in Barrique und grossen Eichenholzfässern für 16 Monate</t>
  </si>
  <si>
    <t xml:space="preserve">Merlot Kotznloater </t>
  </si>
  <si>
    <t xml:space="preserve">2019-2 Cortazo euro 22</t>
  </si>
  <si>
    <t xml:space="preserve">Gärung; Edelstahltank mit Umwälzung. Ausbau; 8 Monate in Eichenfässern. 2 Monate Flaschenlagerung.</t>
  </si>
  <si>
    <t xml:space="preserve">Merlot Nussleiten </t>
  </si>
  <si>
    <t xml:space="preserve">Salegg</t>
  </si>
  <si>
    <t xml:space="preserve">230m.ü.M. Gärung; 15 Tage Kaltmazeration im Stahlfas. BSA im Holzfass. Ausbau; 24 Monate in neuen franz. Eichenfässern</t>
  </si>
  <si>
    <t xml:space="preserve">Merlot Raut</t>
  </si>
  <si>
    <t xml:space="preserve">Waldthaler</t>
  </si>
  <si>
    <t xml:space="preserve">Merlot Mühlweg </t>
  </si>
  <si>
    <t xml:space="preserve">versch. Klone des Merlot und 5% Cabernet Franc</t>
  </si>
  <si>
    <t xml:space="preserve">Weingut Niedrist </t>
  </si>
  <si>
    <t xml:space="preserve">400m.ü.M. Gärung; im offenen EichenHolzbottich mit BSA. Ausbau; EichenBarrique für 15 Monate (teils neue)</t>
  </si>
  <si>
    <t xml:space="preserve">450m.ü.M. Gärung; Edelstahlfass. Ausbau; mit BSA im Holzfass.</t>
  </si>
  <si>
    <t xml:space="preserve">Gärung; 2 Woche Mazerationszeit. BSA Ausbau; 16 Monate in Barrique 1/4neu</t>
  </si>
  <si>
    <t xml:space="preserve">Cabernet</t>
  </si>
  <si>
    <t xml:space="preserve">Cabernet Sauvignon Lafoa</t>
  </si>
  <si>
    <t xml:space="preserve">430m.ü.M. Gärung; Maischgärng für 10 Tage mit Umwälzung, Mazeration für 10-14 Tage. Ausbau; neue &amp; gebrauchte Barique mit BSA, 18 Monate mit mehrmaligem "umziehen". Grobfiltration </t>
  </si>
  <si>
    <t xml:space="preserve">Cabernet Riserva Sass Roa</t>
  </si>
  <si>
    <t xml:space="preserve">2020-1 2021-2 17,5</t>
  </si>
  <si>
    <t xml:space="preserve">300m.ü.M. Ausbau; 20 Monate im EichenHolz</t>
  </si>
  <si>
    <t xml:space="preserve">Cabernet Riserva Pfarrhof </t>
  </si>
  <si>
    <t xml:space="preserve">95% Cabernet Sauvignon, 5% Merlot</t>
  </si>
  <si>
    <t xml:space="preserve">quintessenz 2017-4 </t>
  </si>
  <si>
    <t xml:space="preserve">Gärung; Maischgärung im Holzbottich, 4 wöchige Mazeration, BSA. Ausbau;  18 Monate im Barrique 50%neu. Leichte Filtration</t>
  </si>
  <si>
    <t xml:space="preserve">Cabernet Löwengang </t>
  </si>
  <si>
    <t xml:space="preserve">Löwengang Uvaggio Storico</t>
  </si>
  <si>
    <t xml:space="preserve">BIO, 230-330m.ü.M. als Traubenverschnitt gekeltert. Gärung; spontane Maischgärung für 15 Tage, BSA im Stahltank. Ausbau; kleine Holzfässer 225l franz. Eiche 1/3neu.</t>
  </si>
  <si>
    <t xml:space="preserve">Cabernet Sauvignon Cor Römigberg</t>
  </si>
  <si>
    <t xml:space="preserve">neu</t>
  </si>
  <si>
    <t xml:space="preserve">Cabernet Cor Römigberg </t>
  </si>
  <si>
    <t xml:space="preserve">Cabernet Sauvignon, Petit Verdot</t>
  </si>
  <si>
    <t xml:space="preserve">BIO, 250-330m.ü.M. Gärung; spontane Maischegärung für 15 Tage, BSA im Stahltank. Ausbau; 18 Monate in franz. Eiche von 150 &amp; 225l, 1/2 Neu. </t>
  </si>
  <si>
    <t xml:space="preserve">cabernet cor Römigberg</t>
  </si>
  <si>
    <t xml:space="preserve">Cabernet Riserva Burgum Novum </t>
  </si>
  <si>
    <t xml:space="preserve">Gärung; Umpumpen des Mostes1x täglich, für die intakthaltung mit den Schalen. BSA. Ausbau; 15 Monate in kleinen Barrique 50% neu. Schonenden Eiweissklärung. Flaschenlagerung 6 Monate.</t>
  </si>
  <si>
    <t xml:space="preserve">Cabernet Riserva Kampill</t>
  </si>
  <si>
    <t xml:space="preserve">Cabernet Sauvignon, Cabernet Franc</t>
  </si>
  <si>
    <t xml:space="preserve">Unterganzner</t>
  </si>
  <si>
    <t xml:space="preserve">Gärung; Maischekontakt von 10 Tagen, Edelstahltank. Ausbau; BSA, 1-18 Monate in franz. EichenBarrique 50%neu. </t>
  </si>
  <si>
    <t xml:space="preserve">Cabernet Riserva Kirchhügel </t>
  </si>
  <si>
    <t xml:space="preserve">85% Cabernet Sauvignon, 15% Cabernet Franc</t>
  </si>
  <si>
    <t xml:space="preserve">Gärung; Rotortank. Ausbau; 14 Monate Barrique, danach im grossen Holzfass</t>
  </si>
  <si>
    <t xml:space="preserve">Cabernet Freienfeld </t>
  </si>
  <si>
    <t xml:space="preserve">Cabernet Sauvignon</t>
  </si>
  <si>
    <t xml:space="preserve">Gärung; Rotortank. Ausbau; 50%neu, 50% 2-4 Jahre alten Barrique für 14 Moante. Assemblage im grossen Holzfass. Lange Flaschenlagerung.</t>
  </si>
  <si>
    <t xml:space="preserve">Cabernet Riserva Staves </t>
  </si>
  <si>
    <t xml:space="preserve">Cabernet Sauvgnon</t>
  </si>
  <si>
    <t xml:space="preserve">staffes 2020-2 </t>
  </si>
  <si>
    <t xml:space="preserve">270-320m.ü.M. Gärung; im Holzbottich mit Maischekontakt für 12 Tage. Ausbau; BSA, 20 Monate in Barrique</t>
  </si>
  <si>
    <t xml:space="preserve">Cabernet sauvignon</t>
  </si>
  <si>
    <t xml:space="preserve">Cabernet Sauvignon </t>
  </si>
  <si>
    <t xml:space="preserve">230-320m.ü.M. Gärung; Edelstahltank. Ausbau; BA, 8 Monate in grossen und kleinen EichenHolzfässern.</t>
  </si>
  <si>
    <t xml:space="preserve">Cabernet Franc Amistar</t>
  </si>
  <si>
    <t xml:space="preserve">Cabernet Franc</t>
  </si>
  <si>
    <t xml:space="preserve">Gärug; Edelstahltank. Ausbau; BSA, 1 Jahr in Barrique 1/3neu</t>
  </si>
  <si>
    <t xml:space="preserve">Cabernet Sauvignon Riserva</t>
  </si>
  <si>
    <t xml:space="preserve">Griesbauer</t>
  </si>
  <si>
    <t xml:space="preserve">Marmot- 1  Marmot20-1 (20,9)</t>
  </si>
  <si>
    <t xml:space="preserve">Cabernet Istrice</t>
  </si>
  <si>
    <t xml:space="preserve">90% Cabernet Sauvignon, 10% cabernet Franc</t>
  </si>
  <si>
    <t xml:space="preserve">2019-1 2022-2 </t>
  </si>
  <si>
    <t xml:space="preserve">400m.ü.M. Gärung; traditionelle Maischegärung im Stahltank für ca. 10 Tage. Ausbau; BSA im Holzfass. 12 Monate in franz. Barrique. Lange Flaschenlagrung.</t>
  </si>
  <si>
    <t xml:space="preserve">Cabernet Riserva Ringberg</t>
  </si>
  <si>
    <t xml:space="preserve">350m.ü.M. Gärung; Maischegärung von ca. 10 Tagen mit anschliessender BSA. Ausbau; 18 Monate in franz Barrique. Lange Flaschenlagerungen. Nur die besten Jahrgänge werden vinifiziert!</t>
  </si>
  <si>
    <t xml:space="preserve">Cabernet Mumelter</t>
  </si>
  <si>
    <t xml:space="preserve">330m.ü.M. Gärung; traditionelle Rotweinvergärung im Holzfass. Ausbau; 1 Jahr in franz. Barrique und im grossen Holzfass.</t>
  </si>
  <si>
    <t xml:space="preserve">Cabernet Riserva Siemegg</t>
  </si>
  <si>
    <t xml:space="preserve">70% Cabernet Sauvignon, 30% Cabernet Franc</t>
  </si>
  <si>
    <t xml:space="preserve">250-399m.ü.M. Handlese. Gärung; Edelstahltank mit Maischebewegung. Ausbau; BA, 12 Monate 70% grossen Holzfass, 30% in Barrique 1/3neu. Assemblage 3 Monate vor der Flaschenabfüllung.</t>
  </si>
  <si>
    <t xml:space="preserve">Cabernet Raut</t>
  </si>
  <si>
    <t xml:space="preserve">Barleith</t>
  </si>
  <si>
    <t xml:space="preserve">Cabernet s. , cabernet f. </t>
  </si>
  <si>
    <t xml:space="preserve">Gärung; spontan in der Tonamphore, 8 wochen auf der Schale. Ausbau; 1  Jahr im Eichenfass, dann zurück in die Amphore.</t>
  </si>
  <si>
    <t xml:space="preserve">Lagrein</t>
  </si>
  <si>
    <t xml:space="preserve">Lagrein Risera</t>
  </si>
  <si>
    <t xml:space="preserve">Kiemberger</t>
  </si>
  <si>
    <t xml:space="preserve">Lagrein Riserva Weingarten Klosteranger</t>
  </si>
  <si>
    <t xml:space="preserve">Abtei Muri</t>
  </si>
  <si>
    <t xml:space="preserve">Lagrein Villa Schmid </t>
  </si>
  <si>
    <t xml:space="preserve">Schmid-Oberrautner</t>
  </si>
  <si>
    <t xml:space="preserve">Handlese. Gärung; natürliche Maischegärung Holzfass. Ausbau; BSA un Reife im EichenHolzfass, 20% amerikanischen Barrique.</t>
  </si>
  <si>
    <t xml:space="preserve">Gärung; Rotortank. Ausbau; 12 Moante in Barrique, anschliessend lagerung im grossen Holzfass</t>
  </si>
  <si>
    <t xml:space="preserve">Lagrein Gran Lareyn BIO</t>
  </si>
  <si>
    <t xml:space="preserve">Lagrein Frauenhügel</t>
  </si>
  <si>
    <t xml:space="preserve">Lagrein </t>
  </si>
  <si>
    <t xml:space="preserve">2020-6</t>
  </si>
  <si>
    <t xml:space="preserve">Gärung; Betonfass. Ausbau; grossem Holzfas.</t>
  </si>
  <si>
    <t xml:space="preserve">Lagrein Grieser Riserva Select</t>
  </si>
  <si>
    <t xml:space="preserve">Ausbau; 12 Monate im franz. Barrique</t>
  </si>
  <si>
    <t xml:space="preserve">Lagrein Riserva Thurnhof </t>
  </si>
  <si>
    <t xml:space="preserve">Andreas Berger</t>
  </si>
  <si>
    <t xml:space="preserve">2018-1 2021-1 </t>
  </si>
  <si>
    <t xml:space="preserve">Ausbau; franz. Tonneau 550l für 18 Monate. </t>
  </si>
  <si>
    <t xml:space="preserve">Lagrein Riserva</t>
  </si>
  <si>
    <t xml:space="preserve"> 2017-1 2020-1 </t>
  </si>
  <si>
    <t xml:space="preserve">300m.ü.M. seit 1785 im Besitz der Fam. Mumentaler</t>
  </si>
  <si>
    <t xml:space="preserve">Lagrein ( Kurzstiel und Langstiel)</t>
  </si>
  <si>
    <t xml:space="preserve">Gärung; Edelstahltank, Maischekontaktzeit von 8 Tagen. Ausbau; BSA, 15-18 Monate in kleinnen Holzfässern</t>
  </si>
  <si>
    <t xml:space="preserve">Lagrein Riserva Taber</t>
  </si>
  <si>
    <t xml:space="preserve">250m.ü.M. Gärung; traditionelle Rotweinvergärung im Holzfass. Ausbau; 1 Jahr in franz. Barrique.</t>
  </si>
  <si>
    <t xml:space="preserve">Lagrein Riserva Prestige Line </t>
  </si>
  <si>
    <t xml:space="preserve"> 20-2</t>
  </si>
  <si>
    <t xml:space="preserve">Gärung; traditionelle Rotweinvergärung  im Holz. Ausbau; 1 Jahr in franz. Barrique und grossen Holzfass</t>
  </si>
  <si>
    <t xml:space="preserve">Gärung; Maischestandzeit bis zu 35 Tagen im Bottich, 10% mit ganzen Trauben vergoren.. Ausbau; 1/3 grosses Holzfass, 2/3 Barrique für 12 Monate</t>
  </si>
  <si>
    <t xml:space="preserve">Lagrein Mirell</t>
  </si>
  <si>
    <t xml:space="preserve">Gärung; Maischenstandzeit bis zu 35 Tagen im Bottich, 10% der Taruebn werden spätreif gelesen. Ausbau; Barrique</t>
  </si>
  <si>
    <t xml:space="preserve">Roblinus de Waldgries</t>
  </si>
  <si>
    <t xml:space="preserve">250m.ü.M.</t>
  </si>
  <si>
    <t xml:space="preserve">1/3 der Trauben werden für 2 Monate getrocknet, der Rest einige Tage Kaltmazeration. Danach Maischegärung im kleinen Holzbottich mit Tresterbewegug, 30 Monate Barriquelageurng. </t>
  </si>
  <si>
    <t xml:space="preserve">Lagrein Riserva Carano</t>
  </si>
  <si>
    <t xml:space="preserve">Gärung; spontangärung im offenen Gärbehälter, Maischemazeration von 25 Tagen. Ausbau; Barrique 50%neu, BSA, 18 Monate im kleinen Fass</t>
  </si>
  <si>
    <t xml:space="preserve">Lagrein Riserva Kristan</t>
  </si>
  <si>
    <t xml:space="preserve">Egger Ramer</t>
  </si>
  <si>
    <t xml:space="preserve">2012-1 2021-1</t>
  </si>
  <si>
    <t xml:space="preserve">12 Monate im grossen Holzfass.</t>
  </si>
  <si>
    <t xml:space="preserve">Lagrein Riserva BIO</t>
  </si>
  <si>
    <t xml:space="preserve">Maischegärung, anschliessende 15 Monate im Eichenfass.</t>
  </si>
  <si>
    <t xml:space="preserve">Messnerhof</t>
  </si>
  <si>
    <t xml:space="preserve">Ausbau;zu je  1/3 im grossen Holzfass, Tooneau 500l, gebrauchte Barrique für 18 Monate.</t>
  </si>
  <si>
    <t xml:space="preserve">holen</t>
  </si>
  <si>
    <t xml:space="preserve">fehlt</t>
  </si>
  <si>
    <t xml:space="preserve">Putzenhof</t>
  </si>
  <si>
    <t xml:space="preserve">Gärung; traditionelle Maischegärung im Edelstahlfass mit Umwälzung. Ausbau; 12 Monate im grossen Eichenfass</t>
  </si>
  <si>
    <t xml:space="preserve">S</t>
  </si>
  <si>
    <t xml:space="preserve">Reyter Hof</t>
  </si>
  <si>
    <t xml:space="preserve">2015-2</t>
  </si>
  <si>
    <t xml:space="preserve">Lagrein Raut</t>
  </si>
  <si>
    <t xml:space="preserve">Seit 1983 werden unter dem geschützten Markenzeichen RAUT die hochwertigsten Weine unserer Auer Lagen abgefüllt.
Weine aus selektioniertem Lesegut der Sorten Merlot, Lagrein und Cabernet gekeltert und mit größter Sorgfalt nach traditionellen Methoden ausgebaut. Reife in der Regel für 3-4 Jahre in Eichenfässern 225-500l.
Erst nach einigen weiteren Monaten Flaschenreife verlässt ein echter RAUT unsere Keller.</t>
  </si>
  <si>
    <t xml:space="preserve">260m.ü.M. Gärung; Edelstahltank 8 Tage. Ausbau; 6 Monate im grossen Holzfass </t>
  </si>
  <si>
    <t xml:space="preserve">Lagrein Riserva Abtei</t>
  </si>
  <si>
    <t xml:space="preserve">260-280m.ü.M. Gärung; Edelstahltank für 14 Tage, BSA. Ausbau; 15 Monate im kleinen Holzfass. </t>
  </si>
  <si>
    <t xml:space="preserve">Lagrein Calldiv </t>
  </si>
  <si>
    <t xml:space="preserve">mehrjährigem Lagerungs-und Reifungsprozess</t>
  </si>
  <si>
    <t xml:space="preserve">Lagrein aus Gries Blacedelle </t>
  </si>
  <si>
    <t xml:space="preserve">Niedermayr</t>
  </si>
  <si>
    <t xml:space="preserve">Gärung; Stahltank. Ausbau; 8 Monate im grossen Holzfass und gebrauchten Barrique. </t>
  </si>
  <si>
    <t xml:space="preserve">Lagrein aus Gries Riserva</t>
  </si>
  <si>
    <t xml:space="preserve">Gärung; Stahltank. Ausbau; 15 Monate im Barrique mit Säureabbau.</t>
  </si>
  <si>
    <t xml:space="preserve">Lagrein Gries Riserva</t>
  </si>
  <si>
    <t xml:space="preserve">138 Weinbauern. 6 Monate Holzfass.</t>
  </si>
  <si>
    <t xml:space="preserve">250-500m.ü.M. Handlese. Gärung; Maischevergärung mit Umwälzen im Edelstahltank. Ausbau; 12 Monate im grossen Holz 70% , 30% im Barrique 1/3 neu, mit BSA. Assemblage 3 Monate vor der Flaschenabfüllung</t>
  </si>
  <si>
    <t xml:space="preserve">Lagrein Riserva Porphyr </t>
  </si>
  <si>
    <t xml:space="preserve">2015-1 2021-1 </t>
  </si>
  <si>
    <t xml:space="preserve">250-500m.ü.M. Handlese. Gärung; Maischevergärung mit Umwälzen im Edelstahltank. Ausbau; 18 Monate im Barrique 1/3neu mit BSA. Assemblage 3 Monate vor der Flaschenabfüllung</t>
  </si>
  <si>
    <t xml:space="preserve">Nusserhof</t>
  </si>
  <si>
    <t xml:space="preserve">Gärung mit Natur Hefe im Stahltank, 30 Monate im grossen Holzfass. 30 Monate Flaschenlagerung</t>
  </si>
  <si>
    <t xml:space="preserve">Lagrein Riserva Barbagol </t>
  </si>
  <si>
    <t xml:space="preserve">20 Moante im Holz</t>
  </si>
  <si>
    <t xml:space="preserve">Lagrein Rubatsch BIO</t>
  </si>
  <si>
    <t xml:space="preserve">2017-1  2019-1</t>
  </si>
  <si>
    <t xml:space="preserve">250m.ü.M. Gärung; spontan im Holzbottich. 2 Wochen Mazerationszeit mit Umwälzen. Ausbau; 4 Monate in Barrique, jedes 10 Fass neu.</t>
  </si>
  <si>
    <t xml:space="preserve">Lagrein Urban</t>
  </si>
  <si>
    <t xml:space="preserve">2019-1 2020-1 </t>
  </si>
  <si>
    <t xml:space="preserve">Gärung; Holzfass. Ausbau; BSA, franz EichenBarrique, danach grosses Holzfass für 14 Monate. 1 Jahr Flaschenlagerung.</t>
  </si>
  <si>
    <t xml:space="preserve">Handlese, bis Weihnachten unter Dach getrocknet. Gärung; Maischekontaktzeit 10 Tage, Edelstahltank. Ausbau; BSA in neuen Barrique und Tonneau. Mind. 16 Monate Fasslagerung.</t>
  </si>
  <si>
    <t xml:space="preserve">Lamarein </t>
  </si>
  <si>
    <t xml:space="preserve">Cuvée</t>
  </si>
  <si>
    <t xml:space="preserve">Gärung; Stahltank mit Säureabbau. Ausbau; 12 Monate im Barrique</t>
  </si>
  <si>
    <t xml:space="preserve">Kirchegg </t>
  </si>
  <si>
    <t xml:space="preserve">80%merlot, 20% cabernet sauvignon</t>
  </si>
  <si>
    <t xml:space="preserve">Gärung; 10 Tage mit Umwälzen der Schalen. </t>
  </si>
  <si>
    <t xml:space="preserve">Amistar Rot </t>
  </si>
  <si>
    <t xml:space="preserve">lagrein, merlot, cabernet s., 5%cabernet f.,5%petit verdot</t>
  </si>
  <si>
    <t xml:space="preserve">2022-2 (26)</t>
  </si>
  <si>
    <t xml:space="preserve">ca. 10% Trockenbeeren ( am Stock getrocknet). 250-450m.ü.M. Unterschiedliche Erntezeitpunkte. Gärung; traditionelle Maischegärung im Edelstahltank. Ausbau; BSA, in Barrique 1/3neu für 1 Jahr.</t>
  </si>
  <si>
    <t xml:space="preserve">Amistar Rot Edizione</t>
  </si>
  <si>
    <t xml:space="preserve">lagrein, merlot, cabernet s., cabernet f., petit verdot</t>
  </si>
  <si>
    <t xml:space="preserve">Athos</t>
  </si>
  <si>
    <t xml:space="preserve">merlot, cab. F. cab. S</t>
  </si>
  <si>
    <t xml:space="preserve">Ansitz Dolomythos</t>
  </si>
  <si>
    <t xml:space="preserve">2015-3</t>
  </si>
  <si>
    <t xml:space="preserve">Carmenère, Cabernet Franc, Cabernet Sauvignon, Petit Verdot</t>
  </si>
  <si>
    <t xml:space="preserve">Gärung; spontan im offenen Holzfass mit Umwälzen. Ausbau; neuen &amp; gebrauchte Barrique. Keine schönung/Filtration</t>
  </si>
  <si>
    <t xml:space="preserve">Viribus Wein</t>
  </si>
  <si>
    <t xml:space="preserve">Gärung; 12 Tage im Gärfass mit Schalenkontakt. Ausbau; 12 Monate kleine Barrique. Assemblage, 7 Monate grosses Eichenholzfass. 12 Monate Flaschenlagerung.</t>
  </si>
  <si>
    <t xml:space="preserve">11 Monate nach der Ernte Flaschenabfüllung. Glaskork. 3 Monate Flaschenlagerung.</t>
  </si>
  <si>
    <t xml:space="preserve">Loam </t>
  </si>
  <si>
    <t xml:space="preserve">50% Cabernet Sauvignon, 20% Cabernet Franc, 30% Merlot</t>
  </si>
  <si>
    <t xml:space="preserve">Gärung; auf der Schale. Ausbau; franz. Barrique &amp; grosse Eichenholzfässer</t>
  </si>
  <si>
    <t xml:space="preserve">Arzio </t>
  </si>
  <si>
    <t xml:space="preserve">50%merlot,25% cabernet s., 25%cabernet f. </t>
  </si>
  <si>
    <t xml:space="preserve">Gärung; spontan im Holzgärbottich, 3 wöchige Maischemazeration. Ausbau; Barrique 70%neu, BSA, 16 Monate im kleinen Fass. Abfüllung Ende Mai</t>
  </si>
  <si>
    <t xml:space="preserve">Col de Rey </t>
  </si>
  <si>
    <t xml:space="preserve">50%lagrein, 30%petit verdot, 20%tannat</t>
  </si>
  <si>
    <t xml:space="preserve">250-350m.ü.M. Ausbau; 20 Monate im Holz</t>
  </si>
  <si>
    <t xml:space="preserve">Cason Hirschprunn Rot BIO</t>
  </si>
  <si>
    <t xml:space="preserve">merlot, cabernet s., cabernet f. , lagrein, syrah</t>
  </si>
  <si>
    <t xml:space="preserve">2016-1 2019-1</t>
  </si>
  <si>
    <t xml:space="preserve">230-360m.ü.M. Gärung; spontan 18 tage mit BSA im Edelstahltank. Ausbau; 18 Monate in franz. Barrique 1/3 neu.</t>
  </si>
  <si>
    <t xml:space="preserve">Rubin</t>
  </si>
  <si>
    <t xml:space="preserve">70%merlot, 30%cabernet Sauvignon</t>
  </si>
  <si>
    <t xml:space="preserve">Maischegärung. Ausbau; 18 Monate in kleinen Eichenholzfässern</t>
  </si>
  <si>
    <t xml:space="preserve">Feldherr BIO </t>
  </si>
  <si>
    <t xml:space="preserve">cabernet s., cabernet f., carménère</t>
  </si>
  <si>
    <t xml:space="preserve">Lieselehof</t>
  </si>
  <si>
    <t xml:space="preserve">24 Monate im kleinen Holzaff. Unfiltriert, 6 Monate Flaschengärung</t>
  </si>
  <si>
    <t xml:space="preserve">Cassiano BIO</t>
  </si>
  <si>
    <t xml:space="preserve">50%merlot, 40%cabernet Franc, 6%tempranillo, 4%syrah</t>
  </si>
  <si>
    <t xml:space="preserve">250-280m.ü.M. Gärung; einzeln, spontan im Holzbottich, Mazerationszeit je nach Traube 10-20 Tage. Ausbau; 18 Monate im Barrique 1/3neu. </t>
  </si>
  <si>
    <t xml:space="preserve">350m.ü.M. Ausbau; 18 Monate im franz. Barrique</t>
  </si>
  <si>
    <t xml:space="preserve">Anticus Riserva Baron Salvadori</t>
  </si>
  <si>
    <t xml:space="preserve">merlot, cabernet</t>
  </si>
  <si>
    <t xml:space="preserve">138 Weinbauern. 20 Monate Barriqueausgebaut.</t>
  </si>
  <si>
    <t xml:space="preserve">Cornell Cornelius </t>
  </si>
  <si>
    <t xml:space="preserve">20% cabernet sauvignon, 80% merlot</t>
  </si>
  <si>
    <t xml:space="preserve">250-430m.ü.M. Gärung; Maischegärunf für 7-10 Tage. Ausbau; BSA in barrique. Assembalge im Frühjahr, 14 Monate in kleinen Eichenfässsern. Grobfilterung. 12 Monate Flaschenlagerung.</t>
  </si>
  <si>
    <t xml:space="preserve">Composition Reif </t>
  </si>
  <si>
    <t xml:space="preserve">cabernet s., cabernet f., merlot, petit verdot, lagrein</t>
  </si>
  <si>
    <t xml:space="preserve">Gärung; Edelstahltank, Maischestandzeit: 10 Tage beim Cabernet, 7 Tage beim Lagrein. Ausbau; BSA, 18 Monate in neuen EichenBarrique</t>
  </si>
  <si>
    <t xml:space="preserve">Mauritius </t>
  </si>
  <si>
    <t xml:space="preserve">lagrein, merlot</t>
  </si>
  <si>
    <t xml:space="preserve">250m.ü.M. Gärung; traditionelle Rotweinvergärung im Holzfass. Ausbau; 1 Jahr in franz. Barrique und grossen Holzfass.</t>
  </si>
  <si>
    <t xml:space="preserve">Cuvée Linticlarus </t>
  </si>
  <si>
    <t xml:space="preserve">55% cabernet, 45% merlot</t>
  </si>
  <si>
    <t xml:space="preserve">280-300m.ü.M. Gärung; Edelstahltank. Ausbau; 12 Monate in klienen Barrique. Assemblage. 6 Monate grossem Holzfass. 1 Jahr Flaschenlagerung.</t>
  </si>
  <si>
    <t xml:space="preserve">Reserve del Conte Manincor BIO</t>
  </si>
  <si>
    <t xml:space="preserve">35% lagrein, 40% merlot, 25% cabernet</t>
  </si>
  <si>
    <t xml:space="preserve">250m.ü.M. Jede Charge wird separat gekeltert, immer mit Maischegärung, zum Tel spontan mit Traubeneigenen Hefe in Holz-, Beton- und Edelstahlbottich. 10 Tage Mazeration, 1x am Tag Umwälzen. Ausbau; 12 Monate im Holz verschiedener grössen. </t>
  </si>
  <si>
    <t xml:space="preserve">260m.ü.M. Gärung; Maischegärung im Edelstahltank &amp; Holzfass mit BSA. Ausbau; 15 Monate in kleinen Eichenfässern. </t>
  </si>
  <si>
    <t xml:space="preserve">Teroldego Rotaliano </t>
  </si>
  <si>
    <t xml:space="preserve">Foradori</t>
  </si>
  <si>
    <t xml:space="preserve">2018-1 2019-1 </t>
  </si>
  <si>
    <r>
      <rPr>
        <sz val="8"/>
        <color rgb="FF000000"/>
        <rFont val="Calibri"/>
        <family val="2"/>
        <charset val="1"/>
      </rPr>
      <t xml:space="preserve">im Holzfass300l ausgebaut</t>
    </r>
    <r>
      <rPr>
        <sz val="11"/>
        <color rgb="FF000000"/>
        <rFont val="Calibri"/>
        <family val="2"/>
        <charset val="1"/>
      </rPr>
      <t xml:space="preserve">.</t>
    </r>
  </si>
  <si>
    <t xml:space="preserve">Teroldego Granato</t>
  </si>
  <si>
    <t xml:space="preserve">Gärung; in offenen Tanks. Ausbau; 15 Monate im Holz</t>
  </si>
  <si>
    <t xml:space="preserve">Teroldego Ottavio </t>
  </si>
  <si>
    <t xml:space="preserve">De Viglili</t>
  </si>
  <si>
    <t xml:space="preserve">200m.ü.M. Gärung; 12-15 Tage Maischestandzeit. Ausbau; BSA und Lagerung im Holz</t>
  </si>
  <si>
    <t xml:space="preserve">San Leonardo </t>
  </si>
  <si>
    <t xml:space="preserve">cabenet s., carmenère, merlot</t>
  </si>
  <si>
    <t xml:space="preserve">Tenuta San Leonardo</t>
  </si>
  <si>
    <t xml:space="preserve">Handlese. 18-24 Monate franz. Barrique.</t>
  </si>
  <si>
    <t xml:space="preserve">Teroldego Diedri Riserva</t>
  </si>
  <si>
    <t xml:space="preserve">Gärung; langer Maischekontakt. Ausbau; 12 Monate in kleinen Eichenfässern, 6 Moante im Stahlbehälter. 6 Monate Flaschenlagerung.</t>
  </si>
  <si>
    <t xml:space="preserve">Inferno Valtellina Superiore DOCG Riserva</t>
  </si>
  <si>
    <t xml:space="preserve">Rainoldi</t>
  </si>
  <si>
    <t xml:space="preserve">Sassella Valtellina Superiore </t>
  </si>
  <si>
    <t xml:space="preserve">nebbiolo</t>
  </si>
  <si>
    <t xml:space="preserve">Mamete Prevostini</t>
  </si>
  <si>
    <t xml:space="preserve">450-650m.ü.M. Gärung; 13 tage im Stahltank mit Maischekontakt. Ausbau; 14 Moante mit BSA im Eichenholz. 8 Monate Flaschenlagerung.</t>
  </si>
  <si>
    <t xml:space="preserve">Sfursat 5 Stelle</t>
  </si>
  <si>
    <t xml:space="preserve">chiavennasca</t>
  </si>
  <si>
    <t xml:space="preserve">Negri Nino</t>
  </si>
  <si>
    <t xml:space="preserve">2017-2 </t>
  </si>
  <si>
    <t xml:space="preserve">400-450m.Ü.M. Handlese. Gärung; 3 Tage Mazeration, 16 Tage Fermentation. Ausbau; 24 Monate in neue franz. Barrique mit BSA. 4 Monate Flaschengärung.</t>
  </si>
  <si>
    <t xml:space="preserve">Ronchedone </t>
  </si>
  <si>
    <t xml:space="preserve">marzemino, sangiovese, 10% cabernet</t>
  </si>
  <si>
    <t xml:space="preserve">Gärung; langer Maischekontakt, Mazeration im Stahltank. Ausbau; BSA im Barrique. 14 Monate im Barrique. 10 Monate Flaschengärung. </t>
  </si>
  <si>
    <t xml:space="preserve">Sforzato Albareda </t>
  </si>
  <si>
    <t xml:space="preserve">350-550.m.ü.M. Handlese. 22 Tage Mazeration auf der Schale. Ausbau; 18 Monate mit BSA im Eichenholz. 10 Monate Flaschenlagerung.</t>
  </si>
  <si>
    <t xml:space="preserve">Sassella Riserva "Rocce Rosse"</t>
  </si>
  <si>
    <t xml:space="preserve">AR.PE.PE.</t>
  </si>
  <si>
    <t xml:space="preserve">4 Jahre im Holz50hl</t>
  </si>
  <si>
    <t xml:space="preserve">Sassella Valtellina Superiore  Sommarovina</t>
  </si>
  <si>
    <t xml:space="preserve">Valtellina superiore Riserva</t>
  </si>
  <si>
    <t xml:space="preserve">M.P.</t>
  </si>
  <si>
    <t xml:space="preserve">2015-2 nicht gelistet</t>
  </si>
  <si>
    <t xml:space="preserve">Veneto</t>
  </si>
  <si>
    <t xml:space="preserve">La Poja </t>
  </si>
  <si>
    <t xml:space="preserve">corvina veronese</t>
  </si>
  <si>
    <t xml:space="preserve">Allegrini</t>
  </si>
  <si>
    <t xml:space="preserve">2000-1 </t>
  </si>
  <si>
    <t xml:space="preserve">320m.ü.M. Handlese. Gärung; 12-15 Tage Fermentation. BSA im Barrique. Ausbau; 20 Monate im franz. Neuen Barrique, 10 Monate Flaschenlagerung.</t>
  </si>
  <si>
    <t xml:space="preserve">La Grola </t>
  </si>
  <si>
    <t xml:space="preserve">corvina, corvinone, oseleta, syrah</t>
  </si>
  <si>
    <t xml:space="preserve">310m.ü.M. Handlese. Gärung; im Stahltank mit Umwäzen. BSA im Barrique.  Ausbau; 16 Monate im Eichenholz ( 2te Belegung), 10 Monate Flaschenlagerung</t>
  </si>
  <si>
    <t xml:space="preserve">Amarone della Valpolicella </t>
  </si>
  <si>
    <t xml:space="preserve">corvina, rondinella</t>
  </si>
  <si>
    <t xml:space="preserve">Bertani</t>
  </si>
  <si>
    <t xml:space="preserve">2010-1</t>
  </si>
  <si>
    <t xml:space="preserve">Handlese. Gärung; trocknung bis mitte Januar, 120-125 Oechslegrad. Vergärung von ca. 50 Tagen. Ausbau; 6 Jahre reifeung in Fäassern aus slawonischer Eiche 60hl. 1 Jahr Flaschenreife.</t>
  </si>
  <si>
    <t xml:space="preserve">Amarone della Valpolicella</t>
  </si>
  <si>
    <t xml:space="preserve">corvina veronese, rondinella, oseleta</t>
  </si>
  <si>
    <t xml:space="preserve">2018-1  2019-1</t>
  </si>
  <si>
    <t xml:space="preserve">Handlese. Trauben 3-4 Monate Luftgetrockent. 25 Tage Gärung im Stahl mit Umwälzen. Ausbau; 18 Moante im kleinen Holzfass, 7 Monate im grossen Slow. Eichenfass. 14 Monate Flaschenlagerung</t>
  </si>
  <si>
    <t xml:space="preserve">60% Corvina, 20% Rondinella, 10% Oseleta, 10% Croatina</t>
  </si>
  <si>
    <t xml:space="preserve">Dal Forno Romano</t>
  </si>
  <si>
    <t xml:space="preserve">Handese. 3 Monate Lufttrocknen.nur Reben älter als 10 Jahre. Fermentation 15 Tage. Ausbau; 36 Monate in neuen Barrique. (nach 18 Monaten Assembalge). 24 Monate Flaschenlagerung</t>
  </si>
  <si>
    <t xml:space="preserve">Vaio Amaron Serego Aleghieri</t>
  </si>
  <si>
    <t xml:space="preserve">65% Corvina, 20% Rondinella, 15% Molinara</t>
  </si>
  <si>
    <t xml:space="preserve">Masi</t>
  </si>
  <si>
    <t xml:space="preserve">Handlese. Trocknung. 3 Jhare in slov. Eiche. 4 Monate im Kirschenholz.</t>
  </si>
  <si>
    <t xml:space="preserve">55% Corvina-Croatina-Nebbiolo, 30% Rondinella-Sangiovese,  15% cabernet Sauvignon</t>
  </si>
  <si>
    <t xml:space="preserve">Quintarelli Giuseppe</t>
  </si>
  <si>
    <t xml:space="preserve">Fermentation 45 Tage. Ausbau; 7 Jahre im Barrique.</t>
  </si>
  <si>
    <t xml:space="preserve">Amarone della Valpolicella Telos</t>
  </si>
  <si>
    <t xml:space="preserve">70% corvina, 20% rondinella, 5% croatina, 5% oseleta</t>
  </si>
  <si>
    <t xml:space="preserve">Sant Antonio</t>
  </si>
  <si>
    <t xml:space="preserve">350m.ü.M. Handlese. Ausbau; 16 Monate in neuen franz. Eichenfässern.</t>
  </si>
  <si>
    <t xml:space="preserve">Amarone della Valpolicella Casa dei Bepi </t>
  </si>
  <si>
    <t xml:space="preserve">75% corvina veronese, 20% rondinella, 5% molinara</t>
  </si>
  <si>
    <t xml:space="preserve">Viviani</t>
  </si>
  <si>
    <t xml:space="preserve">450m.ü.M. </t>
  </si>
  <si>
    <t xml:space="preserve">corvina, rondinella, oseleta, croatina</t>
  </si>
  <si>
    <t xml:space="preserve">Zenato</t>
  </si>
  <si>
    <t xml:space="preserve">2017-2 Riserva 79</t>
  </si>
  <si>
    <t xml:space="preserve">Ausbau; 4 Jahre in slawonischer Eiche. </t>
  </si>
  <si>
    <t xml:space="preserve">45% corvinone, 25%  corvina gentile, 20% rondinella, 10% croatina</t>
  </si>
  <si>
    <t xml:space="preserve">Marion</t>
  </si>
  <si>
    <t xml:space="preserve"> 2018-2 </t>
  </si>
  <si>
    <t xml:space="preserve">Trocknung bis Ende Dezember- Anfrang Januar. 20 Tage kaltmazeration. BSA für 40 Tage. Holz- &amp; slawonischer Eichenausbau für 36 Monate.</t>
  </si>
  <si>
    <t xml:space="preserve">60 % Corvina veronese, 15% Corvinone, 20%  rondinella, 5% croatina</t>
  </si>
  <si>
    <t xml:space="preserve">Roccolo Grassi</t>
  </si>
  <si>
    <t xml:space="preserve">200-250m.ü.M. Ernte Ende September, trocknung bis erste Dezember Woche. Gärung; Stahltank, Kaltmazeration von6-7 Tage. Fermentation für 21 Tage. BSA im Holz. Ausbau; in 50% neuen franz. Barrique 225l für 26 Moante. 1 Jahr Flaschenalgerung.</t>
  </si>
  <si>
    <t xml:space="preserve">Amarone della Valpolicella Riserva</t>
  </si>
  <si>
    <t xml:space="preserve">70% corvina &amp; corvinone, 20% rondinella, 10% oselata</t>
  </si>
  <si>
    <t xml:space="preserve">Musella</t>
  </si>
  <si>
    <t xml:space="preserve">trocknung bis Januar. Ausbau; 24 Monate in franz. Tonneau und grossem Holz. 1 Jahr Flaschenlagerung.</t>
  </si>
  <si>
    <t xml:space="preserve">Cabernet Sauvignon S. Cristina </t>
  </si>
  <si>
    <t xml:space="preserve">Gärung; 2 Wochen im Stahl mit Umwälzen. Ausbau; 18 Moante in neuen und alten Barrique. Assemblage, einige Monate im Stahl. 6 Monate Flaschenlagerung.</t>
  </si>
  <si>
    <t xml:space="preserve">Merlot La Sansonina</t>
  </si>
  <si>
    <t xml:space="preserve">Sansonina</t>
  </si>
  <si>
    <t xml:space="preserve">Valpolicella Classico Superiore</t>
  </si>
  <si>
    <t xml:space="preserve">60% corvina, 15% corvinone,20% rondinella, 5% croatina</t>
  </si>
  <si>
    <t xml:space="preserve">200-250m.ü.M. Gärung; Stahltank. BSA im Holz. Ausbau; in franz. Barrique 225l und im grossen Holzfass für 20 Monate. 10 Moante Flaschenlagerung.</t>
  </si>
  <si>
    <t xml:space="preserve">Valpolicella Superiore </t>
  </si>
  <si>
    <t xml:space="preserve">70 %corvina &amp; corvina grossa, 20 %rondinella, 5% croatina, 5%oseleta</t>
  </si>
  <si>
    <t xml:space="preserve">45 tage trocknung. Gärung; 15 tage im Stahltank. Ausbau; 36 Monate im neuen Barrique. 1 Jahr Flaschenlagerung.</t>
  </si>
  <si>
    <t xml:space="preserve">corvina, corvinone, rondinella, cabernet s., nebbiolo, croatina, sangiovese</t>
  </si>
  <si>
    <t xml:space="preserve">2016-2</t>
  </si>
  <si>
    <t xml:space="preserve">Valpolicella La Bandina</t>
  </si>
  <si>
    <t xml:space="preserve">70% corvina, 20% rondinella,5%  croatina, 5%oseleta</t>
  </si>
  <si>
    <t xml:space="preserve">San Antonio</t>
  </si>
  <si>
    <t xml:space="preserve">300m.ü.M. Handlese. BSA im Holz. Batonnage 1x im Monate im ersten Jahr.   Ausbau; 24 Moante neue franz. Tonneau 500l</t>
  </si>
  <si>
    <t xml:space="preserve">70 % Corvina &amp; Corvinone, 20% rondinella, 10% barbera</t>
  </si>
  <si>
    <t xml:space="preserve">Gärung; Mazeration 12-15 Tage. BSA. Ausbau; 12 Moante im Holz 225l &amp;  500l. </t>
  </si>
  <si>
    <t xml:space="preserve">Campo Morar Valpolicella Ripasso</t>
  </si>
  <si>
    <t xml:space="preserve">75% Corvina veronese, 20% Rondinella, 5% Molinara</t>
  </si>
  <si>
    <t xml:space="preserve">Valpolicella Superiore Ripasso</t>
  </si>
  <si>
    <t xml:space="preserve">85% Corvina veronese, 10% Rondinella, 5% Oseleta</t>
  </si>
  <si>
    <t xml:space="preserve">250-300m.ü.M. Handlese. Gärung; 10-12 Tage im Stahl. Danach im Stahl bis Ende Januar. Ausbau; 18 Moante in Tonneau und einige Monate Flaschenlagerung.</t>
  </si>
  <si>
    <t xml:space="preserve">Brentino </t>
  </si>
  <si>
    <t xml:space="preserve">55%  Merlot, 45% Cabernet sauvignon</t>
  </si>
  <si>
    <t xml:space="preserve">Maculan</t>
  </si>
  <si>
    <t xml:space="preserve">Handlese. Gärung; Stahltank. Ausbau; 50% im Stahl, 50% für 1 Jahr im franz. Eichenbarrique.</t>
  </si>
  <si>
    <t xml:space="preserve">Fratta</t>
  </si>
  <si>
    <t xml:space="preserve">cabernet sauvignon, merlot</t>
  </si>
  <si>
    <t xml:space="preserve">2015-2 </t>
  </si>
  <si>
    <t xml:space="preserve">Handlese. Gärung; 8 Tage im Stahl mit Umwälzen. Ausbau; 1 Jahr im neuen franz. Barrique</t>
  </si>
  <si>
    <t xml:space="preserve">Amarone Riserva</t>
  </si>
  <si>
    <t xml:space="preserve">Secco Vintage</t>
  </si>
  <si>
    <t xml:space="preserve">Amarone della Valpolicecca</t>
  </si>
  <si>
    <t xml:space="preserve">Friaul</t>
  </si>
  <si>
    <t xml:space="preserve">Focus </t>
  </si>
  <si>
    <t xml:space="preserve">Pasini Volpe</t>
  </si>
  <si>
    <t xml:space="preserve">Fermentation im neuen Barrique für 12 Monate. 12 Moante Flaschenlagerung.</t>
  </si>
  <si>
    <t xml:space="preserve">Merlot Graf de la Tour </t>
  </si>
  <si>
    <t xml:space="preserve">Handlese. Gärung; 20 Tage. Ausbau; 24 Moante in franz. Barrique 225l. Assemblage, im Stahl. 10 Moante Flaschenlagerung. </t>
  </si>
  <si>
    <t xml:space="preserve">Prelit </t>
  </si>
  <si>
    <t xml:space="preserve">70% Merlot, 30% Cabernet sauvignon</t>
  </si>
  <si>
    <t xml:space="preserve">Podversic Damijan</t>
  </si>
  <si>
    <t xml:space="preserve">Gärung; Holz für 60-90 Tage. Ausbau; 23 Moante im Holz 20 &amp; 30hl. 6 Moante Flaschenlagerung. </t>
  </si>
  <si>
    <t xml:space="preserve">Breg </t>
  </si>
  <si>
    <t xml:space="preserve">merlot, cabernet sauvignon Pignolo</t>
  </si>
  <si>
    <t xml:space="preserve">Gravner</t>
  </si>
  <si>
    <t xml:space="preserve">2007-1 </t>
  </si>
  <si>
    <t xml:space="preserve">Gärung im Holz. Ausbau; 5 Jahre im Eichenholz, 5 Jahre Flaschenlagerung. Keine Schönung, filtration</t>
  </si>
  <si>
    <t xml:space="preserve">Rujno </t>
  </si>
  <si>
    <t xml:space="preserve">2003-1 </t>
  </si>
  <si>
    <t xml:space="preserve">Fermentation spontan für 5 Wochen.Ausbau; im Eichenholz 228l für 36 Monate. 6 Jahre in der Flasche. Keine Schönung, Filtration. </t>
  </si>
  <si>
    <t xml:space="preserve">Refosco dal Peduncolo Rosso</t>
  </si>
  <si>
    <t xml:space="preserve">Felluga Livio</t>
  </si>
  <si>
    <t xml:space="preserve">Handlese. Gärung; auf der Schale im Stahl mit Umwälzung in den ersten 3 Wochen.</t>
  </si>
  <si>
    <t xml:space="preserve">Toskana</t>
  </si>
  <si>
    <t xml:space="preserve">Chianti Classico Gran Selezione Castello di Brolio </t>
  </si>
  <si>
    <t xml:space="preserve">80% Sangiovese, 10% Cabernet Sauvignon,  5% Merlot, 5% Petit Verdot </t>
  </si>
  <si>
    <t xml:space="preserve">Barone Ricasoli</t>
  </si>
  <si>
    <t xml:space="preserve">250-450m.ü.M. Gärung; 12-18 Tage auf der Maische. Ausbau; 18 Moante in Barrique und Tonneau</t>
  </si>
  <si>
    <t xml:space="preserve">Chianti Classico </t>
  </si>
  <si>
    <t xml:space="preserve">96% Sangiovese, 4% Merlot</t>
  </si>
  <si>
    <t xml:space="preserve">Castello di Ama</t>
  </si>
  <si>
    <t xml:space="preserve">Handlese. Gärung; im Stahltank mit Umwälzung für 21-23 Tage. BSA. Ausbau; Assemblage, danach 12 Monate in neue und alte Barrique. </t>
  </si>
  <si>
    <t xml:space="preserve">Chianti Ducale Oro Riserva </t>
  </si>
  <si>
    <t xml:space="preserve">80% Sangiovese, 10% Cabernet s., 10% Merlot</t>
  </si>
  <si>
    <t xml:space="preserve">Ruffino</t>
  </si>
  <si>
    <t xml:space="preserve">Nur die besten Jahre! Handlese. Ausbau; 36 Monate, davon 12 in grossen Eichenholzfässern. 6 Monate Flaschenlagerung.</t>
  </si>
  <si>
    <t xml:space="preserve">Chianti Classico</t>
  </si>
  <si>
    <t xml:space="preserve">95% Sangiovese, 5% Canaiolo</t>
  </si>
  <si>
    <t xml:space="preserve">San Giusto a Rentennano</t>
  </si>
  <si>
    <t xml:space="preserve">Gärung; 14 Tage auf der Schale. Ausbau; 12 Monate in Eichenholz, Tonnenau und Barrique.</t>
  </si>
  <si>
    <t xml:space="preserve">Chianti Cassico</t>
  </si>
  <si>
    <t xml:space="preserve">bio</t>
  </si>
  <si>
    <t xml:space="preserve">sangioves</t>
  </si>
  <si>
    <t xml:space="preserve">Fontodi</t>
  </si>
  <si>
    <t xml:space="preserve">Chianti Classico Riserva Le Baroncole</t>
  </si>
  <si>
    <t xml:space="preserve">97% Sangiovese, 3% Canaiolo</t>
  </si>
  <si>
    <t xml:space="preserve">Gärung; 15 tage auf der Schale. Ausbau; 18 Monate in Eichenfass und franz. Eiche von 225l </t>
  </si>
  <si>
    <r>
      <rPr>
        <sz val="11"/>
        <color rgb="FF000000"/>
        <rFont val="Calibri"/>
        <family val="2"/>
        <charset val="1"/>
      </rPr>
      <t xml:space="preserve">Chianti Classico</t>
    </r>
    <r>
      <rPr>
        <u val="double"/>
        <sz val="11"/>
        <color rgb="FFFF0000"/>
        <rFont val="Calibri"/>
        <family val="2"/>
        <charset val="1"/>
      </rPr>
      <t xml:space="preserve"> </t>
    </r>
    <r>
      <rPr>
        <sz val="11"/>
        <color rgb="FF000000"/>
        <rFont val="Calibri"/>
        <family val="2"/>
        <charset val="1"/>
      </rPr>
      <t xml:space="preserve">Castello di Fonterutoli</t>
    </r>
  </si>
  <si>
    <t xml:space="preserve">92% Sangiovese, 8% Malvasia nera &amp; Colorino </t>
  </si>
  <si>
    <t xml:space="preserve">Marchesi Mazzei</t>
  </si>
  <si>
    <t xml:space="preserve">220-520m.ü.M. Handlese. Gärung;15-18 Tage Mazeration. Ausbau; 20 Monate im kleinen Eichenfässern 500l, 60% neue franz. Eiche.</t>
  </si>
  <si>
    <t xml:space="preserve">Chianti Classico Granz Selezione San Lorenzo</t>
  </si>
  <si>
    <t xml:space="preserve">: 80% Sangiovese, 13% Merlot, 7% Malvasia Nera</t>
  </si>
  <si>
    <t xml:space="preserve">90% Sangiovese, 10% Merlot, Cabernet s., Canaiolo</t>
  </si>
  <si>
    <t xml:space="preserve">Poggio al Sole</t>
  </si>
  <si>
    <t xml:space="preserve">Handlese. Gärung; Edelstahltank. Mazeration ca. 12-16 Tage. Ausbau; in alten Barrique</t>
  </si>
  <si>
    <t xml:space="preserve">Chianti Classico Riserva Vigna il Poggiale </t>
  </si>
  <si>
    <t xml:space="preserve">90% Sangiovese, 5% Canaiolo, 5% Ciliegino</t>
  </si>
  <si>
    <t xml:space="preserve">Castellare</t>
  </si>
  <si>
    <t xml:space="preserve">350-400m.ü.M. Gärung; Stahltank, Fermentation von 16-23 Tage. Ausbau; in 20% neuen Barrique 225l für 12- 18 Moante. 12 Monate Flaschenlagerung </t>
  </si>
  <si>
    <t xml:space="preserve">Chianti Rufina Riserva Nipozzano </t>
  </si>
  <si>
    <t xml:space="preserve">90% Sangiovese, 10 % malvasia
nera /colorino / merlot/ cabernet Sauvignon</t>
  </si>
  <si>
    <t xml:space="preserve">Marchesi de Frescobaldi</t>
  </si>
  <si>
    <t xml:space="preserve">250-500m.ü.M. Handlese. Gärung; Stahltank, Fermentation für 13 Tage. Mazeration für 25 Tage mit Umwälzen.BSA. Ausbau; 24 Monate im Barrique. 3 Moante Flaschenlagerung.</t>
  </si>
  <si>
    <t xml:space="preserve">Montesodi IGT</t>
  </si>
  <si>
    <t xml:space="preserve">Sangiovese</t>
  </si>
  <si>
    <t xml:space="preserve">400m.ü.M. Handlese. Gärung; Stahltank, Fermentation von 35 Tagen.BSA. Ausbau; 18 Moante im Eichenholz. 6 Monate in der Flasche.</t>
  </si>
  <si>
    <t xml:space="preserve">90% Sangiovese, 5% Cabernet s., 5% Merlot</t>
  </si>
  <si>
    <t xml:space="preserve">Castello di Rampolla</t>
  </si>
  <si>
    <t xml:space="preserve">2018-3 2010-1</t>
  </si>
  <si>
    <t xml:space="preserve">380m.ü.M. Gärung; 7 Tage Fermentation. Mazeration auf der Schale 30 tage. BSA. Ausbau; 12 Monate im Eichenholz 25/30hl, Barrique 225l, Tonneau 500l. 6 Monate Flaschenlagerung.</t>
  </si>
  <si>
    <t xml:space="preserve">Chianti Classico BIO</t>
  </si>
  <si>
    <t xml:space="preserve">sangiovese, cabernet s.</t>
  </si>
  <si>
    <t xml:space="preserve">Querciabella</t>
  </si>
  <si>
    <t xml:space="preserve">biodinamic,</t>
  </si>
  <si>
    <t xml:space="preserve">Giorgio Primo </t>
  </si>
  <si>
    <t xml:space="preserve">60% Cabernet s., 35% Merlot, 5% Petit verdot</t>
  </si>
  <si>
    <t xml:space="preserve">Fattoria La Massa</t>
  </si>
  <si>
    <t xml:space="preserve">360m.ü.M. Ausbau; in neuen Barrique für 18 Monate, .</t>
  </si>
  <si>
    <t xml:space="preserve">Camartina Bio </t>
  </si>
  <si>
    <t xml:space="preserve">70% Cabernet sauvignon, 30% Sangiovese</t>
  </si>
  <si>
    <t xml:space="preserve">biodinamic, 1 Jahr im franz. Barrique. 25% neu. 6 Monate Flaschenlagerung.</t>
  </si>
  <si>
    <t xml:space="preserve">Guado al Tasso </t>
  </si>
  <si>
    <t xml:space="preserve">55% Cabernet s., 25% Merlot, 18% Cabernet f. 2% Petit verdot</t>
  </si>
  <si>
    <t xml:space="preserve">Marchesi Antinori</t>
  </si>
  <si>
    <t xml:space="preserve">Fermentation 15-20 Tage. 1 Jahr in franz. Barrique mit BSA. Assemlage, 6 Monate Barrique.</t>
  </si>
  <si>
    <t xml:space="preserve">60% Cabernet s., 30% Merlot, 10% Syrah</t>
  </si>
  <si>
    <t xml:space="preserve">Fermentation 15-20 tage im Stahl. 1 Jahr in franz. Barrique mit BSA. Assemblage, 14 Monate Barrique, 1 Jahr Flaschenlagerung.</t>
  </si>
  <si>
    <t xml:space="preserve">Le Stanze </t>
  </si>
  <si>
    <t xml:space="preserve">80% Cabernet s.,20% Merlot</t>
  </si>
  <si>
    <t xml:space="preserve">Poliziano</t>
  </si>
  <si>
    <t xml:space="preserve">250-350m.ü.M. Gärung; Stahl mit Umwälzung. Fermentation und Mazeration für 20-25 Tage. Ausbau; 16 Moante in neuen franz. Eichenabarrique</t>
  </si>
  <si>
    <t xml:space="preserve">Bolgheri Rosso</t>
  </si>
  <si>
    <t xml:space="preserve"> Cabernet s.,   Cabernet f.,  Merlot</t>
  </si>
  <si>
    <t xml:space="preserve">Grattamacco / Collemassari</t>
  </si>
  <si>
    <t xml:space="preserve">Grattamacco Rosso Bolgheri Superiore</t>
  </si>
  <si>
    <t xml:space="preserve">65% Cabernet s., 20% Merlot,  15% Sangiovese</t>
  </si>
  <si>
    <t xml:space="preserve">Handlese. Gärung; offenen Eichenholzfässern. BSA in Edelstahltanks. Ausbau; 18 Monate in neuen und alten Barrique. 12 Moante Flaschenlagerung.</t>
  </si>
  <si>
    <t xml:space="preserve">Insoglio del Cinghiale </t>
  </si>
  <si>
    <t xml:space="preserve">30% Syrah, cabernet f., merlot, petit verdot</t>
  </si>
  <si>
    <t xml:space="preserve">Tenuta Campo di Sasso / Lodovico Antinori</t>
  </si>
  <si>
    <t xml:space="preserve">Monteverro </t>
  </si>
  <si>
    <t xml:space="preserve">45% Cabernet s., 35% Cabernet f., 10% Merlot,10%  Petit verdot</t>
  </si>
  <si>
    <t xml:space="preserve">Gärung; natürlich in Edelstahltanks und Barrique. Punch downs per Hand. Ausbau; 24 Monate in franz. Eichenabbrique mit 70% neuem Holz. Keine Schönung/Filtration</t>
  </si>
  <si>
    <t xml:space="preserve">Tinata Monteverro </t>
  </si>
  <si>
    <t xml:space="preserve">70% Syrah, 30% Grenache</t>
  </si>
  <si>
    <t xml:space="preserve">Gärung; im Stahl unf Barrique. Punch downs per Hand. Ausbau; 16 Moante in franz EichenBarrique mit 40% neuem Holz. Und im Beton-Ei. Keine Schönung/ Filtration</t>
  </si>
  <si>
    <t xml:space="preserve">Sassicaia </t>
  </si>
  <si>
    <t xml:space="preserve">Tenut San Guido </t>
  </si>
  <si>
    <t xml:space="preserve">85% Cabernet sauvignon, 15% Cabernet franc</t>
  </si>
  <si>
    <t xml:space="preserve">Tenuta San Guido</t>
  </si>
  <si>
    <t xml:space="preserve">100-300m.ü.M. Gärung; im Stahltank, ca. 2 Wochen auf der Schale mit Umwälzen, BSA im Stahltank. Ausbau; 24 Monate im franz. Eichenbarrqiue. Flaschenlagerung.</t>
  </si>
  <si>
    <t xml:space="preserve">Sassobucato</t>
  </si>
  <si>
    <t xml:space="preserve">50% Merlot, 50% Cabernet sauvignon</t>
  </si>
  <si>
    <t xml:space="preserve">Azienda Agricola Russo</t>
  </si>
  <si>
    <t xml:space="preserve">80m.ü.m. Handlese. Gärung; im Stahl, Fermentation für 12 Tage. Mazeration für 15 Tage. BSA. Ausbau; 16 Moante in franz. EichenBarrique. 8 Moante Flaschenlagerung.</t>
  </si>
  <si>
    <t xml:space="preserve">50 &amp; 50 </t>
  </si>
  <si>
    <t xml:space="preserve">Sangiovese &amp; Merlot</t>
  </si>
  <si>
    <t xml:space="preserve">Capannelle &amp; Avignonesi</t>
  </si>
  <si>
    <t xml:space="preserve">2018-2 </t>
  </si>
  <si>
    <t xml:space="preserve">Gärung; im Holz, Mazeration für 15-20 Tage. Ausbau; 18 Monate im franz. Eichenbarrique ( Mittlere Tostatur)</t>
  </si>
  <si>
    <t xml:space="preserve">Camarcanda</t>
  </si>
  <si>
    <t xml:space="preserve">50% Merlot, 40% Cabernet s., 10% Cabernet f.</t>
  </si>
  <si>
    <t xml:space="preserve">Gaja-Ca'Marcanda</t>
  </si>
  <si>
    <t xml:space="preserve">Castello di Bolgheri - Bolgheri Superiore</t>
  </si>
  <si>
    <t xml:space="preserve">cabernet s., merlot, cabernet f. </t>
  </si>
  <si>
    <t xml:space="preserve">Castello di Bolgheri</t>
  </si>
  <si>
    <t xml:space="preserve">Handlese. Gärung; fermentation im Stahltank. 25-30 Tage auf der Schale. Ausbau; Barriquelagerung im neuen Holz.</t>
  </si>
  <si>
    <t xml:space="preserve">Paleo </t>
  </si>
  <si>
    <t xml:space="preserve">cabernet franc</t>
  </si>
  <si>
    <t xml:space="preserve">Le Macchiole</t>
  </si>
  <si>
    <t xml:space="preserve">Messorio</t>
  </si>
  <si>
    <t xml:space="preserve">Lese in der 1 &amp; 2 Septemberwoche. Gärung; Fermentation und Mazeration für 20 Tage. Ausbau; 14 Monate in 75% neuen und 25% zweit-gebrauchte Barrique.</t>
  </si>
  <si>
    <t xml:space="preserve">Tignanello </t>
  </si>
  <si>
    <t xml:space="preserve">80% Sangiovese, 15%Cabernet s., 5% Cabernet f. </t>
  </si>
  <si>
    <t xml:space="preserve">Solaia</t>
  </si>
  <si>
    <t xml:space="preserve">75% Cabernet s, 20% Sangiovese, 5% Cabernet f.</t>
  </si>
  <si>
    <t xml:space="preserve">BSA im Barrique. Ausbau; 18 Moante in franz. Und ungarischen EichenBarrique. Assemblage, kurze Flaschenlagerung.</t>
  </si>
  <si>
    <t xml:space="preserve">BSA im Barrique. Ausbau; 18 Moante in franz.  EichenBarrique. Assemblage, 1 Jahr Flaschenlagerung.</t>
  </si>
  <si>
    <t xml:space="preserve">75% Cabernet s., 20% Sangiovese, 5% Cabernet franc</t>
  </si>
  <si>
    <t xml:space="preserve">BSA im Barrique. Ausbau; 18 Moante in neuen  franz.  EichenBarrique. Assemblage, 1 Jahr Flaschenlagerung.</t>
  </si>
  <si>
    <t xml:space="preserve">BSA im Barrique. Ausbau; Assemblage,  12 Moante in neuen  franz.  EichenBarrique. 1 Jahr Flaschenlagerung.</t>
  </si>
  <si>
    <t xml:space="preserve">Desiderio  </t>
  </si>
  <si>
    <t xml:space="preserve">85% Merlot, 15% Cabernet sauvignon</t>
  </si>
  <si>
    <t xml:space="preserve">Avignonesi</t>
  </si>
  <si>
    <t xml:space="preserve">Ausbau; 16 Monate in franz. Barrique. 16 Monate Flaschenlagerung.</t>
  </si>
  <si>
    <t xml:space="preserve">Cabreo Il Borgo </t>
  </si>
  <si>
    <t xml:space="preserve">70% Sangiovese, 30% Cabernet sauvignon</t>
  </si>
  <si>
    <t xml:space="preserve">Tenute del Cabreo Folonari</t>
  </si>
  <si>
    <t xml:space="preserve">2016-1 2017-1 2020-1 </t>
  </si>
  <si>
    <t xml:space="preserve">300m.ü.M. Gärung im Stahltank. Mazeration für 15-18 Tage. Ausbau; Assemblage, in franz. Eichenfässern 30% neu, 40% zweite Belgeung, 30% dritte Belegung. 16-18 Moante. 6 Monate Flaschenlagerung.</t>
  </si>
  <si>
    <t xml:space="preserve">Siepi </t>
  </si>
  <si>
    <t xml:space="preserve">50% Sangiovese, 50% Merlot</t>
  </si>
  <si>
    <t xml:space="preserve">260m.ü.m. Handlese. Gärung; Mazeration 14 Tage Merlot, 16 Tage Sangiovese.Ausbau; Merlot, 18 Monate in kleinen franz. EichenBarique 225l. Sangiovese, 16 Monate in klienen franz. EichenBarrqiue 225l. 8 Monate Flaschenlagerung.</t>
  </si>
  <si>
    <t xml:space="preserve">Lucente</t>
  </si>
  <si>
    <t xml:space="preserve">merlot, sangiovese, cabernet s.</t>
  </si>
  <si>
    <t xml:space="preserve">Frescobaldi</t>
  </si>
  <si>
    <t xml:space="preserve">Ausbau; 14 Monate in nicht getoasteten Barrique. </t>
  </si>
  <si>
    <t xml:space="preserve">Cepparello</t>
  </si>
  <si>
    <t xml:space="preserve">Isole e Olena</t>
  </si>
  <si>
    <t xml:space="preserve">350-450 m.ü.M. Handlese. Gärung; Mazeration 21-28 Tage mit Umwälzen. Ausbau; 18 Monate in Barrique 225l, (95% franz. Eichenholz, 3% amerikanisches Holz, 1/3 neu.)</t>
  </si>
  <si>
    <t xml:space="preserve">Percarlo </t>
  </si>
  <si>
    <t xml:space="preserve">Gärung; Mazeration auf der Schale für 33 Tage. Ausbau; 22 Monate in franz. Barrique 225l. 15 Monate Flaschenlagerung.</t>
  </si>
  <si>
    <t xml:space="preserve">Saffredi</t>
  </si>
  <si>
    <t xml:space="preserve">Le Pupille</t>
  </si>
  <si>
    <t xml:space="preserve">Le Serre Nuove dell'Ornellaia</t>
  </si>
  <si>
    <t xml:space="preserve">52% Merlot, 28% Cabernet s., 12% Petit verdot, 8% Cabernet f.</t>
  </si>
  <si>
    <t xml:space="preserve">Tenuta Ornellaia</t>
  </si>
  <si>
    <t xml:space="preserve">Handlese. Gärung; Fermentation im Stahl für 1 Woche. Mazeration 10 Tage. BSA. Ausbau; 15 Monate in Barrique, 25% neue, 75% zweite Belegung. Nach 12 Monaten Assemblage. 3 Monate Barrique. 6 Monate Flaschenlagerung.</t>
  </si>
  <si>
    <t xml:space="preserve">Ornellaia </t>
  </si>
  <si>
    <t xml:space="preserve">52% Cabernet sauvignon, 22% Merlot, 21% Cabernet f., 5% Petit verdot</t>
  </si>
  <si>
    <t xml:space="preserve">2018-1 (157,7)</t>
  </si>
  <si>
    <t xml:space="preserve">18 Monate in Barrique mit BSA (70% neu, 30% zweitgebrauch). Assemlage nach den ersten 12 Monaten. 12 Monate Flaschenlagerung.</t>
  </si>
  <si>
    <t xml:space="preserve">Petra</t>
  </si>
  <si>
    <t xml:space="preserve">Gärung; natürlich im Holz. Ausbau; in franz. Barrique(leichte Tostatur, kleiner teil sind neu) mit BSA für 18 Monate. Einige Monate Flaschenlagerung.</t>
  </si>
  <si>
    <t xml:space="preserve">Le Difese</t>
  </si>
  <si>
    <t xml:space="preserve">Gärung; im Stahltank. Mazeration für 12-14 Tage Cabernet sauvignon, 15-18 Tage Sangiovese. Ausbau; 12 Monate in franz. EichenBarrique und ein kleiner Teil in amerikanischen Barrique.</t>
  </si>
  <si>
    <t xml:space="preserve">Guidalberto </t>
  </si>
  <si>
    <t xml:space="preserve">60% Cabernet sauvignon, 40% Merlot</t>
  </si>
  <si>
    <t xml:space="preserve">Gärung; im Stahltank. Mazeration für 15 Tage. Ausbau; 15 Moante in franz. EichenBarrique und americanischen Barrique. 3 Monate Flaschenlagerung.</t>
  </si>
  <si>
    <t xml:space="preserve">Flaccianello Bio </t>
  </si>
  <si>
    <t xml:space="preserve">Barbicone </t>
  </si>
  <si>
    <t xml:space="preserve">80% sangiovese, colorino, cannaiolo, ciliegiolo, 20% giacomino</t>
  </si>
  <si>
    <t xml:space="preserve">80m.ü.M. Handlese. Gärung; im Stahl. Fermentation für 10 tage. Mazeration auf der Schale für 15 Tage. BSA. Ausbau; 12 Monate in franz. EichenBarrique. 10 Monate Flaschenlagerung</t>
  </si>
  <si>
    <t xml:space="preserve">Il Pareto </t>
  </si>
  <si>
    <t xml:space="preserve">cabernet sauvignon</t>
  </si>
  <si>
    <t xml:space="preserve">Tenuta di Nozzole - Folonari</t>
  </si>
  <si>
    <t xml:space="preserve">350m.ü.M. Gärung: im Stahltank. Mazeration auf der Schale für 15 Tage.  BSA. Ausbau; 16-18 Monate in franz. eichenBarrique neu und 1 Jahr alt. 6 Moante Flaschenlagerung.</t>
  </si>
  <si>
    <t xml:space="preserve">Fidenzio </t>
  </si>
  <si>
    <t xml:space="preserve">cabernet s., cabernet f., merlot</t>
  </si>
  <si>
    <t xml:space="preserve">Podere San Luigi</t>
  </si>
  <si>
    <t xml:space="preserve">2009-2</t>
  </si>
  <si>
    <t xml:space="preserve">La Mandria Del Pari </t>
  </si>
  <si>
    <t xml:space="preserve">18 Monate im neuen Barrique</t>
  </si>
  <si>
    <t xml:space="preserve">Vigna d´Alceo </t>
  </si>
  <si>
    <t xml:space="preserve">cabernet sauvignon, petit verdot</t>
  </si>
  <si>
    <t xml:space="preserve">2004-1</t>
  </si>
  <si>
    <t xml:space="preserve">380m.ü.M. Gärung; 7 Tage Fermentation. Mazeration auf der Schale 30 Tage. BSA. Ausbau; 14-16 Monate in Barrique 225l, Tonneau 500l. 24 Monate Flaschenlagerung.</t>
  </si>
  <si>
    <t xml:space="preserve">La Ricolma</t>
  </si>
  <si>
    <t xml:space="preserve">Gärung; Fermentation und Mazeration auf der Schale für 19 Tage. Ausbau; 22 Monate in franz. Barrique 225l</t>
  </si>
  <si>
    <t xml:space="preserve">Cont´Ugo </t>
  </si>
  <si>
    <t xml:space="preserve">Gärung; Fermentation und Mazeration für 25 Tage im Stahltank.Die Temperatur der Fermentation ist je nach Reife der Trauben unterschiedlich = ergiebt verschiedene Merlot welche einzeln im Barrique ausgebaut werden für: 8 Monate mit  BSA im franz. EichenBarrique (30% neu). 1 Jahr Flaschenlagerung.</t>
  </si>
  <si>
    <t xml:space="preserve">Casalferro </t>
  </si>
  <si>
    <t xml:space="preserve">350-400m.ü.M. Gärung; Fermentation im offenen Tank für 12-14 Tage. Mazeration auf der Schale für 14-18 Tage. Ausbau; 18 Moante im EichenBarrique und Tonneau.</t>
  </si>
  <si>
    <t xml:space="preserve">Syrah Perbruno </t>
  </si>
  <si>
    <t xml:space="preserve">Syrah</t>
  </si>
  <si>
    <t xml:space="preserve">I Giusti &amp; Zanza</t>
  </si>
  <si>
    <t xml:space="preserve">Ausbau; 12 Monate in fran. Tonneau (von mittlere Tostatur). 6 Moante Flaschenlagerung.</t>
  </si>
  <si>
    <t xml:space="preserve">Brunello di Montalcino </t>
  </si>
  <si>
    <t xml:space="preserve">Uccelliera</t>
  </si>
  <si>
    <t xml:space="preserve">neu </t>
  </si>
  <si>
    <t xml:space="preserve">Brunello d Montalcino Vigna Spunali</t>
  </si>
  <si>
    <t xml:space="preserve">sangiovese</t>
  </si>
  <si>
    <t xml:space="preserve">Val di Suga</t>
  </si>
  <si>
    <t xml:space="preserve">Casanova di Neri</t>
  </si>
  <si>
    <t xml:space="preserve">Handlese. Gärung; Fermentation im Bottich. Mazeration im Holzbottich für 3-4 Wochen. Ausbua; 30 Monate in Eichenholz. 18 Monate Flaschenlagerung.</t>
  </si>
  <si>
    <t xml:space="preserve">Brunello di Montalcino Castelgiocondo</t>
  </si>
  <si>
    <t xml:space="preserve">2012-1 2019-1  2016-1</t>
  </si>
  <si>
    <t xml:space="preserve">250-450m.ü.M. Handlese. Gärung; Fermentation 12 Tage im Stahl. Mazeration 32 Tage. BSA. Ausbau; ca. 1 Jahr im Eichenfass &amp; EichenBarrique. 4 Monate Flaschenlagerung.</t>
  </si>
  <si>
    <t xml:space="preserve">Brunello di Montalcino Il Divasco </t>
  </si>
  <si>
    <t xml:space="preserve">La Rasina</t>
  </si>
  <si>
    <t xml:space="preserve">2012-1 </t>
  </si>
  <si>
    <t xml:space="preserve">Gärung; Mazeration auf der Schale für 15 Tage im Stahl. Ausbau; 1 Jahr im kleinen Holzfass, weitere 12 Monate in grossen Holzfässern.. 15 Monate Flaschenlagerung. </t>
  </si>
  <si>
    <t xml:space="preserve">Poggio di Sotto</t>
  </si>
  <si>
    <t xml:space="preserve">200-450m.ü.M. andlese. Gärung; Holzbottich, spontane Fermenation, Lange Mazeration mit Umwälzen. Ausbau; 48 Monate in Eichenholz 30hl. 8 Monate Flaschenlagerung. </t>
  </si>
  <si>
    <t xml:space="preserve">Brunello di Montalcino</t>
  </si>
  <si>
    <t xml:space="preserve">Tenuta Il Poggione</t>
  </si>
  <si>
    <t xml:space="preserve">Handlese. Gärung; 15 tage Fermentation. Ausbau; 36 Monate in franz. EichenBarrique30-50hl. Einige Monate Flaschenlagerung. </t>
  </si>
  <si>
    <t xml:space="preserve">Pian dell'Orino</t>
  </si>
  <si>
    <t xml:space="preserve">340m.ü.M. Gärung; spontangärung von fast 3 Wchen. 3 Wochen auf der Maische. BSA im Holzfass. Ausbau; der Wein reift in 3 Holzfässern zu 25hl für 42 Monate. Unfiltriert.</t>
  </si>
  <si>
    <t xml:space="preserve">Pietroso</t>
  </si>
  <si>
    <t xml:space="preserve">2017-2</t>
  </si>
  <si>
    <t xml:space="preserve">Brunello di Montalcino Luce</t>
  </si>
  <si>
    <t xml:space="preserve">36 Monate in Holz und Barrique ( franz. und sloven.)</t>
  </si>
  <si>
    <t xml:space="preserve">Rosso di Montalcino</t>
  </si>
  <si>
    <t xml:space="preserve">Biondi e Santi</t>
  </si>
  <si>
    <t xml:space="preserve">250-500m.ü.M. Ausbau; 1 Jahr im slovenischen Eichenholz. 4 Monate Flaschenlagerung.</t>
  </si>
  <si>
    <t xml:space="preserve">Rosso di Montalcino </t>
  </si>
  <si>
    <t xml:space="preserve">Casanuova di Neri</t>
  </si>
  <si>
    <t xml:space="preserve">Handlese. Gärung; spontane Fermentation. Mazeration im Bottich für 2-3 Wochen. Ausbau; 15 Monate in Eichenholz. Keine Flaschenlagerung.</t>
  </si>
  <si>
    <t xml:space="preserve">Lisini</t>
  </si>
  <si>
    <t xml:space="preserve">BSA. 6 Monate im Eichenholz. 3 Monate Flaschenlagerung.</t>
  </si>
  <si>
    <t xml:space="preserve">1 fehlt</t>
  </si>
  <si>
    <t xml:space="preserve">2016-2 </t>
  </si>
  <si>
    <t xml:space="preserve">Gärung; spontan im Gärtank. Mehr als 3 Wochen auf der Maische. Ausbau; 19 Monate in slovenischem Eichenholz 25hl. Unfiltriert.</t>
  </si>
  <si>
    <t xml:space="preserve">Fermentation im Stahl. Ausbau im Barrique mit BSA</t>
  </si>
  <si>
    <t xml:space="preserve">Brunello di Montalcino Vigna del Lago</t>
  </si>
  <si>
    <t xml:space="preserve">Morellino di Scansano </t>
  </si>
  <si>
    <t xml:space="preserve">85% Sangiovese, 15% Ciliegiolo,Colorino,Alicante,Syrah</t>
  </si>
  <si>
    <t xml:space="preserve">Podere 414</t>
  </si>
  <si>
    <t xml:space="preserve">Gärung; Stahltank und Holzbottich. Verlängerte Mazeration auf der Schale 15-20 Tage. Punch downs per Hand. Ausbau; der ganze Wein für 12 Monate in kleinen Holzfässern und Tonneau</t>
  </si>
  <si>
    <t xml:space="preserve">Morellino Poggiargentiera</t>
  </si>
  <si>
    <t xml:space="preserve">Capatosta</t>
  </si>
  <si>
    <t xml:space="preserve">Le Pergole Torte</t>
  </si>
  <si>
    <t xml:space="preserve">Le Pergole Torte </t>
  </si>
  <si>
    <t xml:space="preserve">Montevertine</t>
  </si>
  <si>
    <t xml:space="preserve">Piemont</t>
  </si>
  <si>
    <t xml:space="preserve">Barbaresco Ronchi </t>
  </si>
  <si>
    <t xml:space="preserve">Nebbilo</t>
  </si>
  <si>
    <t xml:space="preserve">Rocca Albino</t>
  </si>
  <si>
    <t xml:space="preserve">nicht gelistet </t>
  </si>
  <si>
    <t xml:space="preserve">240m.ü.m. Ausbau; 80% in deutschen &amp; österreichischen Eichenholz20hl, 20% in franz. Barrique für 2 Jahre.</t>
  </si>
  <si>
    <t xml:space="preserve">Barbaresco </t>
  </si>
  <si>
    <t xml:space="preserve">Angelo Gaja</t>
  </si>
  <si>
    <t xml:space="preserve">Preis</t>
  </si>
  <si>
    <t xml:space="preserve">Nebbiolo</t>
  </si>
  <si>
    <t xml:space="preserve">Bruno Rocca</t>
  </si>
  <si>
    <t xml:space="preserve">Gärung; Edelstahl für 15-18 tage. Ausbau; 12-18 Monate in franz. Eichenbarrique.</t>
  </si>
  <si>
    <t xml:space="preserve">Barbaresco Rabaja </t>
  </si>
  <si>
    <t xml:space="preserve">BIO. Gärung, Klatmazeration, 3 Wochen fermentation, spontanvergärung. Ausbau; in 20% neuen und 80% gebrauchten Barrique für 14 - 18 Monate.</t>
  </si>
  <si>
    <t xml:space="preserve">Barbaresco Valeriano</t>
  </si>
  <si>
    <t xml:space="preserve">La Spinetta</t>
  </si>
  <si>
    <t xml:space="preserve">450m.ü.M. auf Kalkböden Gärung; 7-8 tag Fermentation. BSA im Barrique. Ausbau; franz. Barrique (mittlere Tostatur) für 32 -34 Monate. 3 Monate im Stahl. Dann 5-6 Jahre Monate Flaschenlagerung. Keine Schönung, Filtration</t>
  </si>
  <si>
    <t xml:space="preserve">Barbaresco Vigneto Starderi</t>
  </si>
  <si>
    <t xml:space="preserve">270m.ü.M. Gärung; 7-8 tag Fermentation. BSA im Barrique. Ausbau; franz. Barrique (mittlere Tostatur) für 20-22 Monate. 3 Monate im Stahl. 12 Monate Flaschenlagerung. Keine Schönung, Filtration</t>
  </si>
  <si>
    <t xml:space="preserve">Barbaresco Vigneto Starderi </t>
  </si>
  <si>
    <t xml:space="preserve">Costa Russi </t>
  </si>
  <si>
    <t xml:space="preserve">Ausbau zuerst in franz. Barrique, danach in slow. Grossen Holzfässern für 18-26 Monate. Flaschenlagerung.</t>
  </si>
  <si>
    <t xml:space="preserve">Barbera d'Asti Cotamiole </t>
  </si>
  <si>
    <t xml:space="preserve">Barbera</t>
  </si>
  <si>
    <t xml:space="preserve">Prunotto</t>
  </si>
  <si>
    <t xml:space="preserve">Gärung; 15 Tage Mazeration mit 4x täglichem Umwälzen. Ausbau; BSA, 12 Monate in franz. EichenBarrqiue. </t>
  </si>
  <si>
    <t xml:space="preserve">Barbera d'Asti Bricco dell'Uccellone</t>
  </si>
  <si>
    <t xml:space="preserve">Braida</t>
  </si>
  <si>
    <t xml:space="preserve">Gärung; Mazeration auf der Schale für 20 tage. Ausbau; 12 Moante im EichenHolzfass 225l, 12 Monate Flaschenlagerung.</t>
  </si>
  <si>
    <t xml:space="preserve">Barbera d'Asti Ca di Pian </t>
  </si>
  <si>
    <t xml:space="preserve">2017-1 2019-1</t>
  </si>
  <si>
    <t xml:space="preserve">300m.ü.M. Gärung; 7-8 Tage. BSA im Holz. Ausbau; 12 Monate in franz. Barrique ( mittlere Tostatur). 6 Monate im Stahl. 12 Monate Flaschenlagerung. Keine Schönung, Filtration</t>
  </si>
  <si>
    <t xml:space="preserve">Barbera d'Asti Superiore Vanet</t>
  </si>
  <si>
    <t xml:space="preserve">Cascina Ferro</t>
  </si>
  <si>
    <t xml:space="preserve">250m.ü.M. Handlese. Gärung; Im Cement. Mazeration 10-15 Tage. Ausbau; 12 Moante in franz. EichenBarique</t>
  </si>
  <si>
    <t xml:space="preserve">Barbera d'Alba Trevigne </t>
  </si>
  <si>
    <t xml:space="preserve">Clerico Domenico</t>
  </si>
  <si>
    <t xml:space="preserve">Handlese. Gärung; Mazeration auf der Schale für 10-14 Tage. Ausbau, 12-16 Monate in franz. EichenBarrique (5%neu / 50% zweit Belegung)</t>
  </si>
  <si>
    <t xml:space="preserve">Barbera d'Alba Gepin</t>
  </si>
  <si>
    <t xml:space="preserve">2016-1 2017-1</t>
  </si>
  <si>
    <t xml:space="preserve">240m.ü.M. Ausbau; 14 Monate 80% in deutschen &amp; österreichischen Eichenholz, 20% in franz. Barrique</t>
  </si>
  <si>
    <t xml:space="preserve">Barbera del Monferrato Rivalta </t>
  </si>
  <si>
    <t xml:space="preserve">Villa Sparina</t>
  </si>
  <si>
    <t xml:space="preserve">300-320m.ü.M. Handlese. Gärung; Fermentation 2 Wochen. BSA. Ausbau; 12 Moante 20% im stahl, 80% in Barrique. 1 Jahr Flaschenlagerung. </t>
  </si>
  <si>
    <t xml:space="preserve">Barolo Prapò</t>
  </si>
  <si>
    <t xml:space="preserve">Germano Ettore</t>
  </si>
  <si>
    <t xml:space="preserve">350-370m.ü.M. Gärung; 30 Tage auf der Schale. Ausbau; 24 Monate in Eichenholz, 15 Monate Flaschenlagerung. </t>
  </si>
  <si>
    <t xml:space="preserve">260m.ü.M. </t>
  </si>
  <si>
    <t xml:space="preserve">Barolo Cascina Francia </t>
  </si>
  <si>
    <t xml:space="preserve">Conterno Giacomo</t>
  </si>
  <si>
    <t xml:space="preserve">21 Monate Barrique.</t>
  </si>
  <si>
    <t xml:space="preserve">Gärung; Fermentatin im Holzbottich 15 Tage auf der Schale. Ausbau; 2 Jahr in Tonneau 700l, 15-16 Monate Flaschenlagerung.</t>
  </si>
  <si>
    <t xml:space="preserve">Barolo </t>
  </si>
  <si>
    <t xml:space="preserve">Elio Altare</t>
  </si>
  <si>
    <t xml:space="preserve">Gärung; Mazeration auf der Schale im Rotortank für 4-5 Tage. Ausbau; 24 Monate im franz. Barrique.</t>
  </si>
  <si>
    <t xml:space="preserve">Barolo Aeroplan Servaj </t>
  </si>
  <si>
    <t xml:space="preserve">Handlese. Gärung; Mazeration auf der Schale im Rotortank für 30 Tage. Ausbau; 26-36 Monate in franz. EichenBarrique (80% neu, 20% zweite Belegung)</t>
  </si>
  <si>
    <t xml:space="preserve">Barolo Pajana </t>
  </si>
  <si>
    <t xml:space="preserve">Handlese. Gärung; im Rotortank auf der Schale für 20-30 Tage. Ausbau; 24-30 Monate in franz. Barrique (80% neu, 20% zweite Belegung)</t>
  </si>
  <si>
    <t xml:space="preserve">Barolo Vigna Cappella di Santo Stefano</t>
  </si>
  <si>
    <t xml:space="preserve">Rocche dei Manzoni</t>
  </si>
  <si>
    <t xml:space="preserve">BIO. Gärung; 20-25 Tage auf der Schale. Ausbau, 28 Monate in eichenholz. 12 Monate Flaschenlagerung.</t>
  </si>
  <si>
    <t xml:space="preserve">Barolo Riserva</t>
  </si>
  <si>
    <t xml:space="preserve">Marchesi di Barolo</t>
  </si>
  <si>
    <t xml:space="preserve">Barolo Sori Ginestra </t>
  </si>
  <si>
    <t xml:space="preserve">Conterno Fantino</t>
  </si>
  <si>
    <t xml:space="preserve">2012-2 </t>
  </si>
  <si>
    <t xml:space="preserve">340-360m.ü.M. Handlese. Gärung; Mazeration auf der Schale für 8-15 Tage im Stahltank. Ausbau; 24 Monate in franz. Barrique, 12 Monate Flaschenlagerung.</t>
  </si>
  <si>
    <t xml:space="preserve">Barolo</t>
  </si>
  <si>
    <t xml:space="preserve">Cerviano Abbona</t>
  </si>
  <si>
    <t xml:space="preserve">Gärung; spontan im Stahltank. Ausbau; 44 Monate in slow. Barrique. 6 Monate Flaschenlagerung.</t>
  </si>
  <si>
    <t xml:space="preserve">Barolo Romirasco </t>
  </si>
  <si>
    <t xml:space="preserve">Conterno Aldo</t>
  </si>
  <si>
    <t xml:space="preserve">2005-2</t>
  </si>
  <si>
    <t xml:space="preserve">Gärung; 30 Tage auf der Schale. Fermentation. Ausbau; 30 Monate in slovenischen grossen Eichenfässern.</t>
  </si>
  <si>
    <t xml:space="preserve">Sperss</t>
  </si>
  <si>
    <t xml:space="preserve">2019-1 (429)</t>
  </si>
  <si>
    <t xml:space="preserve">Handlese. Gärung; im Rotortank auf der Schale für 10-12 Tage Barbera, 12-14 Tage Nebbiolo. Ausbau; 16-18 Monate in neuen franz. Barrique.</t>
  </si>
  <si>
    <t xml:space="preserve">Arte</t>
  </si>
  <si>
    <t xml:space="preserve">90% Nebbiolo, 10% Barbera</t>
  </si>
  <si>
    <t xml:space="preserve">2014-2</t>
  </si>
  <si>
    <t xml:space="preserve">Barbera,Gärung im Rotortank für 10-12 Tage. Nebbiolo für 12-14 Tage. Ausbau; 16-18 Monate in neuen franz. Barrique.</t>
  </si>
  <si>
    <t xml:space="preserve">BIO, Gärung; 2 Wochen auf der Schale.Ausbau; 24-30 Monate in Barrique, 12 Monate Flaschenlagerung, nicht gefiltert</t>
  </si>
  <si>
    <t xml:space="preserve">Dolcetto Papá Celso </t>
  </si>
  <si>
    <t xml:space="preserve">Dolcetto</t>
  </si>
  <si>
    <t xml:space="preserve">Marziano Abbona</t>
  </si>
  <si>
    <t xml:space="preserve">Gärung; Fermentation 5-7 Tage im Stahl. Ausbau; 10 Monate im Stahl, 2 Monate Flaschenlagerung.</t>
  </si>
  <si>
    <t xml:space="preserve">Nebbiolo </t>
  </si>
  <si>
    <t xml:space="preserve">Gärung; im Rotortank auf der Schale für 3-4 Tage. Ausbau; in franz. gebrauchten barrique für 5 Monate</t>
  </si>
  <si>
    <t xml:space="preserve">Nebbiolo Langhe </t>
  </si>
  <si>
    <t xml:space="preserve">270m.ü.M. Rebalter; 16-20 Jahre. Gärung; 7-8 tage im Rotortank. BSA im franz. Eichenfass. Ausbau; 2 Monate im Stahl. 2 Monate Flaschenlagerung.</t>
  </si>
  <si>
    <t xml:space="preserve">Lessona</t>
  </si>
  <si>
    <t xml:space="preserve">Proprietà Sperino</t>
  </si>
  <si>
    <t xml:space="preserve">280-350m.ü.M.</t>
  </si>
  <si>
    <t xml:space="preserve">Monprà</t>
  </si>
  <si>
    <t xml:space="preserve">50% Nebbiolo, 50% Barbera</t>
  </si>
  <si>
    <t xml:space="preserve">Gärung; einzel während 1 Woche im Rotortank. Ausbau; 18 Monate in Barrique</t>
  </si>
  <si>
    <t xml:space="preserve">Abruzzen</t>
  </si>
  <si>
    <t xml:space="preserve">Montepulciano d'Abruzzo </t>
  </si>
  <si>
    <t xml:space="preserve">Montepulciano d´Abruzzo</t>
  </si>
  <si>
    <t xml:space="preserve">Praesidium</t>
  </si>
  <si>
    <t xml:space="preserve">Gärung; spontane Fermentation in Stahlbottich mit Mazeration von ca. 12 Tagen. Ausbau; 24 Monate im Stahl. 6 Monate Flaschenlagerung. Nicht filtriert</t>
  </si>
  <si>
    <t xml:space="preserve">Montepulciano d´Abruzzo </t>
  </si>
  <si>
    <t xml:space="preserve">Villa Gemma Masciarelli</t>
  </si>
  <si>
    <t xml:space="preserve">400m.ü.mM. </t>
  </si>
  <si>
    <t xml:space="preserve">Montepulciano d´Abruzzo Riserva Zanna</t>
  </si>
  <si>
    <t xml:space="preserve">Montepulciano</t>
  </si>
  <si>
    <t xml:space="preserve">Illuminati</t>
  </si>
  <si>
    <t xml:space="preserve">287m.ü.M. Gärung; im Stahltank. BSA. Ausbau; im slovenischen Eichenholz 25hl für 24-26 Monate. </t>
  </si>
  <si>
    <t xml:space="preserve">Montepulciano Marina Cvetic</t>
  </si>
  <si>
    <t xml:space="preserve">24 Monate in franz. Barrique.</t>
  </si>
  <si>
    <t xml:space="preserve">Umbrien</t>
  </si>
  <si>
    <t xml:space="preserve">Fobiano </t>
  </si>
  <si>
    <t xml:space="preserve">70% Merlot, 30% Cabernet s. </t>
  </si>
  <si>
    <t xml:space="preserve">La Carraia</t>
  </si>
  <si>
    <t xml:space="preserve">Gärung; mazeration mit Umwälzen von 20-24 Tage.</t>
  </si>
  <si>
    <t xml:space="preserve">Rosso di Montefalco Sallustio BIO</t>
  </si>
  <si>
    <t xml:space="preserve">60% Sangiovese, 25% Barbera, 15% Sagrantino</t>
  </si>
  <si>
    <t xml:space="preserve">Di Filippo</t>
  </si>
  <si>
    <t xml:space="preserve">Gärung; Fermentation von 10 Tagen. Ausbau; 12 Monate im grossen Eichenfass</t>
  </si>
  <si>
    <t xml:space="preserve">Sagrantino di Montefalco BIO</t>
  </si>
  <si>
    <t xml:space="preserve">Sagrantino</t>
  </si>
  <si>
    <t xml:space="preserve">Gärung; traditionell, verlängert. Ausbau; 18-24 Monate in Barrique &amp; Tonneau.</t>
  </si>
  <si>
    <t xml:space="preserve">Campoleone </t>
  </si>
  <si>
    <t xml:space="preserve">Lamborghini</t>
  </si>
  <si>
    <t xml:space="preserve">Gärung; Mazeration von 18 tage auf der Schale, BSA. Ausbau; separat für 12 Moante in franz. EichenBarrique. 6 Monate Flaschenlagerung.</t>
  </si>
  <si>
    <t xml:space="preserve">kontrolliren unten 0</t>
  </si>
  <si>
    <t xml:space="preserve">Montefalco 25 Anni </t>
  </si>
  <si>
    <t xml:space="preserve">Arnaldo Caprai</t>
  </si>
  <si>
    <t xml:space="preserve">2010-1; 2012-1</t>
  </si>
  <si>
    <t xml:space="preserve">Ausbau; 24 Monate in franz. Eichenbarrqiue. 8 Monate Flaschenlagerung.</t>
  </si>
  <si>
    <t xml:space="preserve">Ausbau; 22 Monate in franz. EichenBarrique, 6 Monate Flaschenlagerung</t>
  </si>
  <si>
    <t xml:space="preserve">Marken</t>
  </si>
  <si>
    <t xml:space="preserve">Kurni</t>
  </si>
  <si>
    <t xml:space="preserve">Oasi degli Angeli</t>
  </si>
  <si>
    <t xml:space="preserve">ein Teil der Trauben werden getrocknet. 12 Monate in Barrique</t>
  </si>
  <si>
    <t xml:space="preserve">Latium</t>
  </si>
  <si>
    <t xml:space="preserve">Montiano </t>
  </si>
  <si>
    <t xml:space="preserve">Cotarella</t>
  </si>
  <si>
    <t xml:space="preserve">300m.ü.M. Gärung; Mazeration auf der Schale für 15 Tage im Stahl, BSA im Barrique. Ausbau; 12 Monate in franz. Barrique.</t>
  </si>
  <si>
    <t xml:space="preserve">Molise</t>
  </si>
  <si>
    <t xml:space="preserve">Contado Riserva </t>
  </si>
  <si>
    <t xml:space="preserve">Aglianico</t>
  </si>
  <si>
    <t xml:space="preserve">Di Majo Norante</t>
  </si>
  <si>
    <t xml:space="preserve">100m.ü.M. Gärung; traditionell, Mazeration auf der Schale für 1 Monat, BSA. Ausbau; ein Teil in mittleren Holzbottich, rest im Stahl. 6 Monate Flaschenlagerung.</t>
  </si>
  <si>
    <t xml:space="preserve">Don Luigi </t>
  </si>
  <si>
    <t xml:space="preserve">90% Montepulciano, 10% Aglianico</t>
  </si>
  <si>
    <t xml:space="preserve">100m.ü.M. Gärung; traditionell, Mazeration auf der Schale für 1 Monat, BSA. Ausbau; in neuen Barrique für 12 Monate. 6 Monate Flaschenlagerung.</t>
  </si>
  <si>
    <t xml:space="preserve">Kampanien</t>
  </si>
  <si>
    <t xml:space="preserve">Terra di Lavoro </t>
  </si>
  <si>
    <t xml:space="preserve">90% Aglianico, 10% Piedirosso</t>
  </si>
  <si>
    <t xml:space="preserve">Galardi</t>
  </si>
  <si>
    <t xml:space="preserve">400m.ü.M. Gärung; 20Tage auf der Schale mit Untertauchen. BSA im Stahltank. Ausbau; 12 Monate in neuen franz. Barrique.</t>
  </si>
  <si>
    <t xml:space="preserve">Gärung; im Stahltank, Mazeration für 3-4 Wochen. Ausbau; 18 Monate in franz. Barrique (mittlere Tostatur). 9 Monate Flaschenlagerung.</t>
  </si>
  <si>
    <t xml:space="preserve">Apulien</t>
  </si>
  <si>
    <t xml:space="preserve">"Jo" Negroamaro Salento</t>
  </si>
  <si>
    <t xml:space="preserve">Negramaro</t>
  </si>
  <si>
    <t xml:space="preserve">Gianfranco Fino</t>
  </si>
  <si>
    <t xml:space="preserve">Handlese. Gärung; im Stahltank. Mazeration für 3-4 Wochen. Ausbau; 12 Monate in franz. EichenBarrique 50%neu, mit täglicher Batonnage. 6 Monate Flaschenlagerun. Keine schönug, filtration</t>
  </si>
  <si>
    <t xml:space="preserve">Selvarosso Riserva Salice Salentino</t>
  </si>
  <si>
    <t xml:space="preserve">85% Negroamaro, 15% Malvasia nera</t>
  </si>
  <si>
    <t xml:space="preserve">Cantine due Palme</t>
  </si>
  <si>
    <t xml:space="preserve">Handlese. Gärung; Mazeration von 15 tagen mit BSA.  Ausbau; 9 Monate in Barrique. Einige Monate Flaschenlagerung.</t>
  </si>
  <si>
    <t xml:space="preserve">Il Falcone Riserva </t>
  </si>
  <si>
    <t xml:space="preserve">70&amp; Nero di troia, 30% Montepulciano</t>
  </si>
  <si>
    <t xml:space="preserve">Tenuta Rivera</t>
  </si>
  <si>
    <t xml:space="preserve">400m.ü.M. Gärung; 15 Tage mit Umwälzen. Ausbau; 14 Monate 50% in franz.Eichen Barrique, 50% im grossenEichenHolz. 1 Jahr Flaschenlagerung.</t>
  </si>
  <si>
    <t xml:space="preserve">Basilicata</t>
  </si>
  <si>
    <t xml:space="preserve">La Firma </t>
  </si>
  <si>
    <t xml:space="preserve">Aglianico del vulture</t>
  </si>
  <si>
    <t xml:space="preserve">Cantine del Notaio</t>
  </si>
  <si>
    <t xml:space="preserve"> 2011-1</t>
  </si>
  <si>
    <t xml:space="preserve">Handlese. Gärung; Mazeration 20 Tage. Ausbau; 12 Moante in  Holz unf Tonneau, (in einer Grotte von Fulkangestein). 1 Jahr Flaschenlagerung.</t>
  </si>
  <si>
    <t xml:space="preserve">.</t>
  </si>
  <si>
    <t xml:space="preserve">Sardinien</t>
  </si>
  <si>
    <t xml:space="preserve">Rocca Rubia Riserva</t>
  </si>
  <si>
    <t xml:space="preserve">carignano </t>
  </si>
  <si>
    <t xml:space="preserve">Santadi</t>
  </si>
  <si>
    <t xml:space="preserve">10-12 Monate in Barrique. Einige Monate Flaschenlagerung.</t>
  </si>
  <si>
    <t xml:space="preserve">Barrua - Isola die Nuraghi</t>
  </si>
  <si>
    <t xml:space="preserve">carignano, cabernet s., merlot</t>
  </si>
  <si>
    <t xml:space="preserve">Agricola Punica</t>
  </si>
  <si>
    <t xml:space="preserve">Handlese. Gärung; Fermentation im Stahl für 15 Tage.  Ausbau; mit BSA im Barrique für 18 Monate. 1 jahr Flaschenlagerung.</t>
  </si>
  <si>
    <t xml:space="preserve">Turriga </t>
  </si>
  <si>
    <t xml:space="preserve">cannonau, malvasia nera, carignano, bovale sardo</t>
  </si>
  <si>
    <t xml:space="preserve">Argiolas</t>
  </si>
  <si>
    <t xml:space="preserve">230m.ü.M. Handlese. Gärung; Mazeration für 16-18 Tage mit Untertauchen. Ausbau; 18-24 Monate in neuen franz. Barrique. 12-14 Monate in der Flasche.</t>
  </si>
  <si>
    <t xml:space="preserve">Terre Brune Carignano del Sulcis Superiore</t>
  </si>
  <si>
    <t xml:space="preserve">95% Carignano, 5% Bovaleddu</t>
  </si>
  <si>
    <t xml:space="preserve">Handlese. Gärung; Fermentation für 15 Tage. Mazeration auf der Schale. BSA im Barique. Ausbau; 16-18 Monate in franz. Neuen Barrique. 12 Monate Flaschenlagerung.</t>
  </si>
  <si>
    <t xml:space="preserve">Sizilien</t>
  </si>
  <si>
    <t xml:space="preserve">Noá</t>
  </si>
  <si>
    <t xml:space="preserve">40% Nero d'avola, 30% Merlot, c30% Cabernet s.</t>
  </si>
  <si>
    <t xml:space="preserve">Cusumano</t>
  </si>
  <si>
    <t xml:space="preserve">Handlese. Gärung; 10-15 Tage. Ausbau; mit BSA in Eichenholz für 12 Moante.einige Monate Flaschenlagerung.</t>
  </si>
  <si>
    <t xml:space="preserve">Tancredi </t>
  </si>
  <si>
    <t xml:space="preserve">nero d'avola, cabernet sauvignon, tannat</t>
  </si>
  <si>
    <t xml:space="preserve">Donnafugata</t>
  </si>
  <si>
    <t xml:space="preserve">2013-1 2009-1</t>
  </si>
  <si>
    <t xml:space="preserve">200-600m.ü.M. Gärung; Fermentation im Stahl mit Mazeration auf der Schale für 12 Tage. Ausbau; mit BSA, 14 Monate in franz.Barrique und Tonneau (neu und zweite Belegung). 24 Moante Flaschenlagerung.</t>
  </si>
  <si>
    <t xml:space="preserve">Camelot </t>
  </si>
  <si>
    <t xml:space="preserve">Firriato</t>
  </si>
  <si>
    <t xml:space="preserve">235m.ü.M. Handlese. Gärung; Fermentation 14 Tage traditionell im Stahl. Ausbau; 9 Moante im franz. EichenBarrique. 6 Monate Flaschenlagerung. </t>
  </si>
  <si>
    <t xml:space="preserve">Don Antonio </t>
  </si>
  <si>
    <t xml:space="preserve">Nero d'avola</t>
  </si>
  <si>
    <t xml:space="preserve">Morgante</t>
  </si>
  <si>
    <t xml:space="preserve">450-550 m.ü.M. Gärung; im Stahl, Mazeration auf der Schale für 20 Tage. BSA im Stahl. Ausbau; 12 Monate in neuen franz. Barrique 225l, 12 Monate Flaschenlagerung.</t>
  </si>
  <si>
    <t xml:space="preserve">Mille e una Notte </t>
  </si>
  <si>
    <t xml:space="preserve">200-600m.ü.M. Gärung; im Stahl, Mazeration auf der Schale für 12 Tage. Ausbau; 15-16 Monate in neuen franz. Barrique. 30 Monate Flaschenlagerung.</t>
  </si>
  <si>
    <t xml:space="preserve">Cabernet Sauvignon Burdese </t>
  </si>
  <si>
    <t xml:space="preserve">70% Cabernet sauvignon, 30% Cabernet Franc</t>
  </si>
  <si>
    <t xml:space="preserve">Gärung; Mazeration 15-18 tage auf der Schale. Ausbau; 14 Monate in neuen franz. Barrique mit BSA</t>
  </si>
  <si>
    <t xml:space="preserve">550m.ü.M. Gärung: im Edelstahl für 20 Tage auf der Schale. BSA. Ausbau; 18 Monate in franz. Eichenholz 225l</t>
  </si>
  <si>
    <t xml:space="preserve">Rosso Etna </t>
  </si>
  <si>
    <t xml:space="preserve">nerello mascalese, nerello cappuccio</t>
  </si>
  <si>
    <t xml:space="preserve">Le Vigne di Eli</t>
  </si>
  <si>
    <t xml:space="preserve">Karasi</t>
  </si>
  <si>
    <t xml:space="preserve">Arein Noir</t>
  </si>
  <si>
    <t xml:space="preserve">Zorah Wines</t>
  </si>
  <si>
    <t xml:space="preserve">1400m.ü.M. Gärung; im Stahl. Ausbau;12 Monate in Amphoren, einige davon Vergraben in der Erde. 6 Monate Flaschenlagerung( Karas = Name der Amphoren)</t>
  </si>
  <si>
    <t xml:space="preserve">Tinto Valbuena 5° anno</t>
  </si>
  <si>
    <t xml:space="preserve">vega Sicilia</t>
  </si>
  <si>
    <t xml:space="preserve">nicht gelistez</t>
  </si>
  <si>
    <t xml:space="preserve">Priorat Aguilera</t>
  </si>
  <si>
    <t xml:space="preserve">garnacha</t>
  </si>
  <si>
    <t xml:space="preserve">L'infernal</t>
  </si>
  <si>
    <t xml:space="preserve">Herdia Tondonia tinto reserva</t>
  </si>
  <si>
    <t xml:space="preserve">75%tempranillo, 15%grenache, 10% Graziano e Mazuelo</t>
  </si>
  <si>
    <t xml:space="preserve">Vina tondonia</t>
  </si>
  <si>
    <t xml:space="preserve">Bourgogne "Cuvée Gravel" </t>
  </si>
  <si>
    <t xml:space="preserve">Pinot Noir</t>
  </si>
  <si>
    <t xml:space="preserve">C&amp;C Maréchal</t>
  </si>
  <si>
    <t xml:space="preserve">2017-6</t>
  </si>
  <si>
    <t xml:space="preserve">Handlese. Gärung; Fermentation mit 2x täglicher Batonnage. Ausbau; 14 Monate in 10-15% neuen Barrique.</t>
  </si>
  <si>
    <t xml:space="preserve">Gevrey Chambertin "Les Crais"</t>
  </si>
  <si>
    <t xml:space="preserve">Pièrre Naigeon</t>
  </si>
  <si>
    <t xml:space="preserve">Handlese. Natürliche Fermentation. Für 16-18 Monate im Barrique ausgebaut.</t>
  </si>
  <si>
    <t xml:space="preserve">Vosne Romanée</t>
  </si>
  <si>
    <t xml:space="preserve">Jean-Marc Millot</t>
  </si>
  <si>
    <t xml:space="preserve">Clos de la Roche Grand Cru </t>
  </si>
  <si>
    <t xml:space="preserve">Louis Remy</t>
  </si>
  <si>
    <t xml:space="preserve">Amiot Servelle Chambolle Musigny 1er Cru "Les Amoureuses" </t>
  </si>
  <si>
    <t xml:space="preserve">240-280m.ü.M. Familienunternehmen seit ca. 1820.</t>
  </si>
  <si>
    <t xml:space="preserve">Amiot Servelle Chambolle Musigny 1er Cru "Les Charmes" </t>
  </si>
  <si>
    <t xml:space="preserve">Amiot Servelle</t>
  </si>
  <si>
    <t xml:space="preserve">BIO. 18 Moante in franz. Eichenfässern (30%neu)</t>
  </si>
  <si>
    <t xml:space="preserve">Echézeaux Grand Cru</t>
  </si>
  <si>
    <t xml:space="preserve">2020-2 (euro 175)</t>
  </si>
  <si>
    <t xml:space="preserve">BIO. Alles Handarbeit, er benutzt keine Maschienen, weder für die Ernte noch fürs Pressen, auch die Abfüllung und verkorkung. Weine werden in Eichenfässern ausgebaut mit BSA. Jean-Marc hat die Domaine 1997 nach langjährigem Familienstreit übernommen.</t>
  </si>
  <si>
    <t xml:space="preserve">Chambolle-Musigny</t>
  </si>
  <si>
    <t xml:space="preserve">BIO. Alles Handarbeit, er benutzt keine Maschienen, weder für die Ernte noch fürs Pressen, auch die Abfüllung und verkorkung.. Weine werden in Eichenfässern ausgebaut mit BSA. Jean-Marc hat die Domaine 1997 nach langjährigem Familienstreit übernommen.</t>
  </si>
  <si>
    <t xml:space="preserve">Nuits-St.-Georges "Les Charmottes"</t>
  </si>
  <si>
    <t xml:space="preserve">Chicotot</t>
  </si>
  <si>
    <t xml:space="preserve">Nuits-St.-Georges 1er Cru Les Rues de Chaux</t>
  </si>
  <si>
    <t xml:space="preserve">Aloxe-Corton 1er Cru Les Vergots</t>
  </si>
  <si>
    <t xml:space="preserve">Domaine Follin-Arbelet</t>
  </si>
  <si>
    <t xml:space="preserve">Pommard 1er Cru "Grand Clos des Epenots"</t>
  </si>
  <si>
    <t xml:space="preserve">De Courcel</t>
  </si>
  <si>
    <t xml:space="preserve">2019-3</t>
  </si>
  <si>
    <t xml:space="preserve">seit mehr als 400 Jahren im Familienbesitz.</t>
  </si>
  <si>
    <t xml:space="preserve">Volnay 1er Cru "Fremiets"</t>
  </si>
  <si>
    <t xml:space="preserve">Joseph Voillot</t>
  </si>
  <si>
    <t xml:space="preserve">Vosne Romanée Les Souchots 1erCru</t>
  </si>
  <si>
    <t xml:space="preserve">Terra 1261 Spätburgunder</t>
  </si>
  <si>
    <t xml:space="preserve">Weingut Benedikt Baltes </t>
  </si>
  <si>
    <t xml:space="preserve">Spätburgunder Silberberg</t>
  </si>
  <si>
    <t xml:space="preserve">Mayer Näkel</t>
  </si>
  <si>
    <t xml:space="preserve">Spätburgunder Schlossberg GG</t>
  </si>
  <si>
    <t xml:space="preserve">merlot 6e%, cabernet sauvignon 30%, cabernet franc</t>
  </si>
  <si>
    <t xml:space="preserve">in Barrique ausgebaut. Bauen den Wein BIO, teilweise Biodynamic an. </t>
  </si>
  <si>
    <t xml:space="preserve">Châteaux Petit-Figeac Grand Cru</t>
  </si>
  <si>
    <t xml:space="preserve">Cabernet Sauvignon, Cabernet Franc et 1/3 de Merlot</t>
  </si>
  <si>
    <t xml:space="preserve">Château Clinet Pomerol</t>
  </si>
  <si>
    <t xml:space="preserve">merlot, cabernet franc, cabernet sauvignon</t>
  </si>
  <si>
    <t xml:space="preserve">Château Clinet</t>
  </si>
  <si>
    <t xml:space="preserve">Ausbau; 16 Monate in 60% neuen und 40% zweitgebrauchten Barqqiue</t>
  </si>
  <si>
    <t xml:space="preserve">Château Pichon-Longueville-Baron </t>
  </si>
  <si>
    <t xml:space="preserve">76% cabernet sauvignon, 24% merlot</t>
  </si>
  <si>
    <t xml:space="preserve">Château Pichon Longueville</t>
  </si>
  <si>
    <t xml:space="preserve">Mazeration mit Schale. Fermentation 3-4 Wochen, mit BSA. Barriqueausbau.</t>
  </si>
  <si>
    <t xml:space="preserve">Château Pontet Canet</t>
  </si>
  <si>
    <t xml:space="preserve">cabernet sauvignon, merlot, c. franc, petit verdot</t>
  </si>
  <si>
    <t xml:space="preserve">Château Pontet-Canet</t>
  </si>
  <si>
    <t xml:space="preserve">Erster Jahrgang der Biodynamisch ist. Gärung natürlich, mazeration für 3-4 Wochen. Barrique ausgebaut, 1/3 in Amphoren.</t>
  </si>
  <si>
    <t xml:space="preserve">Les Tourelles du Châteaux Pichon Longueville</t>
  </si>
  <si>
    <t xml:space="preserve">Château Pichon Longueville Comtesse de Lalande</t>
  </si>
  <si>
    <t xml:space="preserve">Chateaux Palmer Margaux</t>
  </si>
  <si>
    <t xml:space="preserve">Cabernet Sauvignon, Merlot, Petit Verdot</t>
  </si>
  <si>
    <t xml:space="preserve">Château Palmer</t>
  </si>
  <si>
    <t xml:space="preserve">Château Margaux 1er GCC</t>
  </si>
  <si>
    <t xml:space="preserve">55% Cabernet sauvignon, 40% Merlot, 5% Cabernet franc</t>
  </si>
  <si>
    <t xml:space="preserve">Château Margaux</t>
  </si>
  <si>
    <t xml:space="preserve">Barriqueausbau</t>
  </si>
  <si>
    <t xml:space="preserve">Château Mouton Rothschild GCC</t>
  </si>
  <si>
    <t xml:space="preserve">83% Cabernet sauvignon, 17% Merlot</t>
  </si>
  <si>
    <t xml:space="preserve">Château Mounton Rothschild</t>
  </si>
  <si>
    <r>
      <rPr>
        <sz val="11"/>
        <color rgb="FF000000"/>
        <rFont val="Calibri"/>
        <family val="2"/>
        <charset val="1"/>
      </rPr>
      <t xml:space="preserve">Château Lafite Rothschild GCC</t>
    </r>
    <r>
      <rPr>
        <sz val="11"/>
        <color rgb="FFFF0000"/>
        <rFont val="Calibri"/>
        <family val="2"/>
        <charset val="1"/>
      </rPr>
      <t xml:space="preserve"> ???</t>
    </r>
  </si>
  <si>
    <t xml:space="preserve">80-90% Cabernet sauvignon, 5-20% Merlot, 0-5% Cabernet Franc</t>
  </si>
  <si>
    <t xml:space="preserve">Château Lafite Rothschild</t>
  </si>
  <si>
    <t xml:space="preserve">18-20 Monate in neuen Barrique</t>
  </si>
  <si>
    <r>
      <rPr>
        <sz val="11"/>
        <color rgb="FF000000"/>
        <rFont val="Calibri"/>
        <family val="2"/>
        <charset val="1"/>
      </rPr>
      <t xml:space="preserve">Angelus 1er </t>
    </r>
    <r>
      <rPr>
        <sz val="11"/>
        <color rgb="FFFF0000"/>
        <rFont val="Calibri"/>
        <family val="2"/>
        <charset val="1"/>
      </rPr>
      <t xml:space="preserve">GCC</t>
    </r>
  </si>
  <si>
    <t xml:space="preserve">Merlot, Cabernet Franc, Cabernet Sauvignon</t>
  </si>
  <si>
    <t xml:space="preserve">Château Montrose 2eme Cru Classe</t>
  </si>
  <si>
    <t xml:space="preserve">Château Montrose</t>
  </si>
  <si>
    <t xml:space="preserve">Rhone</t>
  </si>
  <si>
    <t xml:space="preserve">Crozes-Hermitage Rouge "Le Rouvre" BIO</t>
  </si>
  <si>
    <t xml:space="preserve">syrah</t>
  </si>
  <si>
    <t xml:space="preserve">Yann Chave</t>
  </si>
  <si>
    <t xml:space="preserve">Rebalter; 50+. Handlese. Gärung; Fermentation 21 Tagen. Ausbau; im neuen Barrique. Nicole &amp; Bernhard Chave haben die Domaine 1970 gekauft.</t>
  </si>
  <si>
    <t xml:space="preserve">Hermitage  BIO</t>
  </si>
  <si>
    <t xml:space="preserve">Rebalter; 30+. Handlese. Gärung;  Vinifikation 3-4 Wochen. Ausbau; in gebrauchten Barrique.  Nicole &amp; Bernhard Chave haben die Domaine 1970 gekauft.</t>
  </si>
  <si>
    <t xml:space="preserve">Côte-Rôtie </t>
  </si>
  <si>
    <t xml:space="preserve">Terres Rôties</t>
  </si>
  <si>
    <t xml:space="preserve">2010-3</t>
  </si>
  <si>
    <t xml:space="preserve">Seit 3 Generationen der Familie Guigal.</t>
  </si>
  <si>
    <t xml:space="preserve">Châteauneuf du Pape" La Crau 2010"</t>
  </si>
  <si>
    <t xml:space="preserve">grenache, mourvèdre, syrah, cinsault</t>
  </si>
  <si>
    <t xml:space="preserve">Le Vieux Télégraphe</t>
  </si>
  <si>
    <t xml:space="preserve">180-325m.ü.M.</t>
  </si>
  <si>
    <t xml:space="preserve">Crozes-Hermitage </t>
  </si>
  <si>
    <t xml:space="preserve">Domaine Combier </t>
  </si>
  <si>
    <t xml:space="preserve">seit 1980 BIO.</t>
  </si>
  <si>
    <t xml:space="preserve">Crozes-Hermitage "Clos des Grives"</t>
  </si>
  <si>
    <t xml:space="preserve">Hermitage  </t>
  </si>
  <si>
    <t xml:space="preserve">Guigal</t>
  </si>
  <si>
    <t xml:space="preserve">Gigondas</t>
  </si>
  <si>
    <t xml:space="preserve">70% Grenache, 20 % Syrah, 10% Mourvèdre,</t>
  </si>
  <si>
    <t xml:space="preserve">Cristom Louise</t>
  </si>
  <si>
    <t xml:space="preserve">Pinot Noir Black Edition</t>
  </si>
  <si>
    <t xml:space="preserve">Pinot Noir Kellerei Girlan</t>
  </si>
  <si>
    <t xml:space="preserve">Handlese. Gärung; im Stahl, BSA. Ausbau; 15 Monate in kleinen &amp; grossen Holzfässern. 6 Monate Flaschenlagerung.</t>
  </si>
  <si>
    <t xml:space="preserve">300-400 m.ü.M. Gärung: Stahltank. Ausbau; 1 Jahr in Barrique(1/4), weitere 8 Monate im grossen Holzfass</t>
  </si>
  <si>
    <t xml:space="preserve">St. Magdalener</t>
  </si>
  <si>
    <t xml:space="preserve">95% Edelvernatsch, 5% Lagrein</t>
  </si>
  <si>
    <t xml:space="preserve">400-500m.ü.M. </t>
  </si>
  <si>
    <t xml:space="preserve">Merlot Siebeneich </t>
  </si>
  <si>
    <t xml:space="preserve">2020-1 2021-2 (10,3)</t>
  </si>
  <si>
    <t xml:space="preserve">Gärung; Edelstahl. Ausbau; 18 Monate teils Barrique, teils grosses Holzfass.</t>
  </si>
  <si>
    <t xml:space="preserve">Merlot </t>
  </si>
  <si>
    <t xml:space="preserve">230-320m.ü.M. Rebalter; 10-55 Jahre. Gärung; mit BSA während 7 Tagen im Stahl. Ausbau; 8 Monate im Betonbehälter.</t>
  </si>
  <si>
    <t xml:space="preserve">Lagrein Kellerei Tramin</t>
  </si>
  <si>
    <t xml:space="preserve">250-400m.ü.M. Gärung; im Stahl und Betonfass. Ausbau; mit BSA im Holz und Betonfass.</t>
  </si>
  <si>
    <t xml:space="preserve">Amistar </t>
  </si>
  <si>
    <t xml:space="preserve">Lagrein, Merlot, Cabernet s., 5% Cabernet f.,5%  Petit verdot</t>
  </si>
  <si>
    <t xml:space="preserve">10 % Trockenbeeren (am Stock getrocknet). Gärung; im Edelstahltank. Ausbau; mit BSA im Barrique für 1-2 Jahre.</t>
  </si>
  <si>
    <t xml:space="preserve">Cabernet Istrice </t>
  </si>
  <si>
    <t xml:space="preserve">90% Cabernet sauvignon, 10% Cabernet Franc</t>
  </si>
  <si>
    <t xml:space="preserve">2020-1 2022-1 </t>
  </si>
  <si>
    <t xml:space="preserve">Gärung; ca. 10 Tage im Stahltank. Ausbau; BSA im Holz. 12 Monate in franz. Barrique. Lange Flaschenlagerung.</t>
  </si>
  <si>
    <t xml:space="preserve">Piemonte</t>
  </si>
  <si>
    <t xml:space="preserve">Ausbau im Holz und Barrique.</t>
  </si>
  <si>
    <t xml:space="preserve">Toscana</t>
  </si>
  <si>
    <t xml:space="preserve">53% Cabernet s., 39% Merlot, 4% Cabernet f., 4% Petit verdot</t>
  </si>
  <si>
    <t xml:space="preserve">Tenuta dell'Ornellaia</t>
  </si>
  <si>
    <t xml:space="preserve">Handlese. Gärung; 1 Woche im Stahltank, Maischestandzeit 10-15 Tage. BSA im Eichenbarrqiue 70% neu. 18 Monate in Barrqiue, nach 12 Monaten wird dass Cuvee gemacht.</t>
  </si>
  <si>
    <t xml:space="preserve">Tignanello</t>
  </si>
  <si>
    <t xml:space="preserve">Antinori</t>
  </si>
  <si>
    <t xml:space="preserve">12 Monate im Eichenfass.</t>
  </si>
  <si>
    <t xml:space="preserve">Vino Nobile di Montepulciano</t>
  </si>
  <si>
    <t xml:space="preserve">Podere Boscarelli</t>
  </si>
  <si>
    <t xml:space="preserve">2020-2 (1,20)</t>
  </si>
  <si>
    <t xml:space="preserve">BSA.</t>
  </si>
  <si>
    <t xml:space="preserve">Ciacci Piccolomini</t>
  </si>
  <si>
    <t xml:space="preserve">nicht gelister</t>
  </si>
  <si>
    <t xml:space="preserve">mind. 2 Jahre im Eichenfass. Mind.  4 Monate Flaschenreifung.</t>
  </si>
  <si>
    <t xml:space="preserve">Tenute di Cabreo Folonari</t>
  </si>
  <si>
    <t xml:space="preserve">Gärung; Mazeration auf der Schale 10-18 Tage. Fermentaion mit BSA. Ausbau; Cuvee, in franz. EichenBarrqiue ausgebaut 30%neu, 16-18 Moante. 6 Monate Flaschenlagerung.</t>
  </si>
  <si>
    <t xml:space="preserve">Chianti Classico  </t>
  </si>
  <si>
    <t xml:space="preserve">Gärung; Stahltank. Ausbau; im Holz für 1 Jahr</t>
  </si>
  <si>
    <t xml:space="preserve">Blauburgunder Barthenau Vigna San Urbano</t>
  </si>
  <si>
    <t xml:space="preserve">Pinot Nero Riserva Trattmann</t>
  </si>
  <si>
    <t xml:space="preserve">400m.ü.M. Handlese. Gärung; Stahlfässer für 18-20 Tage. Ausbau; Bsa, 15 Monate in kleinen und grossen Holzfässern. 8 Monate Flaschenlagerung</t>
  </si>
  <si>
    <t xml:space="preserve">Mason di Mason</t>
  </si>
  <si>
    <t xml:space="preserve">Vinschgau Blauburgunder </t>
  </si>
  <si>
    <t xml:space="preserve">Marinushof</t>
  </si>
  <si>
    <t xml:space="preserve">Amistar Cabernet Franc</t>
  </si>
  <si>
    <t xml:space="preserve">Lagrein, Merlot, Cabernet s., 5% abernet f.,5%  Petit verdot</t>
  </si>
  <si>
    <t xml:space="preserve">Cabernet sauvignon, Cabernet Franc, Carmenere, Merlot</t>
  </si>
  <si>
    <t xml:space="preserve">230-330m.ü.M. BIO. Rebalter; 15-100 Jahre. Gärung; spontane Maischegärung mit BSA im Stahltank. Ausbau; in 1/3 neuen franz. Barrqiue.</t>
  </si>
  <si>
    <t xml:space="preserve">Cabernet Riserva</t>
  </si>
  <si>
    <t xml:space="preserve">Rebalter; 20 Jahre. Gärung; edelstahltank mit 10 Tage Maischekontakt. Ausbau; 15-18 Monate mit Bsa in franz. Barrique 50% neu.</t>
  </si>
  <si>
    <t xml:space="preserve">Amistar Rot Edizione </t>
  </si>
  <si>
    <t xml:space="preserve">Lagrein, Merlot, Cabernet s., 5% Cabernet f., 5% Petit verdot</t>
  </si>
  <si>
    <t xml:space="preserve">Kompromisslose Selektion der besten Barrqiue. 250-450m.ü.M. Nach einem Jahr im Barrique wird "herausesucht" und danach dass Cuvee nochmals 1 jahr gelagert</t>
  </si>
  <si>
    <t xml:space="preserve">Euforius </t>
  </si>
  <si>
    <t xml:space="preserve">50%  Cabernet, 30% Lagrein, 20% Merlot</t>
  </si>
  <si>
    <t xml:space="preserve">Gärung; Stahltank. Ausbau; 12 Monate im Barrique</t>
  </si>
  <si>
    <t xml:space="preserve">Cabernet s., Cabernet f., Merlot, Petit verdot, Lagrein</t>
  </si>
  <si>
    <t xml:space="preserve">Gärung; Edelstahltank, Maischekontakt von 10 tagen cabernet, 7 Tage Lagrein. Ausbau;18 Monate mit BSA in neuen aus überwiegend franz. Barrique.</t>
  </si>
  <si>
    <t xml:space="preserve">Lacus Selection  </t>
  </si>
  <si>
    <t xml:space="preserve">70% Cabernte franc, 30% Merlot</t>
  </si>
  <si>
    <t xml:space="preserve">Walter Schullian</t>
  </si>
  <si>
    <t xml:space="preserve">lacus ist lateinisch für See. 250m.ü.M. Gärung; spontan im offenen Holzfass mit Salasso 20%, mit umwälzen. Ausbau; in neuen und gebrauchten Barrique. Keine schönung, keine Filtration</t>
  </si>
  <si>
    <t xml:space="preserve">50% Merlot, 25% Cabernet sauvignon, 25% Cabernet franc</t>
  </si>
  <si>
    <t xml:space="preserve">250-380m.ü.M. Gärung; spontan im Holzbottich, 5 Wochen Maischemazeration. Ausbau; 18 Monate Barrique60%neu, BSA, </t>
  </si>
  <si>
    <t xml:space="preserve">17§ der Trauben werden getrocknet. Gärung; Maischegärung im kleinen Holzbottich mit Tresterbewegung. Ausbau; 30 Monate im Barrique.</t>
  </si>
  <si>
    <t xml:space="preserve">Lagrein Mirell </t>
  </si>
  <si>
    <t xml:space="preserve">Handlese. Gärung; im Edelstahltnk. Ausbau; 18 Monate in Barrique 1/3neu. Assemblage 3 Monate vor der Flaschenabfüllung.</t>
  </si>
  <si>
    <t xml:space="preserve">Gärung; traditionell im offenen Holzfass. Ausbau; 12 Monate in franz. Barrique und grosen Holzfass. Nur die Besten Lagen, mit den ältesten Reben mit dem geringsten Ertrag werden verwendet.</t>
  </si>
  <si>
    <t xml:space="preserve">90% Canbernet sauvignon, 10% Cabernet Franc</t>
  </si>
  <si>
    <t xml:space="preserve">Rebalter; 30 +. Gärung; 7-10 Tage Maischung. Ausbau; 2 Jahre im Barrique.</t>
  </si>
  <si>
    <t xml:space="preserve">Gärung; einzel während 1 Woche im Rotortank. Ausbau; 18 Monate in Barrque</t>
  </si>
  <si>
    <t xml:space="preserve">Biodynamisch. 24 Moante slaw. Eichenholzfass</t>
  </si>
  <si>
    <t xml:space="preserve">Gärung; Fermentation &amp; Mazerartion für 35 Tage, natürlich. Ausbau; 20-22 Monate in franz. Eichenbarrqiue. 18 Monate Flaschenlagerung.</t>
  </si>
  <si>
    <t xml:space="preserve">Giorgio Primo</t>
  </si>
  <si>
    <t xml:space="preserve">DESSERTWEINE - VINI DOLCI</t>
  </si>
  <si>
    <t xml:space="preserve">Comtess St. Valentin </t>
  </si>
  <si>
    <t xml:space="preserve">2022-2 (23,1)</t>
  </si>
  <si>
    <t xml:space="preserve">2014 =  Rebalter 20 Jahre. 600m.ü.M. Lese Mitte Dezember. Eingetrocknete Trauben werden abgepresst, teils im Stahltank teils im kleinen Holz vergoren und Ausgebaut.</t>
  </si>
  <si>
    <t xml:space="preserve">Passito </t>
  </si>
  <si>
    <t xml:space="preserve">petit manseng</t>
  </si>
  <si>
    <t xml:space="preserve">Bergkellerei </t>
  </si>
  <si>
    <t xml:space="preserve">aus???</t>
  </si>
  <si>
    <t xml:space="preserve">Le Petit </t>
  </si>
  <si>
    <t xml:space="preserve">Sauvignon passito Saphir</t>
  </si>
  <si>
    <t xml:space="preserve">2014 =  400m.ü.M. Spätlese. 8h Auspressen der Rosinenbeeren. Gärung, spontan im Holzfass für mehrer Monate. Bei 11% Alkohol stoppt die Gärung automatisch.</t>
  </si>
  <si>
    <t xml:space="preserve">Gewürztraminer Spätlese</t>
  </si>
  <si>
    <t xml:space="preserve">2010 = wird nur in bestimmten Jahren produziert ( genügend Botrytispilz). 750-850m.ü.M. Traubenmaische verweilt vor der Pressung im eigenen Saft, um die eingetrockeneten Inhaltsstoffe der Botrytisbeere zu lösen. Die langsame Gärung im Edelstahlfässchen dauert meist bis Dezember und lässt am Schluss einen köstlichen Restzuckeghalt.</t>
  </si>
  <si>
    <t xml:space="preserve">Gewürztraminer Passito Cresta</t>
  </si>
  <si>
    <t xml:space="preserve">Trauben werden ca. 5 Monate getrocknet und dann gepresst.  Im Edelstahl ausgebaut.</t>
  </si>
  <si>
    <t xml:space="preserve">Kerner Passito Nectaris</t>
  </si>
  <si>
    <t xml:space="preserve">Gewürztraminer Terminum </t>
  </si>
  <si>
    <t xml:space="preserve">2020-3 2022-11</t>
  </si>
  <si>
    <t xml:space="preserve">2012 = 400-500m.ü.M. Rebalter 15-25 Jahre. Lese Ende Dezember. Edelfäule. Handlese. 12h Mazeration. Langsame fermentation von 6-9 Monaten. 7-10 Monate im Barrique. 3 Monate in der Flasche.</t>
  </si>
  <si>
    <t xml:space="preserve">Gewürztraminer Spätlese “Roen” </t>
  </si>
  <si>
    <t xml:space="preserve">90% Gewürztraminer, 10% Riesling</t>
  </si>
  <si>
    <t xml:space="preserve">2022-9</t>
  </si>
  <si>
    <t xml:space="preserve">2014= 400-500m.ü.M. Lese Mitte Oktober. Die Trauben werden getrocknet bis Ende November, Anfang Dezember. Gärung findet in kleinen franz. Brrique statt. </t>
  </si>
  <si>
    <t xml:space="preserve">Gewürztraminer St Cyrill  </t>
  </si>
  <si>
    <t xml:space="preserve">Villscheiderhof</t>
  </si>
  <si>
    <t xml:space="preserve">Sissi Goldmuskateller Passito </t>
  </si>
  <si>
    <t xml:space="preserve">450-500m.ü.M. Handlese. Trauben werden für 5 Monate getrocknet. Gärung &amp; Ausbau für 12 Monate in neuem franz. EichenBarrique.</t>
  </si>
  <si>
    <t xml:space="preserve">Quintessenz Moscato Giallo Passito  </t>
  </si>
  <si>
    <t xml:space="preserve">Goldenmuskateller</t>
  </si>
  <si>
    <t xml:space="preserve">2019-7 28,4 euro</t>
  </si>
  <si>
    <t xml:space="preserve">Rebalter: 20 Jahre. Trauben werden für 5 Monate getrocknet. Gärung und Ausbau für 24 Monate auf der Feinhefe im Tonneau.</t>
  </si>
  <si>
    <t xml:space="preserve">Lagrein passito</t>
  </si>
  <si>
    <t xml:space="preserve">2xpaul18</t>
  </si>
  <si>
    <t xml:space="preserve">Rosenmuskateller </t>
  </si>
  <si>
    <t xml:space="preserve">250m.ü.M.  70% der Trauben werden Luftgetrocknet, 30% Spätreif gelesen. Ausbau; im Stahltank.</t>
  </si>
  <si>
    <t xml:space="preserve">2022-8</t>
  </si>
  <si>
    <t xml:space="preserve">270m.ü.M. Spätlese. Gärung; 8 Tage im Edelstahl. Ausbau; 12 Monate 50% in kleinen Holzfässern, 50% im Edelstahlfass ausgebaut.</t>
  </si>
  <si>
    <t xml:space="preserve">400m.ü.M. Lese Mitte Oktober. Trauben werden getrocknet bis Mitte Dezember. Ausbau; 6 Monate im Stahltank. </t>
  </si>
  <si>
    <t xml:space="preserve">Portwein Pipa XV</t>
  </si>
  <si>
    <t xml:space="preserve">Likörwein (inspiriert sich am  Portwein). Erster Südtiroler "Portwein". Handlese. Kaltmazeration und Gärung im offenen Eichenbottich mit leichter Tostatur, mit Untertauchen. Zugabe von Weinbrand zum gären des Mostes, um die Hefen abzutöten und die Gärung zu stoppen. Ausbau im Pipa Eichenfass für 6 Monate. Flaschenlagerung.</t>
  </si>
  <si>
    <t xml:space="preserve">Kerner Passito Praepositus</t>
  </si>
  <si>
    <t xml:space="preserve">2020-6 Neu</t>
  </si>
  <si>
    <t xml:space="preserve">Trentino e Lombardia</t>
  </si>
  <si>
    <t xml:space="preserve">Tre Filer passito </t>
  </si>
  <si>
    <t xml:space="preserve">Turbiana, Chardonnay, Sauvignon blanc</t>
  </si>
  <si>
    <t xml:space="preserve">Vino Santo</t>
  </si>
  <si>
    <t xml:space="preserve">nosiola</t>
  </si>
  <si>
    <t xml:space="preserve">Recioto di Soave  La Broia</t>
  </si>
  <si>
    <t xml:space="preserve">Garganega</t>
  </si>
  <si>
    <t xml:space="preserve">100m.ü.M. lese im September, trocknung der Trauben bis Februar. Fermentation in franz. EichenBarrique 225l, 60-90 Tage. Ausbau; 18 Moante in Barrique ( 20%neu, 80% zweit Belegung), 24 Monate Flaschenlagerung.</t>
  </si>
  <si>
    <t xml:space="preserve">In Sé</t>
  </si>
  <si>
    <t xml:space="preserve">incrocio manzoni</t>
  </si>
  <si>
    <t xml:space="preserve">Moscato d'Asti Zagara</t>
  </si>
  <si>
    <t xml:space="preserve">Albino</t>
  </si>
  <si>
    <t xml:space="preserve">Umbria</t>
  </si>
  <si>
    <t xml:space="preserve">Muffato della Sala </t>
  </si>
  <si>
    <t xml:space="preserve">60% Sauvignon blanc, 40% Grechetto, Traminer, Riesling</t>
  </si>
  <si>
    <t xml:space="preserve">200-350m.ü.M. Handlese(Zeitpunkt je nach Reife der Botrytis). Fermentation für 18 Tage.  Ausbau; 6 Monate in franz. EichenBarrique. </t>
  </si>
  <si>
    <t xml:space="preserve">Sicilia</t>
  </si>
  <si>
    <t xml:space="preserve">Ben Ryé passito </t>
  </si>
  <si>
    <t xml:space="preserve">Zibibbo</t>
  </si>
  <si>
    <t xml:space="preserve"> 2019-3</t>
  </si>
  <si>
    <t xml:space="preserve">20-400m.ü.M. Handlese. Gärung im Stahl. 7 Monate im Stahltank. 12 Monate Flaschenlagerung.</t>
  </si>
  <si>
    <t xml:space="preserve">Transylvnian Ice Wine</t>
  </si>
  <si>
    <t xml:space="preserve">Trockenbeerenauslese </t>
  </si>
  <si>
    <t xml:space="preserve">Kracher </t>
  </si>
  <si>
    <t xml:space="preserve">Kracher NO.7 15 Years Later</t>
  </si>
  <si>
    <t xml:space="preserve">Eiswein</t>
  </si>
  <si>
    <t xml:space="preserve">Tokaj Aszu 5 Puttonyos</t>
  </si>
  <si>
    <t xml:space="preserve">Furmint</t>
  </si>
  <si>
    <t xml:space="preserve">Samuel Tinon</t>
  </si>
  <si>
    <t xml:space="preserve">Mazeration 36-48 Stunden. Fermentation für mehrer Monate. 4 Jahre im Holzfass. 1 Jahr Flaschenlagerung.</t>
  </si>
  <si>
    <t xml:space="preserve">Oremus</t>
  </si>
  <si>
    <t xml:space="preserve">Madeira</t>
  </si>
  <si>
    <t xml:space="preserve">Riesling Kinheimer Hubertuslay Beerenausles</t>
  </si>
  <si>
    <t xml:space="preserve">Riesling Eiswein</t>
  </si>
  <si>
    <t xml:space="preserve">Sauternes 1er Frand Cru</t>
  </si>
  <si>
    <t xml:space="preserve">Châteaux Rieussec</t>
  </si>
  <si>
    <t xml:space="preserve">Sauternes 2009 La Tour Blanche </t>
  </si>
  <si>
    <t xml:space="preserve">Semillon</t>
  </si>
  <si>
    <t xml:space="preserve">Château La Tour Blanche</t>
  </si>
  <si>
    <t xml:space="preserve">Château d'Yquem 1. GCC Superior</t>
  </si>
  <si>
    <t xml:space="preserve">Château d'Yquem</t>
  </si>
  <si>
    <t xml:space="preserve">Ein Gutes Jahr, mit einem trockenen September(perfekt für die Säure und frische des Weines). Sehr konzentrierte, pure Trauben.</t>
  </si>
  <si>
    <t xml:space="preserve">Solera - Rivesaltes Ambré</t>
  </si>
  <si>
    <t xml:space="preserve">40% Grenache blanc, 40% Grenache gris, 20% Maccabeo</t>
  </si>
  <si>
    <t xml:space="preserve">Domaine des Demoiselles</t>
  </si>
  <si>
    <t xml:space="preserve">Rebalter: 50-70 Jahre. Aus der Region Roussillon.  Soleraverfahren.</t>
  </si>
  <si>
    <t xml:space="preserve">Montbazillac</t>
  </si>
  <si>
    <t xml:space="preserve">Châteaux La Lande</t>
  </si>
  <si>
    <t xml:space="preserve">NO-Lows</t>
  </si>
  <si>
    <t xml:space="preserve">Aurea Fenice Bollicine</t>
  </si>
  <si>
    <t xml:space="preserve">Princess</t>
  </si>
  <si>
    <t xml:space="preserve">Alternativa bianco</t>
  </si>
  <si>
    <t xml:space="preserve">pinot grigio </t>
  </si>
  <si>
    <t xml:space="preserve">Alternativa Rosso Superiore</t>
  </si>
  <si>
    <t xml:space="preserve">montepulciano</t>
  </si>
  <si>
    <t xml:space="preserve">Pinot Grigio Free</t>
  </si>
  <si>
    <t xml:space="preserve">VAKUUM + ABSORPTION</t>
  </si>
  <si>
    <t xml:space="preserve">Matthias Anton</t>
  </si>
  <si>
    <t xml:space="preserve">RibO</t>
  </si>
  <si>
    <t xml:space="preserve">Elsass</t>
  </si>
  <si>
    <t xml:space="preserve">Rivaner und Muskateller</t>
  </si>
  <si>
    <t xml:space="preserve">Cave de Ribauville</t>
  </si>
  <si>
    <t xml:space="preserve">Elefant</t>
  </si>
  <si>
    <t xml:space="preserve">riesling</t>
  </si>
  <si>
    <t xml:space="preserve">Wean am Dom</t>
  </si>
  <si>
    <t xml:space="preserve">Null Alkohol Rot</t>
  </si>
  <si>
    <t xml:space="preserve">RO</t>
  </si>
  <si>
    <t xml:space="preserve">Spätburgunder</t>
  </si>
  <si>
    <t xml:space="preserve">Löffler</t>
  </si>
  <si>
    <t xml:space="preserve">Rouge Pur Bio</t>
  </si>
  <si>
    <t xml:space="preserve">Vakuum </t>
  </si>
  <si>
    <t xml:space="preserve">Dornfelder, Spätburgunder</t>
  </si>
  <si>
    <t xml:space="preserve">Strauch und Weissbach</t>
  </si>
  <si>
    <t xml:space="preserve">Reverse Riesling</t>
  </si>
  <si>
    <t xml:space="preserve">Bergdolt-Nett</t>
  </si>
  <si>
    <t xml:space="preserve">steinboch</t>
  </si>
  <si>
    <t xml:space="preserve">Reverse Sauvignon</t>
  </si>
  <si>
    <t xml:space="preserve">Vakuum</t>
  </si>
</sst>
</file>

<file path=xl/styles.xml><?xml version="1.0" encoding="utf-8"?>
<styleSheet xmlns="http://schemas.openxmlformats.org/spreadsheetml/2006/main">
  <numFmts count="4">
    <numFmt numFmtId="164" formatCode="General"/>
    <numFmt numFmtId="165" formatCode="0"/>
    <numFmt numFmtId="166" formatCode="d\-mmm"/>
    <numFmt numFmtId="167" formatCode="0.00"/>
  </numFmts>
  <fonts count="36">
    <font>
      <sz val="11"/>
      <color rgb="FF000000"/>
      <name val="Calibri"/>
      <family val="2"/>
      <charset val="1"/>
    </font>
    <font>
      <sz val="10"/>
      <name val="Arial"/>
      <family val="0"/>
    </font>
    <font>
      <sz val="10"/>
      <name val="Arial"/>
      <family val="0"/>
    </font>
    <font>
      <sz val="10"/>
      <name val="Arial"/>
      <family val="0"/>
    </font>
    <font>
      <sz val="8"/>
      <color rgb="FF000000"/>
      <name val="Calibri"/>
      <family val="2"/>
      <charset val="1"/>
    </font>
    <font>
      <sz val="11"/>
      <color rgb="FF0070C0"/>
      <name val="Calibri"/>
      <family val="2"/>
      <charset val="1"/>
    </font>
    <font>
      <b val="true"/>
      <sz val="11"/>
      <name val="Calibri"/>
      <family val="2"/>
      <charset val="1"/>
    </font>
    <font>
      <b val="true"/>
      <sz val="11"/>
      <color rgb="FFE46C0A"/>
      <name val="Calibri"/>
      <family val="2"/>
      <charset val="1"/>
    </font>
    <font>
      <b val="true"/>
      <i val="true"/>
      <sz val="12"/>
      <color rgb="FF984807"/>
      <name val="Calibri"/>
      <family val="2"/>
      <charset val="1"/>
    </font>
    <font>
      <i val="true"/>
      <sz val="12"/>
      <color rgb="FF000000"/>
      <name val="Calibri"/>
      <family val="2"/>
      <charset val="1"/>
    </font>
    <font>
      <b val="true"/>
      <sz val="11"/>
      <color rgb="FF000000"/>
      <name val="Calibri"/>
      <family val="2"/>
      <charset val="1"/>
    </font>
    <font>
      <b val="true"/>
      <sz val="8"/>
      <color rgb="FF000000"/>
      <name val="Calibri"/>
      <family val="2"/>
      <charset val="1"/>
    </font>
    <font>
      <sz val="11"/>
      <name val="Calibri"/>
      <family val="2"/>
      <charset val="1"/>
    </font>
    <font>
      <b val="true"/>
      <i val="true"/>
      <sz val="11"/>
      <color rgb="FF984807"/>
      <name val="Calibri"/>
      <family val="2"/>
      <charset val="1"/>
    </font>
    <font>
      <sz val="11"/>
      <color rgb="FF000000"/>
      <name val="Wingdings"/>
      <family val="0"/>
      <charset val="2"/>
    </font>
    <font>
      <sz val="11"/>
      <color rgb="FFFF0000"/>
      <name val="Calibri"/>
      <family val="2"/>
      <charset val="1"/>
    </font>
    <font>
      <sz val="8"/>
      <color rgb="FFFF0000"/>
      <name val="Calibri"/>
      <family val="2"/>
      <charset val="1"/>
    </font>
    <font>
      <sz val="7"/>
      <color rgb="FF000000"/>
      <name val="Arial"/>
      <family val="2"/>
      <charset val="1"/>
    </font>
    <font>
      <b val="true"/>
      <sz val="11"/>
      <color rgb="FFFF0000"/>
      <name val="Calibri"/>
      <family val="2"/>
      <charset val="1"/>
    </font>
    <font>
      <sz val="8"/>
      <color rgb="FF00B050"/>
      <name val="Calibri"/>
      <family val="2"/>
      <charset val="1"/>
    </font>
    <font>
      <sz val="11"/>
      <color rgb="FF00B050"/>
      <name val="Calibri"/>
      <family val="2"/>
      <charset val="1"/>
    </font>
    <font>
      <sz val="8"/>
      <name val="Calibri"/>
      <family val="2"/>
      <charset val="1"/>
    </font>
    <font>
      <sz val="11"/>
      <color rgb="FF604A7B"/>
      <name val="Calibri"/>
      <family val="2"/>
      <charset val="1"/>
    </font>
    <font>
      <sz val="11"/>
      <color rgb="FF92D050"/>
      <name val="Calibri"/>
      <family val="2"/>
      <charset val="1"/>
    </font>
    <font>
      <sz val="8"/>
      <color rgb="FF92D050"/>
      <name val="Calibri"/>
      <family val="2"/>
      <charset val="1"/>
    </font>
    <font>
      <sz val="7"/>
      <color rgb="FF000000"/>
      <name val="Nunito Sans"/>
      <family val="0"/>
      <charset val="1"/>
    </font>
    <font>
      <sz val="8"/>
      <color rgb="FF4A442A"/>
      <name val="Calibri"/>
      <family val="2"/>
      <charset val="1"/>
    </font>
    <font>
      <b val="true"/>
      <i val="true"/>
      <sz val="12"/>
      <color rgb="FF000000"/>
      <name val="Calibri"/>
      <family val="2"/>
      <charset val="1"/>
    </font>
    <font>
      <sz val="8"/>
      <color rgb="FF333333"/>
      <name val="Times New Roman"/>
      <family val="1"/>
      <charset val="1"/>
    </font>
    <font>
      <u val="double"/>
      <sz val="11"/>
      <color rgb="FFFF0000"/>
      <name val="Calibri"/>
      <family val="2"/>
      <charset val="1"/>
    </font>
    <font>
      <sz val="11"/>
      <color rgb="FF7030A0"/>
      <name val="Calibri"/>
      <family val="2"/>
      <charset val="1"/>
    </font>
    <font>
      <sz val="8"/>
      <color rgb="FF7030A0"/>
      <name val="Calibri"/>
      <family val="2"/>
      <charset val="1"/>
    </font>
    <font>
      <sz val="5"/>
      <color rgb="FF363D3F"/>
      <name val="Arial"/>
      <family val="2"/>
      <charset val="1"/>
    </font>
    <font>
      <sz val="8"/>
      <color rgb="FF2F2E2E"/>
      <name val="Arial"/>
      <family val="2"/>
      <charset val="1"/>
    </font>
    <font>
      <sz val="7"/>
      <color rgb="FF000000"/>
      <name val="Libre Baskerville"/>
      <family val="0"/>
      <charset val="1"/>
    </font>
    <font>
      <sz val="9"/>
      <color rgb="FF000000"/>
      <name val="Segoe UI"/>
      <family val="2"/>
      <charset val="1"/>
    </font>
  </fonts>
  <fills count="10">
    <fill>
      <patternFill patternType="none"/>
    </fill>
    <fill>
      <patternFill patternType="gray125"/>
    </fill>
    <fill>
      <patternFill patternType="solid">
        <fgColor rgb="FFFDEADA"/>
        <bgColor rgb="FFEBF1DE"/>
      </patternFill>
    </fill>
    <fill>
      <patternFill patternType="solid">
        <fgColor rgb="FF93CDDD"/>
        <bgColor rgb="FFC0C0C0"/>
      </patternFill>
    </fill>
    <fill>
      <patternFill patternType="solid">
        <fgColor rgb="FF92D050"/>
        <bgColor rgb="FFC0C0C0"/>
      </patternFill>
    </fill>
    <fill>
      <patternFill patternType="solid">
        <fgColor rgb="FFFFFFFF"/>
        <bgColor rgb="FFEBF1DE"/>
      </patternFill>
    </fill>
    <fill>
      <patternFill patternType="solid">
        <fgColor rgb="FFEBF1DE"/>
        <bgColor rgb="FFFDEADA"/>
      </patternFill>
    </fill>
    <fill>
      <patternFill patternType="solid">
        <fgColor rgb="FFFFFF00"/>
        <bgColor rgb="FFFFFF00"/>
      </patternFill>
    </fill>
    <fill>
      <patternFill patternType="solid">
        <fgColor rgb="FFDDD9C3"/>
        <bgColor rgb="FFFCD5B5"/>
      </patternFill>
    </fill>
    <fill>
      <patternFill patternType="solid">
        <fgColor rgb="FFFCD5B5"/>
        <bgColor rgb="FFDDD9C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8"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2"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right" vertical="bottom" textRotation="0" wrapText="false" indent="0" shrinkToFit="false"/>
      <protection locked="true" hidden="false"/>
    </xf>
    <xf numFmtId="164" fontId="13" fillId="3" borderId="0" xfId="0" applyFont="true" applyBorder="false" applyAlignment="true" applyProtection="false">
      <alignment horizontal="right"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5" fontId="13" fillId="0" borderId="0" xfId="0" applyFont="true" applyBorder="false" applyAlignment="true" applyProtection="false">
      <alignment horizontal="right"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5" fontId="13" fillId="4"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12"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2" fillId="5"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7" fontId="0" fillId="5" borderId="0" xfId="0" applyFont="false" applyBorder="false" applyAlignment="false" applyProtection="false">
      <alignment horizontal="general" vertical="bottom" textRotation="0" wrapText="false" indent="0" shrinkToFit="false"/>
      <protection locked="true" hidden="false"/>
    </xf>
    <xf numFmtId="167" fontId="12" fillId="5" borderId="0" xfId="0" applyFont="true" applyBorder="false" applyAlignment="false" applyProtection="false">
      <alignment horizontal="general" vertical="bottom" textRotation="0" wrapText="false" indent="0" shrinkToFit="false"/>
      <protection locked="true" hidden="false"/>
    </xf>
    <xf numFmtId="165" fontId="13" fillId="2" borderId="0" xfId="0" applyFont="true" applyBorder="false" applyAlignment="true" applyProtection="false">
      <alignment horizontal="right" vertical="bottom" textRotation="0" wrapText="false" indent="0" shrinkToFit="false"/>
      <protection locked="true" hidden="false"/>
    </xf>
    <xf numFmtId="167" fontId="15" fillId="0"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right" vertical="bottom" textRotation="0" wrapText="false" indent="0" shrinkToFit="false"/>
      <protection locked="true" hidden="false"/>
    </xf>
    <xf numFmtId="167" fontId="10"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6" fontId="15" fillId="0" borderId="0" xfId="0" applyFont="true" applyBorder="false" applyAlignment="false" applyProtection="false">
      <alignment horizontal="general" vertical="bottom" textRotation="0" wrapText="false" indent="0" shrinkToFit="false"/>
      <protection locked="true" hidden="false"/>
    </xf>
    <xf numFmtId="165" fontId="13" fillId="5" borderId="0" xfId="0" applyFont="true" applyBorder="false" applyAlignment="true" applyProtection="false">
      <alignment horizontal="right"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12" fillId="7"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right" vertical="center" textRotation="0" wrapText="true" indent="0" shrinkToFit="false"/>
      <protection locked="true" hidden="false"/>
    </xf>
    <xf numFmtId="167" fontId="7" fillId="0" borderId="0" xfId="0" applyFont="true" applyBorder="false" applyAlignment="true" applyProtection="false">
      <alignment horizontal="right" vertical="bottom" textRotation="0" wrapText="false" indent="0" shrinkToFit="false"/>
      <protection locked="true" hidden="false"/>
    </xf>
    <xf numFmtId="167" fontId="12" fillId="2" borderId="0" xfId="0" applyFont="true" applyBorder="false" applyAlignment="false" applyProtection="false">
      <alignment horizontal="general" vertical="bottom" textRotation="0" wrapText="false" indent="0" shrinkToFit="false"/>
      <protection locked="true" hidden="false"/>
    </xf>
    <xf numFmtId="167" fontId="12" fillId="7"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6" fontId="12"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4" fontId="31" fillId="0" borderId="0" xfId="0" applyFont="true" applyBorder="false" applyAlignment="true" applyProtection="false">
      <alignment horizontal="general" vertical="center" textRotation="0" wrapText="true" indent="0" shrinkToFit="false"/>
      <protection locked="true" hidden="false"/>
    </xf>
    <xf numFmtId="164" fontId="12" fillId="7" borderId="0" xfId="0" applyFont="true" applyBorder="false" applyAlignment="true" applyProtection="false">
      <alignment horizontal="general" vertical="center" textRotation="0" wrapText="true" indent="0" shrinkToFit="false"/>
      <protection locked="true" hidden="false"/>
    </xf>
    <xf numFmtId="167" fontId="0" fillId="0" borderId="0" xfId="0" applyFont="false" applyBorder="false" applyAlignment="true" applyProtection="false">
      <alignment horizontal="general" vertical="center" textRotation="0" wrapText="true" indent="0" shrinkToFit="false"/>
      <protection locked="true" hidden="false"/>
    </xf>
    <xf numFmtId="167" fontId="12"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1" shrinkToFit="false"/>
      <protection locked="true" hidden="false"/>
    </xf>
    <xf numFmtId="164" fontId="4" fillId="0" borderId="0" xfId="0" applyFont="true" applyBorder="false" applyAlignment="true" applyProtection="false">
      <alignment horizontal="left" vertical="center" textRotation="0" wrapText="true" indent="1" shrinkToFit="false"/>
      <protection locked="true" hidden="false"/>
    </xf>
    <xf numFmtId="164" fontId="12" fillId="5" borderId="0" xfId="0" applyFont="true" applyBorder="false" applyAlignment="true" applyProtection="false">
      <alignment horizontal="general" vertical="center" textRotation="0" wrapText="tru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12" fillId="9"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9">
    <dxf>
      <fill>
        <patternFill patternType="solid">
          <fgColor rgb="FF93CDDD"/>
        </patternFill>
      </fill>
    </dxf>
    <dxf>
      <fill>
        <patternFill patternType="solid">
          <fgColor rgb="00FFFFFF"/>
        </patternFill>
      </fill>
    </dxf>
    <dxf>
      <fill>
        <patternFill patternType="solid">
          <fgColor rgb="FFCCCCCC"/>
          <bgColor rgb="FF272727"/>
        </patternFill>
      </fill>
    </dxf>
    <dxf>
      <fill>
        <patternFill patternType="solid">
          <fgColor rgb="FFFF0000"/>
        </patternFill>
      </fill>
    </dxf>
    <dxf>
      <fill>
        <patternFill patternType="solid">
          <fgColor rgb="FF2F2E2E"/>
        </patternFill>
      </fill>
    </dxf>
    <dxf>
      <fill>
        <patternFill patternType="solid">
          <fgColor rgb="FF333333"/>
        </patternFill>
      </fill>
    </dxf>
    <dxf>
      <fill>
        <patternFill patternType="solid">
          <fgColor rgb="FF363D3F"/>
        </patternFill>
      </fill>
    </dxf>
    <dxf>
      <fill>
        <patternFill patternType="solid">
          <fgColor rgb="FF4A442A"/>
        </patternFill>
      </fill>
    </dxf>
    <dxf>
      <fill>
        <patternFill patternType="solid">
          <fgColor rgb="FFDDD9C3"/>
        </patternFill>
      </fill>
    </dxf>
    <dxf>
      <fill>
        <patternFill patternType="solid">
          <fgColor rgb="FFFFFFFF"/>
        </patternFill>
      </fill>
    </dxf>
    <dxf>
      <fill>
        <patternFill patternType="solid">
          <fgColor rgb="FF604A7B"/>
        </patternFill>
      </fill>
    </dxf>
    <dxf>
      <fill>
        <patternFill patternType="solid">
          <fgColor rgb="FFEBF1DE"/>
        </patternFill>
      </fill>
    </dxf>
    <dxf>
      <fill>
        <patternFill patternType="solid">
          <fgColor rgb="FF0070C0"/>
        </patternFill>
      </fill>
    </dxf>
    <dxf>
      <fill>
        <patternFill patternType="solid">
          <fgColor rgb="FFFCD5B5"/>
        </patternFill>
      </fill>
    </dxf>
    <dxf>
      <fill>
        <patternFill patternType="solid">
          <fgColor rgb="FFFDEADA"/>
        </patternFill>
      </fill>
    </dxf>
    <dxf>
      <fill>
        <patternFill patternType="solid">
          <fgColor rgb="FFFFFF00"/>
        </patternFill>
      </fill>
    </dxf>
    <dxf>
      <fill>
        <patternFill patternType="solid">
          <fgColor rgb="FFE46C0A"/>
        </patternFill>
      </fill>
    </dxf>
    <dxf>
      <fill>
        <patternFill patternType="solid">
          <fgColor rgb="FF92D050"/>
        </patternFill>
      </fill>
    </dxf>
    <dxf>
      <fill>
        <patternFill patternType="solid">
          <fgColor rgb="FF984807"/>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EBF1DE"/>
      <rgbColor rgb="FFCCFFFF"/>
      <rgbColor rgb="FF660066"/>
      <rgbColor rgb="FFFF8080"/>
      <rgbColor rgb="FF0070C0"/>
      <rgbColor rgb="FFDDD9C3"/>
      <rgbColor rgb="FF000080"/>
      <rgbColor rgb="FFFF00FF"/>
      <rgbColor rgb="FFFFFF00"/>
      <rgbColor rgb="FF00FFFF"/>
      <rgbColor rgb="FF800080"/>
      <rgbColor rgb="FF800000"/>
      <rgbColor rgb="FF008080"/>
      <rgbColor rgb="FF0000FF"/>
      <rgbColor rgb="FF00CCFF"/>
      <rgbColor rgb="FFCCFFFF"/>
      <rgbColor rgb="FFCCFFCC"/>
      <rgbColor rgb="FFFDEADA"/>
      <rgbColor rgb="FF93CDDD"/>
      <rgbColor rgb="FFFF99CC"/>
      <rgbColor rgb="FFCC99FF"/>
      <rgbColor rgb="FFFCD5B5"/>
      <rgbColor rgb="FF3366FF"/>
      <rgbColor rgb="FF33CCCC"/>
      <rgbColor rgb="FF92D050"/>
      <rgbColor rgb="FFFFCC00"/>
      <rgbColor rgb="FFFF9900"/>
      <rgbColor rgb="FFE46C0A"/>
      <rgbColor rgb="FF604A7B"/>
      <rgbColor rgb="FF969696"/>
      <rgbColor rgb="FF003366"/>
      <rgbColor rgb="FF00B050"/>
      <rgbColor rgb="FF4A442A"/>
      <rgbColor rgb="FF2F2E2E"/>
      <rgbColor rgb="FF984807"/>
      <rgbColor rgb="FF993366"/>
      <rgbColor rgb="FF363D3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tables/table1.xml><?xml version="1.0" encoding="utf-8"?>
<table xmlns="http://schemas.openxmlformats.org/spreadsheetml/2006/main" id="1" name="Tabelle4" displayName="Tabelle4" ref="A1:M1320" headerRowCount="1" totalsRowCount="0" totalsRowShown="0">
  <autoFilter ref="A1:M1320"/>
  <tableColumns count="13">
    <tableColumn id="1" name="Spalte3"/>
    <tableColumn id="2" name="Spalte32"/>
    <tableColumn id="3" name="Spalte4"/>
    <tableColumn id="4" name="Spalte5"/>
    <tableColumn id="5" name="Spalte6"/>
    <tableColumn id="6" name="Spalte7"/>
    <tableColumn id="7" name="Spalte8"/>
    <tableColumn id="8" name="Spalte10"/>
    <tableColumn id="9" name="Spalte11"/>
    <tableColumn id="10" name="Spalte12"/>
    <tableColumn id="11" name="Spalte14"/>
    <tableColumn id="12" name="Spalte15"/>
    <tableColumn id="13" name="Spalte16"/>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Relationship Id="rId3"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390625" defaultRowHeight="14.25" zeroHeight="false" outlineLevelRow="0" outlineLevelCol="0"/>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390625" defaultRowHeight="14.25" zeroHeight="false" outlineLevelRow="0" outlineLevelCol="0"/>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320"/>
  <sheetViews>
    <sheetView showFormulas="false" showGridLines="true" showRowColHeaders="true" showZeros="true" rightToLeft="false" tabSelected="true" showOutlineSymbols="true" defaultGridColor="true" view="normal" topLeftCell="A1" colorId="64" zoomScale="96" zoomScaleNormal="96" zoomScalePageLayoutView="100" workbookViewId="0">
      <selection pane="topLeft" activeCell="A4" activeCellId="0" sqref="A4"/>
    </sheetView>
  </sheetViews>
  <sheetFormatPr defaultColWidth="10.5390625" defaultRowHeight="15" zeroHeight="false" outlineLevelRow="0" outlineLevelCol="0"/>
  <cols>
    <col collapsed="false" customWidth="true" hidden="false" outlineLevel="0" max="1" min="1" style="0" width="39.2"/>
    <col collapsed="false" customWidth="true" hidden="false" outlineLevel="0" max="2" min="2" style="0" width="6.34"/>
    <col collapsed="false" customWidth="true" hidden="false" outlineLevel="0" max="3" min="3" style="1" width="9.86"/>
    <col collapsed="false" customWidth="true" hidden="false" outlineLevel="0" max="4" min="4" style="0" width="14.93"/>
    <col collapsed="false" customWidth="true" hidden="false" outlineLevel="0" max="5" min="5" style="0" width="8.8"/>
    <col collapsed="false" customWidth="true" hidden="false" outlineLevel="0" max="6" min="6" style="0" width="8.6"/>
    <col collapsed="false" customWidth="true" hidden="false" outlineLevel="0" max="7" min="7" style="2" width="8.6"/>
    <col collapsed="false" customWidth="true" hidden="false" outlineLevel="0" max="8" min="8" style="3" width="6.73"/>
    <col collapsed="false" customWidth="true" hidden="false" outlineLevel="0" max="9" min="9" style="3" width="9.6"/>
    <col collapsed="false" customWidth="true" hidden="false" outlineLevel="0" max="10" min="10" style="4" width="6.53"/>
    <col collapsed="false" customWidth="true" hidden="false" outlineLevel="0" max="11" min="11" style="5" width="9.6"/>
    <col collapsed="false" customWidth="true" hidden="false" outlineLevel="0" max="12" min="12" style="6" width="8.6"/>
    <col collapsed="false" customWidth="true" hidden="false" outlineLevel="0" max="16" min="16" style="0" width="11.53"/>
    <col collapsed="false" customWidth="true" hidden="false" outlineLevel="0" max="20" min="20" style="0" width="11.2"/>
  </cols>
  <sheetData>
    <row r="1" customFormat="false" ht="15" hidden="false" customHeight="false" outlineLevel="0" collapsed="false">
      <c r="A1" s="7" t="s">
        <v>0</v>
      </c>
      <c r="B1" s="7" t="s">
        <v>1</v>
      </c>
      <c r="C1" s="7" t="s">
        <v>2</v>
      </c>
      <c r="D1" s="8" t="s">
        <v>3</v>
      </c>
      <c r="E1" s="7" t="s">
        <v>4</v>
      </c>
      <c r="F1" s="7" t="s">
        <v>5</v>
      </c>
      <c r="G1" s="2" t="s">
        <v>6</v>
      </c>
      <c r="H1" s="3" t="s">
        <v>7</v>
      </c>
      <c r="I1" s="3" t="s">
        <v>8</v>
      </c>
      <c r="J1" s="9" t="s">
        <v>9</v>
      </c>
      <c r="K1" s="10" t="s">
        <v>10</v>
      </c>
      <c r="L1" s="6" t="s">
        <v>11</v>
      </c>
      <c r="M1" s="11" t="s">
        <v>12</v>
      </c>
    </row>
    <row r="2" customFormat="false" ht="15" hidden="false" customHeight="false" outlineLevel="0" collapsed="false">
      <c r="A2" s="12" t="s">
        <v>13</v>
      </c>
      <c r="B2" s="13"/>
      <c r="C2" s="12"/>
      <c r="D2" s="14"/>
      <c r="E2" s="12"/>
      <c r="F2" s="12"/>
      <c r="G2" s="15"/>
      <c r="H2" s="16"/>
      <c r="I2" s="16"/>
      <c r="J2" s="17"/>
      <c r="K2" s="18"/>
      <c r="L2" s="19"/>
      <c r="M2" s="15"/>
    </row>
    <row r="3" customFormat="false" ht="15" hidden="false" customHeight="false" outlineLevel="0" collapsed="false">
      <c r="A3" s="7" t="s">
        <v>14</v>
      </c>
      <c r="B3" s="20"/>
      <c r="C3" s="7"/>
      <c r="D3" s="8"/>
      <c r="E3" s="7"/>
      <c r="F3" s="7"/>
      <c r="H3" s="21"/>
      <c r="I3" s="21"/>
      <c r="K3" s="22"/>
    </row>
    <row r="4" customFormat="false" ht="15" hidden="false" customHeight="false" outlineLevel="0" collapsed="false">
      <c r="A4" s="0" t="s">
        <v>15</v>
      </c>
      <c r="B4" s="23"/>
      <c r="D4" s="1"/>
      <c r="H4" s="21" t="n">
        <v>5</v>
      </c>
      <c r="I4" s="21"/>
      <c r="K4" s="22"/>
      <c r="M4" s="1"/>
    </row>
    <row r="5" customFormat="false" ht="15" hidden="false" customHeight="false" outlineLevel="0" collapsed="false">
      <c r="A5" s="0" t="s">
        <v>16</v>
      </c>
      <c r="B5" s="23"/>
      <c r="C5" s="1" t="s">
        <v>17</v>
      </c>
      <c r="D5" s="1" t="s">
        <v>18</v>
      </c>
      <c r="E5" s="0" t="s">
        <v>19</v>
      </c>
      <c r="G5" s="2" t="n">
        <v>22.5</v>
      </c>
      <c r="H5" s="21" t="n">
        <v>3</v>
      </c>
      <c r="I5" s="21"/>
      <c r="K5" s="24" t="n">
        <f aca="false">IF(G5&lt;=7,G5*3.2+6,IF(G5&lt;=13,G5*3+6,IF(G5&lt;=28,G5*2.7+6,IF(G5&lt;=45,G5*2.5,IF(G5&gt;45,G5*2)))))*1.1</f>
        <v>73.425</v>
      </c>
      <c r="L5" s="6" t="n">
        <f aca="false">QUOTIENT(Tabelle4[[#This Row],[Spalte14]],6)</f>
        <v>12</v>
      </c>
      <c r="M5" s="1"/>
    </row>
    <row r="6" customFormat="false" ht="15" hidden="false" customHeight="false" outlineLevel="0" collapsed="false">
      <c r="A6" s="0" t="s">
        <v>20</v>
      </c>
      <c r="B6" s="23"/>
      <c r="C6" s="1" t="s">
        <v>17</v>
      </c>
      <c r="D6" s="1" t="s">
        <v>21</v>
      </c>
      <c r="E6" s="0" t="s">
        <v>19</v>
      </c>
      <c r="F6" s="0" t="n">
        <v>2016</v>
      </c>
      <c r="G6" s="2" t="n">
        <v>25</v>
      </c>
      <c r="H6" s="21" t="n">
        <v>2</v>
      </c>
      <c r="I6" s="21" t="s">
        <v>22</v>
      </c>
      <c r="K6" s="24" t="n">
        <f aca="false">IF(G6&lt;=7,G6*3.2+6,IF(G6&lt;=13,G6*3+6,IF(G6&lt;=28,G6*2.7+6,IF(G6&lt;=45,G6*2.5,IF(G6&gt;45,G6*2)))))*1.1</f>
        <v>80.85</v>
      </c>
      <c r="L6" s="6" t="n">
        <f aca="false">QUOTIENT(Tabelle4[[#This Row],[Spalte14]],6)</f>
        <v>13</v>
      </c>
      <c r="M6" s="1"/>
    </row>
    <row r="7" customFormat="false" ht="15" hidden="false" customHeight="false" outlineLevel="0" collapsed="false">
      <c r="A7" s="0" t="s">
        <v>23</v>
      </c>
      <c r="B7" s="23"/>
      <c r="C7" s="1" t="s">
        <v>24</v>
      </c>
      <c r="D7" s="1" t="s">
        <v>25</v>
      </c>
      <c r="E7" s="0" t="s">
        <v>19</v>
      </c>
      <c r="G7" s="2" t="n">
        <v>20.5</v>
      </c>
      <c r="H7" s="21"/>
      <c r="I7" s="21"/>
      <c r="K7" s="24" t="n">
        <f aca="false">IF(G7&lt;=7,G7*3.2+6,IF(G7&lt;=13,G7*3+6,IF(G7&lt;=28,G7*2.7+6,IF(G7&lt;=45,G7*2.5,IF(G7&gt;45,G7*2)))))*1.1</f>
        <v>67.485</v>
      </c>
      <c r="L7" s="6" t="n">
        <f aca="false">QUOTIENT(Tabelle4[[#This Row],[Spalte14]],6)</f>
        <v>11</v>
      </c>
      <c r="M7" s="1"/>
    </row>
    <row r="8" customFormat="false" ht="15" hidden="false" customHeight="false" outlineLevel="0" collapsed="false">
      <c r="A8" s="0" t="s">
        <v>26</v>
      </c>
      <c r="B8" s="23"/>
      <c r="C8" s="21" t="s">
        <v>27</v>
      </c>
      <c r="D8" s="1" t="s">
        <v>28</v>
      </c>
      <c r="E8" s="0" t="s">
        <v>29</v>
      </c>
      <c r="F8" s="0" t="n">
        <v>2018</v>
      </c>
      <c r="G8" s="2" t="n">
        <v>22.5</v>
      </c>
      <c r="H8" s="21" t="n">
        <v>2</v>
      </c>
      <c r="I8" s="25" t="s">
        <v>30</v>
      </c>
      <c r="K8" s="24" t="n">
        <f aca="false">IF(G8&lt;=7,G8*3.2+6,IF(G8&lt;=13,G8*3+6,IF(G8&lt;=28,G8*2.7+6,IF(G8&lt;=45,G8*2.5,IF(G8&gt;45,G8*2)))))*1.1</f>
        <v>73.425</v>
      </c>
      <c r="L8" s="6" t="n">
        <f aca="false">QUOTIENT(Tabelle4[[#This Row],[Spalte14]],6)</f>
        <v>12</v>
      </c>
      <c r="M8" s="1"/>
    </row>
    <row r="9" customFormat="false" ht="15" hidden="false" customHeight="false" outlineLevel="0" collapsed="false">
      <c r="A9" s="0" t="s">
        <v>31</v>
      </c>
      <c r="B9" s="23"/>
      <c r="C9" s="1" t="s">
        <v>24</v>
      </c>
      <c r="D9" s="1" t="s">
        <v>32</v>
      </c>
      <c r="E9" s="0" t="s">
        <v>33</v>
      </c>
      <c r="G9" s="2" t="n">
        <v>18.1</v>
      </c>
      <c r="H9" s="21" t="n">
        <v>3</v>
      </c>
      <c r="I9" s="21"/>
      <c r="K9" s="24" t="n">
        <f aca="false">IF(G9&lt;=7,G9*3.2+6,IF(G9&lt;=13,G9*3+6,IF(G9&lt;=28,G9*2.7+6,IF(G9&lt;=45,G9*2.5,IF(G9&gt;45,G9*2)))))*1.1</f>
        <v>60.357</v>
      </c>
      <c r="L9" s="6" t="n">
        <f aca="false">QUOTIENT(Tabelle4[[#This Row],[Spalte14]],6)</f>
        <v>10</v>
      </c>
      <c r="M9" s="1"/>
    </row>
    <row r="10" customFormat="false" ht="15" hidden="false" customHeight="false" outlineLevel="0" collapsed="false">
      <c r="A10" s="0" t="s">
        <v>34</v>
      </c>
      <c r="B10" s="23"/>
      <c r="C10" s="1" t="s">
        <v>27</v>
      </c>
      <c r="D10" s="1" t="s">
        <v>35</v>
      </c>
      <c r="E10" s="0" t="s">
        <v>33</v>
      </c>
      <c r="F10" s="0" t="n">
        <v>2019</v>
      </c>
      <c r="G10" s="2" t="n">
        <v>24.5</v>
      </c>
      <c r="H10" s="21" t="n">
        <v>3</v>
      </c>
      <c r="I10" s="21"/>
      <c r="K10" s="24" t="n">
        <f aca="false">IF(G10&lt;=7,G10*3.2+6,IF(G10&lt;=13,G10*3+6,IF(G10&lt;=28,G10*2.7+6,IF(G10&lt;=45,G10*2.5,IF(G10&gt;45,G10*2)))))*1.1</f>
        <v>79.365</v>
      </c>
      <c r="L10" s="6" t="n">
        <f aca="false">QUOTIENT(Tabelle4[[#This Row],[Spalte14]],6)</f>
        <v>13</v>
      </c>
      <c r="M10" s="1"/>
    </row>
    <row r="11" customFormat="false" ht="15" hidden="false" customHeight="false" outlineLevel="0" collapsed="false">
      <c r="A11" s="0" t="s">
        <v>36</v>
      </c>
      <c r="B11" s="23" t="s">
        <v>37</v>
      </c>
      <c r="C11" s="1" t="s">
        <v>24</v>
      </c>
      <c r="D11" s="1" t="s">
        <v>38</v>
      </c>
      <c r="E11" s="0" t="s">
        <v>19</v>
      </c>
      <c r="G11" s="2" t="n">
        <v>21.5</v>
      </c>
      <c r="H11" s="21"/>
      <c r="I11" s="21"/>
      <c r="K11" s="24" t="n">
        <f aca="false">IF(G11&lt;=7,G11*3.2+6,IF(G11&lt;=13,G11*3+6,IF(G11&lt;=28,G11*2.7+6,IF(G11&lt;=45,G11*2.5,IF(G11&gt;45,G11*2)))))*1.1</f>
        <v>70.455</v>
      </c>
      <c r="L11" s="6" t="n">
        <f aca="false">QUOTIENT(Tabelle4[[#This Row],[Spalte14]],6)</f>
        <v>11</v>
      </c>
      <c r="M11" s="1"/>
    </row>
    <row r="12" customFormat="false" ht="15" hidden="false" customHeight="false" outlineLevel="0" collapsed="false">
      <c r="A12" s="0" t="s">
        <v>39</v>
      </c>
      <c r="B12" s="23"/>
      <c r="C12" s="21" t="s">
        <v>24</v>
      </c>
      <c r="D12" s="1" t="s">
        <v>38</v>
      </c>
      <c r="E12" s="0" t="s">
        <v>33</v>
      </c>
      <c r="F12" s="0" t="n">
        <v>2013</v>
      </c>
      <c r="G12" s="2" t="n">
        <v>42</v>
      </c>
      <c r="H12" s="21" t="n">
        <v>1</v>
      </c>
      <c r="I12" s="21" t="s">
        <v>40</v>
      </c>
      <c r="K12" s="24" t="n">
        <f aca="false">IF(G12&lt;=7,G12*3.2+6,IF(G12&lt;=13,G12*3+6,IF(G12&lt;=28,G12*2.7+6,IF(G12&lt;=45,G12*2.5,IF(G12&gt;45,G12*2)))))*1.1</f>
        <v>115.5</v>
      </c>
      <c r="L12" s="6" t="n">
        <f aca="false">QUOTIENT(Tabelle4[[#This Row],[Spalte14]],6)</f>
        <v>19</v>
      </c>
      <c r="M12" s="1"/>
    </row>
    <row r="13" customFormat="false" ht="15" hidden="false" customHeight="false" outlineLevel="0" collapsed="false">
      <c r="A13" s="0" t="s">
        <v>41</v>
      </c>
      <c r="B13" s="23"/>
      <c r="C13" s="1" t="s">
        <v>24</v>
      </c>
      <c r="D13" s="1" t="s">
        <v>38</v>
      </c>
      <c r="E13" s="0" t="s">
        <v>42</v>
      </c>
      <c r="G13" s="2" t="n">
        <v>16.5</v>
      </c>
      <c r="H13" s="21" t="n">
        <v>3</v>
      </c>
      <c r="I13" s="21"/>
      <c r="K13" s="24" t="n">
        <f aca="false">IF(G13&lt;=7,G13*3.2+6,IF(G13&lt;=13,G13*3+6,IF(G13&lt;=28,G13*2.7+6,IF(G13&lt;=45,G13*2.5,IF(G13&gt;45,G13*2)))))*1.1</f>
        <v>55.605</v>
      </c>
      <c r="L13" s="6" t="n">
        <f aca="false">QUOTIENT(Tabelle4[[#This Row],[Spalte14]],6)</f>
        <v>9</v>
      </c>
      <c r="M13" s="1"/>
    </row>
    <row r="14" customFormat="false" ht="15" hidden="false" customHeight="false" outlineLevel="0" collapsed="false">
      <c r="A14" s="0" t="s">
        <v>43</v>
      </c>
      <c r="B14" s="23"/>
      <c r="C14" s="1" t="s">
        <v>24</v>
      </c>
      <c r="D14" s="1" t="s">
        <v>44</v>
      </c>
      <c r="E14" s="0" t="s">
        <v>45</v>
      </c>
      <c r="F14" s="0" t="n">
        <v>2019</v>
      </c>
      <c r="G14" s="2" t="n">
        <v>18.5</v>
      </c>
      <c r="H14" s="21" t="n">
        <v>1</v>
      </c>
      <c r="I14" s="21" t="s">
        <v>46</v>
      </c>
      <c r="K14" s="24" t="n">
        <f aca="false">IF(G14&lt;=7,G14*3.2+6,IF(G14&lt;=13,G14*3+6,IF(G14&lt;=28,G14*2.7+6,IF(G14&lt;=45,G14*2.5,IF(G14&gt;45,G14*2)))))*1.1</f>
        <v>61.545</v>
      </c>
      <c r="L14" s="6" t="n">
        <f aca="false">QUOTIENT(Tabelle4[[#This Row],[Spalte14]],6)</f>
        <v>10</v>
      </c>
    </row>
    <row r="15" customFormat="false" ht="15" hidden="false" customHeight="false" outlineLevel="0" collapsed="false">
      <c r="A15" s="0" t="s">
        <v>47</v>
      </c>
      <c r="B15" s="23"/>
      <c r="C15" s="1" t="s">
        <v>48</v>
      </c>
      <c r="D15" s="1" t="s">
        <v>49</v>
      </c>
      <c r="E15" s="0" t="s">
        <v>50</v>
      </c>
      <c r="G15" s="2" t="n">
        <v>15.75</v>
      </c>
      <c r="H15" s="21" t="n">
        <v>3</v>
      </c>
      <c r="I15" s="21"/>
      <c r="K15" s="26" t="n">
        <v>56</v>
      </c>
      <c r="L15" s="6" t="n">
        <f aca="false">QUOTIENT(Tabelle4[[#This Row],[Spalte14]],6)</f>
        <v>9</v>
      </c>
      <c r="M15" s="1"/>
    </row>
    <row r="16" customFormat="false" ht="15" hidden="false" customHeight="false" outlineLevel="0" collapsed="false">
      <c r="A16" s="0" t="s">
        <v>51</v>
      </c>
      <c r="B16" s="23"/>
      <c r="C16" s="1" t="s">
        <v>27</v>
      </c>
      <c r="D16" s="1" t="s">
        <v>38</v>
      </c>
      <c r="E16" s="0" t="s">
        <v>45</v>
      </c>
      <c r="G16" s="2" t="n">
        <v>22.65</v>
      </c>
      <c r="H16" s="21" t="n">
        <v>5</v>
      </c>
      <c r="I16" s="21"/>
      <c r="K16" s="24" t="n">
        <f aca="false">IF(G16&lt;=7,G16*3.2+6,IF(G16&lt;=13,G16*3+6,IF(G16&lt;=28,G16*2.7+6,IF(G16&lt;=45,G16*2.5,IF(G16&gt;45,G16*2)))))*1.1</f>
        <v>73.8705</v>
      </c>
      <c r="L16" s="6" t="n">
        <f aca="false">QUOTIENT(Tabelle4[[#This Row],[Spalte14]],6)</f>
        <v>12</v>
      </c>
    </row>
    <row r="17" customFormat="false" ht="15" hidden="false" customHeight="false" outlineLevel="0" collapsed="false">
      <c r="A17" s="0" t="s">
        <v>52</v>
      </c>
      <c r="B17" s="23"/>
      <c r="C17" s="1" t="s">
        <v>17</v>
      </c>
      <c r="D17" s="1" t="s">
        <v>53</v>
      </c>
      <c r="E17" s="0" t="s">
        <v>45</v>
      </c>
      <c r="F17" s="0" t="n">
        <v>2017</v>
      </c>
      <c r="G17" s="2" t="n">
        <v>30.2</v>
      </c>
      <c r="H17" s="21" t="n">
        <v>6</v>
      </c>
      <c r="I17" s="21"/>
      <c r="K17" s="24" t="n">
        <f aca="false">IF(G17&lt;=7,G17*3.2+6,IF(G17&lt;=13,G17*3+6,IF(G17&lt;=28,G17*2.7+6,IF(G17&lt;=45,G17*2.5,IF(G17&gt;45,G17*2)))))*1.1</f>
        <v>83.05</v>
      </c>
      <c r="L17" s="6" t="n">
        <f aca="false">QUOTIENT(Tabelle4[[#This Row],[Spalte14]],6)</f>
        <v>13</v>
      </c>
    </row>
    <row r="18" customFormat="false" ht="15" hidden="false" customHeight="false" outlineLevel="0" collapsed="false">
      <c r="B18" s="23"/>
      <c r="D18" s="1"/>
      <c r="H18" s="21"/>
      <c r="I18" s="21"/>
      <c r="K18" s="24" t="n">
        <f aca="false">IF(G18&lt;=7,G18*3.2+6,IF(G18&lt;=13,G18*3+6,IF(G18&lt;=28,G18*2.7+6,IF(G18&lt;=45,G18*2.5,IF(G18&gt;45,G18*2)))))*1.1</f>
        <v>6.6</v>
      </c>
      <c r="L18" s="6" t="n">
        <f aca="false">QUOTIENT(Tabelle4[[#This Row],[Spalte14]],6)</f>
        <v>1</v>
      </c>
      <c r="M18" s="1"/>
    </row>
    <row r="19" customFormat="false" ht="15" hidden="false" customHeight="false" outlineLevel="0" collapsed="false">
      <c r="B19" s="23"/>
      <c r="D19" s="1"/>
      <c r="H19" s="21"/>
      <c r="I19" s="21"/>
      <c r="K19" s="24" t="n">
        <f aca="false">IF(G19&lt;=7,G19*3.2+6,IF(G19&lt;=13,G19*3+6,IF(G19&lt;=28,G19*2.7+6,IF(G19&lt;=45,G19*2.5,IF(G19&gt;45,G19*2)))))*1.1</f>
        <v>6.6</v>
      </c>
      <c r="L19" s="6" t="n">
        <f aca="false">QUOTIENT(Tabelle4[[#This Row],[Spalte14]],6)</f>
        <v>1</v>
      </c>
    </row>
    <row r="20" customFormat="false" ht="15" hidden="false" customHeight="false" outlineLevel="0" collapsed="false">
      <c r="A20" s="27"/>
      <c r="B20" s="23"/>
      <c r="D20" s="1"/>
      <c r="H20" s="21"/>
      <c r="I20" s="21"/>
      <c r="K20" s="24" t="n">
        <f aca="false">IF(G20&lt;=7,G20*3.2+6,IF(G20&lt;=13,G20*3+6,IF(G20&lt;=28,G20*2.7+6,IF(G20&lt;=45,G20*2.5,IF(G20&gt;45,G20*2)))))*1.1</f>
        <v>6.6</v>
      </c>
      <c r="L20" s="6" t="n">
        <f aca="false">QUOTIENT(Tabelle4[[#This Row],[Spalte14]],6)</f>
        <v>1</v>
      </c>
    </row>
    <row r="21" customFormat="false" ht="15" hidden="false" customHeight="false" outlineLevel="0" collapsed="false">
      <c r="B21" s="23"/>
      <c r="D21" s="1"/>
      <c r="H21" s="21"/>
      <c r="I21" s="21"/>
      <c r="K21" s="24" t="n">
        <f aca="false">IF(G21&lt;=7,G21*3.2+6,IF(G21&lt;=13,G21*3+6,IF(G21&lt;=28,G21*2.7+6,IF(G21&lt;=45,G21*2.5,IF(G21&gt;45,G21*2)))))*1.1</f>
        <v>6.6</v>
      </c>
      <c r="L21" s="6" t="n">
        <f aca="false">QUOTIENT(Tabelle4[[#This Row],[Spalte14]],6)</f>
        <v>1</v>
      </c>
    </row>
    <row r="22" customFormat="false" ht="15" hidden="false" customHeight="false" outlineLevel="0" collapsed="false">
      <c r="A22" s="7" t="s">
        <v>54</v>
      </c>
      <c r="B22" s="20"/>
      <c r="C22" s="7"/>
      <c r="D22" s="8"/>
      <c r="E22" s="7"/>
      <c r="F22" s="7"/>
      <c r="H22" s="21"/>
      <c r="I22" s="21"/>
      <c r="K22" s="24" t="n">
        <f aca="false">IF(G22&lt;=7,G22*3.2+6,IF(G22&lt;=13,G22*3+6,IF(G22&lt;=28,G22*2.7+6,IF(G22&lt;=45,G22*2.5,IF(G22&gt;45,G22*2)))))*1.1</f>
        <v>6.6</v>
      </c>
      <c r="L22" s="6" t="n">
        <f aca="false">QUOTIENT(Tabelle4[[#This Row],[Spalte14]],6)</f>
        <v>1</v>
      </c>
    </row>
    <row r="23" customFormat="false" ht="15" hidden="false" customHeight="false" outlineLevel="0" collapsed="false">
      <c r="A23" s="0" t="s">
        <v>55</v>
      </c>
      <c r="B23" s="23"/>
      <c r="C23" s="1" t="s">
        <v>24</v>
      </c>
      <c r="D23" s="1" t="s">
        <v>38</v>
      </c>
      <c r="E23" s="0" t="s">
        <v>56</v>
      </c>
      <c r="F23" s="0" t="n">
        <v>2017</v>
      </c>
      <c r="G23" s="2" t="n">
        <v>28.5</v>
      </c>
      <c r="H23" s="21" t="n">
        <v>1</v>
      </c>
      <c r="I23" s="25" t="s">
        <v>57</v>
      </c>
      <c r="K23" s="26" t="n">
        <v>87</v>
      </c>
      <c r="L23" s="6" t="n">
        <f aca="false">QUOTIENT(Tabelle4[[#This Row],[Spalte14]],6)</f>
        <v>14</v>
      </c>
      <c r="M23" s="1"/>
    </row>
    <row r="24" customFormat="false" ht="15" hidden="false" customHeight="false" outlineLevel="0" collapsed="false">
      <c r="A24" s="0" t="s">
        <v>58</v>
      </c>
      <c r="B24" s="23"/>
      <c r="C24" s="1" t="s">
        <v>24</v>
      </c>
      <c r="D24" s="1" t="s">
        <v>21</v>
      </c>
      <c r="E24" s="0" t="s">
        <v>59</v>
      </c>
      <c r="F24" s="0" t="n">
        <v>2018</v>
      </c>
      <c r="G24" s="2" t="n">
        <v>29.3</v>
      </c>
      <c r="H24" s="21" t="n">
        <v>3</v>
      </c>
      <c r="I24" s="25"/>
      <c r="K24" s="24" t="n">
        <f aca="false">IF(G24&lt;=7,G24*3.2+6,IF(G24&lt;=13,G24*3+6,IF(G24&lt;=28,G24*2.7+6,IF(G24&lt;=45,G24*2.5,IF(G24&gt;45,G24*2)))))*1.1</f>
        <v>80.575</v>
      </c>
      <c r="L24" s="6" t="n">
        <f aca="false">QUOTIENT(Tabelle4[[#This Row],[Spalte14]],6)</f>
        <v>13</v>
      </c>
      <c r="M24" s="1"/>
    </row>
    <row r="25" customFormat="false" ht="15" hidden="false" customHeight="false" outlineLevel="0" collapsed="false">
      <c r="A25" s="0" t="s">
        <v>60</v>
      </c>
      <c r="B25" s="23"/>
      <c r="C25" s="1" t="s">
        <v>17</v>
      </c>
      <c r="D25" s="1" t="s">
        <v>38</v>
      </c>
      <c r="E25" s="0" t="s">
        <v>56</v>
      </c>
      <c r="F25" s="0" t="n">
        <v>2010</v>
      </c>
      <c r="G25" s="2" t="n">
        <v>135</v>
      </c>
      <c r="H25" s="21" t="n">
        <v>3</v>
      </c>
      <c r="I25" s="21"/>
      <c r="K25" s="26" t="n">
        <v>270</v>
      </c>
      <c r="L25" s="6" t="n">
        <f aca="false">QUOTIENT(Tabelle4[[#This Row],[Spalte14]],6)</f>
        <v>45</v>
      </c>
      <c r="M25" s="1"/>
    </row>
    <row r="26" customFormat="false" ht="15" hidden="false" customHeight="false" outlineLevel="0" collapsed="false">
      <c r="A26" s="0" t="s">
        <v>61</v>
      </c>
      <c r="B26" s="23"/>
      <c r="C26" s="1" t="s">
        <v>62</v>
      </c>
      <c r="D26" s="1" t="s">
        <v>38</v>
      </c>
      <c r="E26" s="0" t="s">
        <v>56</v>
      </c>
      <c r="F26" s="0" t="n">
        <v>2010</v>
      </c>
      <c r="G26" s="2" t="n">
        <v>49.9</v>
      </c>
      <c r="H26" s="21" t="n">
        <v>2</v>
      </c>
      <c r="I26" s="21" t="s">
        <v>63</v>
      </c>
      <c r="K26" s="24" t="n">
        <f aca="false">IF(G26&lt;=7,G26*3.2+6,IF(G26&lt;=13,G26*3+6,IF(G26&lt;=28,G26*2.7+6,IF(G26&lt;=45,G26*2.5,IF(G26&gt;45,G26*2)))))*1.1</f>
        <v>109.78</v>
      </c>
      <c r="L26" s="6" t="n">
        <f aca="false">QUOTIENT(Tabelle4[[#This Row],[Spalte14]],6)</f>
        <v>18</v>
      </c>
      <c r="M26" s="1"/>
    </row>
    <row r="27" customFormat="false" ht="15" hidden="false" customHeight="false" outlineLevel="0" collapsed="false">
      <c r="A27" s="0" t="s">
        <v>64</v>
      </c>
      <c r="B27" s="23"/>
      <c r="C27" s="1" t="s">
        <v>17</v>
      </c>
      <c r="D27" s="1" t="s">
        <v>65</v>
      </c>
      <c r="F27" s="0" t="n">
        <v>2008</v>
      </c>
      <c r="G27" s="2" t="n">
        <v>179</v>
      </c>
      <c r="H27" s="21" t="n">
        <v>1</v>
      </c>
      <c r="I27" s="21"/>
      <c r="K27" s="26" t="n">
        <v>380</v>
      </c>
      <c r="L27" s="6" t="n">
        <f aca="false">QUOTIENT(Tabelle4[[#This Row],[Spalte14]],6)</f>
        <v>63</v>
      </c>
    </row>
    <row r="28" customFormat="false" ht="15" hidden="false" customHeight="false" outlineLevel="0" collapsed="false">
      <c r="A28" s="0" t="s">
        <v>66</v>
      </c>
      <c r="B28" s="23"/>
      <c r="C28" s="1" t="s">
        <v>24</v>
      </c>
      <c r="D28" s="1" t="s">
        <v>38</v>
      </c>
      <c r="G28" s="2" t="n">
        <v>15.1</v>
      </c>
      <c r="H28" s="21" t="n">
        <v>7</v>
      </c>
      <c r="I28" s="21"/>
      <c r="K28" s="26" t="n">
        <v>56</v>
      </c>
      <c r="L28" s="6" t="n">
        <f aca="false">QUOTIENT(Tabelle4[[#This Row],[Spalte14]],6)</f>
        <v>9</v>
      </c>
    </row>
    <row r="29" customFormat="false" ht="15" hidden="false" customHeight="false" outlineLevel="0" collapsed="false">
      <c r="A29" s="7" t="s">
        <v>67</v>
      </c>
      <c r="B29" s="20"/>
      <c r="C29" s="7"/>
      <c r="D29" s="1"/>
      <c r="H29" s="21"/>
      <c r="I29" s="21"/>
      <c r="K29" s="24" t="n">
        <f aca="false">IF(G29&lt;=7,G29*3.2+6,IF(G29&lt;=13,G29*3+6,IF(G29&lt;=28,G29*2.7+6,IF(G29&lt;=45,G29*2.5,IF(G29&gt;45,G29*2)))))*1.1</f>
        <v>6.6</v>
      </c>
      <c r="L29" s="6" t="n">
        <f aca="false">QUOTIENT(Tabelle4[[#This Row],[Spalte14]],6)</f>
        <v>1</v>
      </c>
    </row>
    <row r="30" customFormat="false" ht="15" hidden="false" customHeight="false" outlineLevel="0" collapsed="false">
      <c r="A30" s="0" t="s">
        <v>68</v>
      </c>
      <c r="B30" s="23"/>
      <c r="C30" s="1" t="s">
        <v>24</v>
      </c>
      <c r="D30" s="1" t="s">
        <v>69</v>
      </c>
      <c r="E30" s="0" t="s">
        <v>70</v>
      </c>
      <c r="G30" s="2" t="n">
        <v>26.5</v>
      </c>
      <c r="H30" s="21" t="n">
        <v>3</v>
      </c>
      <c r="I30" s="21"/>
      <c r="K30" s="24" t="n">
        <f aca="false">IF(G30&lt;=7,G30*3.2+6,IF(G30&lt;=13,G30*3+6,IF(G30&lt;=28,G30*2.7+6,IF(G30&lt;=45,G30*2.5,IF(G30&gt;45,G30*2)))))*1.1</f>
        <v>85.305</v>
      </c>
      <c r="L30" s="6" t="n">
        <f aca="false">QUOTIENT(Tabelle4[[#This Row],[Spalte14]],6)</f>
        <v>14</v>
      </c>
      <c r="M30" s="1"/>
    </row>
    <row r="31" customFormat="false" ht="15" hidden="false" customHeight="false" outlineLevel="0" collapsed="false">
      <c r="A31" s="0" t="s">
        <v>71</v>
      </c>
      <c r="B31" s="23"/>
      <c r="C31" s="1" t="s">
        <v>27</v>
      </c>
      <c r="D31" s="1" t="s">
        <v>72</v>
      </c>
      <c r="E31" s="0" t="s">
        <v>70</v>
      </c>
      <c r="G31" s="28" t="n">
        <v>38</v>
      </c>
      <c r="H31" s="21" t="n">
        <v>2</v>
      </c>
      <c r="I31" s="29" t="s">
        <v>73</v>
      </c>
      <c r="K31" s="24" t="n">
        <f aca="false">IF(G31&lt;=7,G31*3.2+6,IF(G31&lt;=13,G31*3+6,IF(G31&lt;=28,G31*2.7+6,IF(G31&lt;=45,G31*2.5,IF(G31&gt;45,G31*2)))))*1.1</f>
        <v>104.5</v>
      </c>
      <c r="L31" s="6" t="n">
        <f aca="false">QUOTIENT(Tabelle4[[#This Row],[Spalte14]],6)</f>
        <v>17</v>
      </c>
      <c r="M31" s="30" t="s">
        <v>74</v>
      </c>
    </row>
    <row r="32" customFormat="false" ht="15" hidden="false" customHeight="false" outlineLevel="0" collapsed="false">
      <c r="A32" s="0" t="s">
        <v>75</v>
      </c>
      <c r="B32" s="23"/>
      <c r="C32" s="1" t="s">
        <v>17</v>
      </c>
      <c r="D32" s="1" t="s">
        <v>76</v>
      </c>
      <c r="E32" s="0" t="s">
        <v>70</v>
      </c>
      <c r="F32" s="0" t="n">
        <v>2013</v>
      </c>
      <c r="G32" s="28" t="n">
        <v>89.9</v>
      </c>
      <c r="H32" s="21" t="n">
        <v>1</v>
      </c>
      <c r="I32" s="29" t="s">
        <v>77</v>
      </c>
      <c r="K32" s="24" t="n">
        <f aca="false">IF(G32&lt;=7,G32*3.2+6,IF(G32&lt;=13,G32*3+6,IF(G32&lt;=28,G32*2.7+6,IF(G32&lt;=45,G32*2.5,IF(G32&gt;45,G32*2)))))*1.1</f>
        <v>197.78</v>
      </c>
      <c r="L32" s="6" t="n">
        <f aca="false">QUOTIENT(Tabelle4[[#This Row],[Spalte14]],6)</f>
        <v>32</v>
      </c>
    </row>
    <row r="33" customFormat="false" ht="15" hidden="false" customHeight="false" outlineLevel="0" collapsed="false">
      <c r="B33" s="23"/>
      <c r="D33" s="1"/>
      <c r="H33" s="21"/>
      <c r="I33" s="21"/>
      <c r="K33" s="24" t="n">
        <f aca="false">IF(G33&lt;=7,G33*3.2+6,IF(G33&lt;=13,G33*3+6,IF(G33&lt;=28,G33*2.7+6,IF(G33&lt;=45,G33*2.5,IF(G33&gt;45,G33*2)))))*1.1</f>
        <v>6.6</v>
      </c>
      <c r="M33" s="1"/>
    </row>
    <row r="34" customFormat="false" ht="15" hidden="false" customHeight="false" outlineLevel="0" collapsed="false">
      <c r="A34" s="0" t="s">
        <v>78</v>
      </c>
      <c r="B34" s="23"/>
      <c r="C34" s="1" t="s">
        <v>24</v>
      </c>
      <c r="D34" s="1" t="s">
        <v>79</v>
      </c>
      <c r="E34" s="0" t="s">
        <v>80</v>
      </c>
      <c r="G34" s="2" t="n">
        <v>24.9</v>
      </c>
      <c r="H34" s="21" t="n">
        <v>3</v>
      </c>
      <c r="I34" s="21"/>
      <c r="K34" s="24" t="n">
        <f aca="false">IF(G34&lt;=7,G34*3.2+6,IF(G34&lt;=13,G34*3+6,IF(G34&lt;=28,G34*2.7+6,IF(G34&lt;=45,G34*2.5,IF(G34&gt;45,G34*2)))))*1.1</f>
        <v>80.553</v>
      </c>
      <c r="M34" s="1"/>
    </row>
    <row r="35" customFormat="false" ht="15" hidden="false" customHeight="false" outlineLevel="0" collapsed="false">
      <c r="B35" s="23"/>
      <c r="D35" s="1"/>
      <c r="H35" s="21"/>
      <c r="I35" s="21"/>
      <c r="K35" s="24" t="n">
        <f aca="false">IF(G35&lt;=7,G35*3.2+6,IF(G35&lt;=13,G35*3+6,IF(G35&lt;=28,G35*2.7+6,IF(G35&lt;=45,G35*2.5,IF(G35&gt;45,G35*2)))))*1.1</f>
        <v>6.6</v>
      </c>
      <c r="M35" s="1"/>
    </row>
    <row r="36" customFormat="false" ht="15" hidden="false" customHeight="false" outlineLevel="0" collapsed="false">
      <c r="A36" s="0" t="s">
        <v>81</v>
      </c>
      <c r="B36" s="23"/>
      <c r="C36" s="1" t="s">
        <v>24</v>
      </c>
      <c r="D36" s="1" t="s">
        <v>38</v>
      </c>
      <c r="E36" s="0" t="s">
        <v>70</v>
      </c>
      <c r="F36" s="0" t="n">
        <v>2017</v>
      </c>
      <c r="G36" s="2" t="n">
        <v>39</v>
      </c>
      <c r="H36" s="21" t="n">
        <v>1</v>
      </c>
      <c r="I36" s="21" t="s">
        <v>82</v>
      </c>
      <c r="K36" s="24" t="n">
        <f aca="false">IF(G36&lt;=7,G36*3.2+6,IF(G36&lt;=13,G36*3+6,IF(G36&lt;=28,G36*2.7+6,IF(G36&lt;=45,G36*2.5,IF(G36&gt;45,G36*2)))))*1.1</f>
        <v>107.25</v>
      </c>
      <c r="L36" s="6" t="n">
        <f aca="false">QUOTIENT(Tabelle4[[#This Row],[Spalte14]],6)</f>
        <v>17</v>
      </c>
      <c r="M36" s="1"/>
    </row>
    <row r="37" customFormat="false" ht="15" hidden="false" customHeight="false" outlineLevel="0" collapsed="false">
      <c r="B37" s="23"/>
      <c r="D37" s="1"/>
      <c r="H37" s="21"/>
      <c r="I37" s="21"/>
      <c r="K37" s="24" t="n">
        <f aca="false">IF(G37&lt;=7,G37*3.2+6,IF(G37&lt;=13,G37*3+6,IF(G37&lt;=28,G37*2.7+6,IF(G37&lt;=45,G37*2.5,IF(G37&gt;45,G37*2)))))*1.1</f>
        <v>6.6</v>
      </c>
      <c r="L37" s="6" t="n">
        <f aca="false">QUOTIENT(Tabelle4[[#This Row],[Spalte14]],6)</f>
        <v>1</v>
      </c>
    </row>
    <row r="38" customFormat="false" ht="15" hidden="false" customHeight="false" outlineLevel="0" collapsed="false">
      <c r="A38" s="7" t="s">
        <v>83</v>
      </c>
      <c r="B38" s="20"/>
      <c r="C38" s="7"/>
      <c r="D38" s="1"/>
      <c r="H38" s="21"/>
      <c r="I38" s="21"/>
      <c r="K38" s="24" t="n">
        <f aca="false">IF(G38&lt;=7,G38*3.2+6,IF(G38&lt;=13,G38*3+6,IF(G38&lt;=28,G38*2.7+6,IF(G38&lt;=45,G38*2.5,IF(G38&gt;45,G38*2)))))*1.1</f>
        <v>6.6</v>
      </c>
      <c r="L38" s="6" t="n">
        <f aca="false">QUOTIENT(Tabelle4[[#This Row],[Spalte14]],6)</f>
        <v>1</v>
      </c>
    </row>
    <row r="39" customFormat="false" ht="15" hidden="false" customHeight="false" outlineLevel="0" collapsed="false">
      <c r="A39" s="0" t="s">
        <v>84</v>
      </c>
      <c r="B39" s="23"/>
      <c r="C39" s="1" t="s">
        <v>17</v>
      </c>
      <c r="D39" s="1" t="s">
        <v>85</v>
      </c>
      <c r="E39" s="0" t="s">
        <v>86</v>
      </c>
      <c r="G39" s="2" t="n">
        <v>18.9</v>
      </c>
      <c r="H39" s="21" t="n">
        <v>4</v>
      </c>
      <c r="I39" s="21"/>
      <c r="K39" s="24" t="n">
        <f aca="false">IF(G39&lt;=7,G39*3.2+6,IF(G39&lt;=13,G39*3+6,IF(G39&lt;=28,G39*2.7+6,IF(G39&lt;=45,G39*2.5,IF(G39&gt;45,G39*2)))))*1.1</f>
        <v>62.733</v>
      </c>
      <c r="L39" s="6" t="n">
        <f aca="false">QUOTIENT(Tabelle4[[#This Row],[Spalte14]],6)</f>
        <v>10</v>
      </c>
      <c r="M39" s="1"/>
    </row>
    <row r="40" customFormat="false" ht="15" hidden="false" customHeight="false" outlineLevel="0" collapsed="false">
      <c r="A40" s="11" t="s">
        <v>87</v>
      </c>
      <c r="B40" s="23"/>
      <c r="C40" s="11" t="s">
        <v>24</v>
      </c>
      <c r="D40" s="1" t="s">
        <v>88</v>
      </c>
      <c r="E40" s="0" t="s">
        <v>89</v>
      </c>
      <c r="F40" s="11"/>
      <c r="G40" s="11" t="n">
        <v>10.9</v>
      </c>
      <c r="H40" s="21" t="n">
        <v>1</v>
      </c>
      <c r="I40" s="21"/>
      <c r="K40" s="24" t="n">
        <f aca="false">IF(G40&lt;=7,G40*3.2+6,IF(G40&lt;=13,G40*3+6,IF(G40&lt;=28,G40*2.7+6,IF(G40&lt;=45,G40*2.5,IF(G40&gt;45,G40*2)))))*1.1</f>
        <v>42.57</v>
      </c>
      <c r="L40" s="6" t="n">
        <f aca="false">QUOTIENT(Tabelle4[[#This Row],[Spalte14]],6)</f>
        <v>7</v>
      </c>
    </row>
    <row r="41" customFormat="false" ht="15" hidden="false" customHeight="false" outlineLevel="0" collapsed="false">
      <c r="A41" s="0" t="s">
        <v>90</v>
      </c>
      <c r="B41" s="23"/>
      <c r="C41" s="1" t="s">
        <v>48</v>
      </c>
      <c r="D41" s="1" t="s">
        <v>88</v>
      </c>
      <c r="E41" s="0" t="s">
        <v>91</v>
      </c>
      <c r="G41" s="2" t="n">
        <v>7.8</v>
      </c>
      <c r="H41" s="21"/>
      <c r="I41" s="21"/>
      <c r="K41" s="24" t="n">
        <f aca="false">IF(G41&lt;=7,G41*3.2+6,IF(G41&lt;=13,G41*3+6,IF(G41&lt;=28,G41*2.7+6,IF(G41&lt;=45,G41*2.5,IF(G41&gt;45,G41*2)))))*1.1</f>
        <v>32.34</v>
      </c>
      <c r="L41" s="6" t="n">
        <f aca="false">QUOTIENT(Tabelle4[[#This Row],[Spalte14]],6)</f>
        <v>5</v>
      </c>
    </row>
    <row r="42" customFormat="false" ht="15" hidden="false" customHeight="false" outlineLevel="0" collapsed="false">
      <c r="A42" s="7" t="s">
        <v>92</v>
      </c>
      <c r="B42" s="23"/>
      <c r="D42" s="1"/>
      <c r="H42" s="21"/>
      <c r="I42" s="21"/>
      <c r="K42" s="24" t="n">
        <f aca="false">IF(G42&lt;=7,G42*3.2+6,IF(G42&lt;=13,G42*3+6,IF(G42&lt;=28,G42*2.7+6,IF(G42&lt;=45,G42*2.5,IF(G42&gt;45,G42*2)))))*1.1</f>
        <v>6.6</v>
      </c>
      <c r="L42" s="6" t="n">
        <f aca="false">QUOTIENT(Tabelle4[[#This Row],[Spalte14]],6)</f>
        <v>1</v>
      </c>
    </row>
    <row r="43" customFormat="false" ht="15" hidden="false" customHeight="false" outlineLevel="0" collapsed="false">
      <c r="A43" s="0" t="s">
        <v>93</v>
      </c>
      <c r="B43" s="23"/>
      <c r="C43" s="1" t="s">
        <v>24</v>
      </c>
      <c r="D43" s="1" t="s">
        <v>38</v>
      </c>
      <c r="E43" s="0" t="s">
        <v>94</v>
      </c>
      <c r="F43" s="0" t="n">
        <v>2012</v>
      </c>
      <c r="G43" s="2" t="n">
        <v>42.9</v>
      </c>
      <c r="H43" s="21" t="n">
        <v>14</v>
      </c>
      <c r="I43" s="21"/>
      <c r="K43" s="24" t="n">
        <f aca="false">IF(G43&lt;=7,G43*3.2+6,IF(G43&lt;=13,G43*3+6,IF(G43&lt;=28,G43*2.7+6,IF(G43&lt;=45,G43*2.5,IF(G43&gt;45,G43*2)))))*1.1</f>
        <v>117.975</v>
      </c>
      <c r="L43" s="6" t="n">
        <f aca="false">QUOTIENT(Tabelle4[[#This Row],[Spalte14]],6)</f>
        <v>19</v>
      </c>
    </row>
    <row r="44" customFormat="false" ht="15" hidden="false" customHeight="false" outlineLevel="0" collapsed="false">
      <c r="A44" s="11" t="s">
        <v>95</v>
      </c>
      <c r="B44" s="23"/>
      <c r="C44" s="11" t="s">
        <v>24</v>
      </c>
      <c r="D44" s="31" t="s">
        <v>96</v>
      </c>
      <c r="E44" s="0" t="s">
        <v>94</v>
      </c>
      <c r="F44" s="11" t="n">
        <v>2014</v>
      </c>
      <c r="G44" s="11" t="n">
        <v>38.8</v>
      </c>
      <c r="H44" s="21" t="n">
        <v>3</v>
      </c>
      <c r="I44" s="21"/>
      <c r="K44" s="24" t="n">
        <f aca="false">IF(G44&lt;=7,G44*3.2+6,IF(G44&lt;=13,G44*3+6,IF(G44&lt;=28,G44*2.7+6,IF(G44&lt;=45,G44*2.5,IF(G44&gt;45,G44*2)))))*1.1</f>
        <v>106.7</v>
      </c>
      <c r="L44" s="6" t="n">
        <f aca="false">QUOTIENT(Tabelle4[[#This Row],[Spalte14]],6)</f>
        <v>17</v>
      </c>
    </row>
    <row r="45" customFormat="false" ht="15" hidden="false" customHeight="false" outlineLevel="0" collapsed="false">
      <c r="A45" s="0" t="s">
        <v>97</v>
      </c>
      <c r="B45" s="23"/>
      <c r="C45" s="1" t="s">
        <v>24</v>
      </c>
      <c r="D45" s="31"/>
      <c r="E45" s="0" t="s">
        <v>94</v>
      </c>
      <c r="F45" s="0" t="n">
        <v>2012</v>
      </c>
      <c r="G45" s="2" t="n">
        <v>44.7</v>
      </c>
      <c r="H45" s="21" t="n">
        <v>10</v>
      </c>
      <c r="I45" s="21"/>
      <c r="K45" s="24" t="n">
        <f aca="false">IF(G45&lt;=7,G45*3.2+6,IF(G45&lt;=13,G45*3+6,IF(G45&lt;=28,G45*2.7+6,IF(G45&lt;=45,G45*2.5,IF(G45&gt;45,G45*2)))))*1.1</f>
        <v>122.925</v>
      </c>
      <c r="L45" s="6" t="n">
        <f aca="false">QUOTIENT(Tabelle4[[#This Row],[Spalte14]],6)</f>
        <v>20</v>
      </c>
    </row>
    <row r="46" customFormat="false" ht="15" hidden="false" customHeight="false" outlineLevel="0" collapsed="false">
      <c r="A46" s="7" t="s">
        <v>98</v>
      </c>
      <c r="B46" s="20"/>
      <c r="C46" s="7"/>
      <c r="D46" s="31"/>
      <c r="H46" s="21"/>
      <c r="I46" s="21"/>
      <c r="K46" s="24" t="n">
        <f aca="false">IF(G46&lt;=7,G46*3.2+6,IF(G46&lt;=13,G46*3+6,IF(G46&lt;=28,G46*2.7+6,IF(G46&lt;=45,G46*2.5,IF(G46&gt;45,G46*2)))))*1.1</f>
        <v>6.6</v>
      </c>
      <c r="L46" s="6" t="n">
        <f aca="false">QUOTIENT(Tabelle4[[#This Row],[Spalte14]],6)</f>
        <v>1</v>
      </c>
    </row>
    <row r="47" customFormat="false" ht="15" hidden="false" customHeight="false" outlineLevel="0" collapsed="false">
      <c r="A47" s="0" t="s">
        <v>99</v>
      </c>
      <c r="B47" s="23" t="s">
        <v>37</v>
      </c>
      <c r="C47" s="1" t="s">
        <v>62</v>
      </c>
      <c r="D47" s="1" t="s">
        <v>100</v>
      </c>
      <c r="E47" s="0" t="s">
        <v>101</v>
      </c>
      <c r="G47" s="2" t="n">
        <v>42</v>
      </c>
      <c r="H47" s="21" t="n">
        <v>5</v>
      </c>
      <c r="I47" s="21"/>
      <c r="K47" s="24" t="n">
        <f aca="false">IF(G47&lt;=7,G47*3.2+6,IF(G47&lt;=13,G47*3+6,IF(G47&lt;=28,G47*2.7+6,IF(G47&lt;=45,G47*2.5,IF(G47&gt;45,G47*2)))))*1.1</f>
        <v>115.5</v>
      </c>
      <c r="L47" s="6" t="n">
        <f aca="false">QUOTIENT(Tabelle4[[#This Row],[Spalte14]],6)</f>
        <v>19</v>
      </c>
      <c r="M47" s="1"/>
    </row>
    <row r="48" customFormat="false" ht="15" hidden="false" customHeight="false" outlineLevel="0" collapsed="false">
      <c r="A48" s="11"/>
      <c r="B48" s="23"/>
      <c r="C48" s="11"/>
      <c r="D48" s="1"/>
      <c r="H48" s="21"/>
      <c r="I48" s="21"/>
      <c r="K48" s="24" t="n">
        <f aca="false">IF(G48&lt;=7,G48*3.2+6,IF(G48&lt;=13,G48*3+6,IF(G48&lt;=28,G48*2.7+6,IF(G48&lt;=45,G48*2.5,IF(G48&gt;45,G48*2)))))*1.1</f>
        <v>6.6</v>
      </c>
      <c r="M48" s="1"/>
    </row>
    <row r="49" customFormat="false" ht="15" hidden="false" customHeight="false" outlineLevel="0" collapsed="false">
      <c r="A49" s="0" t="s">
        <v>102</v>
      </c>
      <c r="B49" s="23"/>
      <c r="C49" s="1" t="s">
        <v>24</v>
      </c>
      <c r="D49" s="1"/>
      <c r="E49" s="0" t="s">
        <v>103</v>
      </c>
      <c r="F49" s="0" t="n">
        <v>2000</v>
      </c>
      <c r="G49" s="2" t="n">
        <v>289.4</v>
      </c>
      <c r="H49" s="21" t="n">
        <v>2</v>
      </c>
      <c r="I49" s="21"/>
      <c r="K49" s="26" t="n">
        <v>570</v>
      </c>
      <c r="L49" s="6" t="n">
        <f aca="false">QUOTIENT(Tabelle4[[#This Row],[Spalte14]],6)</f>
        <v>95</v>
      </c>
    </row>
    <row r="50" customFormat="false" ht="15" hidden="false" customHeight="false" outlineLevel="0" collapsed="false">
      <c r="A50" s="21" t="s">
        <v>104</v>
      </c>
      <c r="B50" s="23"/>
      <c r="C50" s="21" t="s">
        <v>24</v>
      </c>
      <c r="D50" s="1" t="s">
        <v>105</v>
      </c>
      <c r="E50" s="0" t="s">
        <v>106</v>
      </c>
      <c r="G50" s="2" t="n">
        <v>59.5</v>
      </c>
      <c r="H50" s="21" t="n">
        <v>3</v>
      </c>
      <c r="I50" s="21"/>
      <c r="K50" s="24" t="n">
        <f aca="false">IF(G50&lt;=7,G50*3.2+6,IF(G50&lt;=13,G50*3+6,IF(G50&lt;=28,G50*2.7+6,IF(G50&lt;=45,G50*2.5,IF(G50&gt;45,G50*2)))))*1.1</f>
        <v>130.9</v>
      </c>
      <c r="L50" s="6" t="n">
        <f aca="false">QUOTIENT(Tabelle4[[#This Row],[Spalte14]],6)</f>
        <v>21</v>
      </c>
      <c r="M50" s="1" t="s">
        <v>107</v>
      </c>
    </row>
    <row r="51" customFormat="false" ht="15" hidden="false" customHeight="false" outlineLevel="0" collapsed="false">
      <c r="A51" s="0" t="s">
        <v>108</v>
      </c>
      <c r="B51" s="23"/>
      <c r="C51" s="1" t="s">
        <v>109</v>
      </c>
      <c r="D51" s="1" t="s">
        <v>110</v>
      </c>
      <c r="E51" s="0" t="s">
        <v>111</v>
      </c>
      <c r="G51" s="2" t="n">
        <v>55.5</v>
      </c>
      <c r="H51" s="21" t="n">
        <v>3</v>
      </c>
      <c r="I51" s="21"/>
      <c r="K51" s="24" t="n">
        <f aca="false">IF(G51&lt;=7,G51*3.2+6,IF(G51&lt;=13,G51*3+6,IF(G51&lt;=28,G51*2.7+6,IF(G51&lt;=45,G51*2.5,IF(G51&gt;45,G51*2)))))*1.1</f>
        <v>122.1</v>
      </c>
      <c r="L51" s="6" t="n">
        <f aca="false">QUOTIENT(Tabelle4[[#This Row],[Spalte14]],6)</f>
        <v>20</v>
      </c>
      <c r="M51" s="1" t="s">
        <v>112</v>
      </c>
    </row>
    <row r="52" customFormat="false" ht="15" hidden="false" customHeight="false" outlineLevel="0" collapsed="false">
      <c r="A52" s="0" t="s">
        <v>113</v>
      </c>
      <c r="B52" s="23"/>
      <c r="C52" s="1" t="s">
        <v>24</v>
      </c>
      <c r="D52" s="1" t="s">
        <v>114</v>
      </c>
      <c r="E52" s="0" t="s">
        <v>111</v>
      </c>
      <c r="G52" s="2" t="n">
        <v>85</v>
      </c>
      <c r="H52" s="21" t="n">
        <v>3</v>
      </c>
      <c r="I52" s="21"/>
      <c r="K52" s="24" t="n">
        <f aca="false">IF(G52&lt;=7,G52*3.2+6,IF(G52&lt;=13,G52*3+6,IF(G52&lt;=28,G52*2.7+6,IF(G52&lt;=45,G52*2.5,IF(G52&gt;45,G52*2)))))*1.1</f>
        <v>187</v>
      </c>
      <c r="L52" s="6" t="n">
        <f aca="false">QUOTIENT(Tabelle4[[#This Row],[Spalte14]],6)</f>
        <v>31</v>
      </c>
      <c r="M52" s="1" t="s">
        <v>112</v>
      </c>
    </row>
    <row r="53" customFormat="false" ht="15" hidden="false" customHeight="false" outlineLevel="0" collapsed="false">
      <c r="A53" s="0" t="s">
        <v>115</v>
      </c>
      <c r="B53" s="23"/>
      <c r="C53" s="1" t="s">
        <v>24</v>
      </c>
      <c r="D53" s="1" t="s">
        <v>116</v>
      </c>
      <c r="E53" s="0" t="s">
        <v>117</v>
      </c>
      <c r="G53" s="2" t="n">
        <v>54.5</v>
      </c>
      <c r="H53" s="21" t="n">
        <v>3</v>
      </c>
      <c r="I53" s="21"/>
      <c r="K53" s="24" t="n">
        <f aca="false">IF(G53&lt;=7,G53*3.2+6,IF(G53&lt;=13,G53*3+6,IF(G53&lt;=28,G53*2.7+6,IF(G53&lt;=45,G53*2.5,IF(G53&gt;45,G53*2)))))*1.1</f>
        <v>119.9</v>
      </c>
      <c r="L53" s="6" t="n">
        <f aca="false">QUOTIENT(Tabelle4[[#This Row],[Spalte14]],6)</f>
        <v>19</v>
      </c>
      <c r="M53" s="1" t="s">
        <v>118</v>
      </c>
    </row>
    <row r="54" customFormat="false" ht="15" hidden="false" customHeight="false" outlineLevel="0" collapsed="false">
      <c r="A54" s="0" t="s">
        <v>119</v>
      </c>
      <c r="B54" s="23"/>
      <c r="C54" s="1" t="s">
        <v>24</v>
      </c>
      <c r="D54" s="1" t="s">
        <v>120</v>
      </c>
      <c r="E54" s="0" t="s">
        <v>117</v>
      </c>
      <c r="F54" s="0" t="n">
        <v>2015</v>
      </c>
      <c r="G54" s="2" t="n">
        <v>255</v>
      </c>
      <c r="H54" s="21" t="n">
        <v>3</v>
      </c>
      <c r="I54" s="21"/>
      <c r="K54" s="24" t="n">
        <v>490</v>
      </c>
      <c r="L54" s="6" t="n">
        <f aca="false">QUOTIENT(Tabelle4[[#This Row],[Spalte14]],6)</f>
        <v>81</v>
      </c>
      <c r="M54" s="1" t="s">
        <v>121</v>
      </c>
    </row>
    <row r="55" customFormat="false" ht="15" hidden="false" customHeight="false" outlineLevel="0" collapsed="false">
      <c r="A55" s="0" t="s">
        <v>122</v>
      </c>
      <c r="B55" s="23" t="s">
        <v>37</v>
      </c>
      <c r="C55" s="1" t="s">
        <v>17</v>
      </c>
      <c r="D55" s="1" t="s">
        <v>85</v>
      </c>
      <c r="E55" s="0" t="s">
        <v>123</v>
      </c>
      <c r="G55" s="2" t="n">
        <v>47</v>
      </c>
      <c r="H55" s="21" t="n">
        <v>2</v>
      </c>
      <c r="I55" s="21"/>
      <c r="J55" s="4" t="n">
        <v>1</v>
      </c>
      <c r="K55" s="24" t="n">
        <f aca="false">IF(G55&lt;=7,G55*3.2+6,IF(G55&lt;=13,G55*3+6,IF(G55&lt;=28,G55*2.7+6,IF(G55&lt;=45,G55*2.5,IF(G55&gt;45,G55*2)))))*1.1</f>
        <v>103.4</v>
      </c>
      <c r="L55" s="6" t="n">
        <f aca="false">QUOTIENT(Tabelle4[[#This Row],[Spalte14]],6)</f>
        <v>17</v>
      </c>
      <c r="M55" s="1"/>
    </row>
    <row r="56" customFormat="false" ht="15" hidden="false" customHeight="false" outlineLevel="0" collapsed="false">
      <c r="A56" s="0" t="s">
        <v>124</v>
      </c>
      <c r="B56" s="23" t="s">
        <v>37</v>
      </c>
      <c r="C56" s="1" t="s">
        <v>62</v>
      </c>
      <c r="D56" s="1" t="s">
        <v>125</v>
      </c>
      <c r="E56" s="0" t="s">
        <v>123</v>
      </c>
      <c r="G56" s="2" t="n">
        <v>47</v>
      </c>
      <c r="H56" s="21" t="n">
        <v>5</v>
      </c>
      <c r="I56" s="21"/>
      <c r="K56" s="26" t="n">
        <v>110</v>
      </c>
      <c r="L56" s="6" t="n">
        <f aca="false">QUOTIENT(Tabelle4[[#This Row],[Spalte14]],6)</f>
        <v>18</v>
      </c>
      <c r="M56" s="1"/>
    </row>
    <row r="57" customFormat="false" ht="15" hidden="false" customHeight="false" outlineLevel="0" collapsed="false">
      <c r="A57" s="0" t="s">
        <v>126</v>
      </c>
      <c r="B57" s="23" t="s">
        <v>37</v>
      </c>
      <c r="C57" s="1" t="s">
        <v>62</v>
      </c>
      <c r="D57" s="1" t="s">
        <v>127</v>
      </c>
      <c r="E57" s="0" t="s">
        <v>123</v>
      </c>
      <c r="F57" s="0" t="n">
        <v>2018</v>
      </c>
      <c r="G57" s="2" t="n">
        <v>79</v>
      </c>
      <c r="H57" s="21" t="n">
        <v>2</v>
      </c>
      <c r="I57" s="32"/>
      <c r="J57" s="4" t="n">
        <v>1</v>
      </c>
      <c r="K57" s="24" t="n">
        <f aca="false">IF(G57&lt;=7,G57*3.2+6,IF(G57&lt;=13,G57*3+6,IF(G57&lt;=28,G57*2.7+6,IF(G57&lt;=45,G57*2.5,IF(G57&gt;45,G57*2)))))*1.1</f>
        <v>173.8</v>
      </c>
      <c r="L57" s="6" t="n">
        <f aca="false">QUOTIENT(Tabelle4[[#This Row],[Spalte14]],6)</f>
        <v>28</v>
      </c>
      <c r="M57" s="1"/>
    </row>
    <row r="58" customFormat="false" ht="15" hidden="false" customHeight="false" outlineLevel="0" collapsed="false">
      <c r="A58" s="0" t="s">
        <v>128</v>
      </c>
      <c r="B58" s="23"/>
      <c r="C58" s="1" t="s">
        <v>17</v>
      </c>
      <c r="D58" s="1" t="s">
        <v>129</v>
      </c>
      <c r="E58" s="0" t="s">
        <v>130</v>
      </c>
      <c r="G58" s="2" t="n">
        <v>39</v>
      </c>
      <c r="H58" s="21" t="n">
        <v>3</v>
      </c>
      <c r="I58" s="33"/>
      <c r="K58" s="24" t="n">
        <f aca="false">IF(G58&lt;=7,G58*3.2+6,IF(G58&lt;=13,G58*3+6,IF(G58&lt;=28,G58*2.7+6,IF(G58&lt;=45,G58*2.5,IF(G58&gt;45,G58*2)))))*1.1</f>
        <v>107.25</v>
      </c>
      <c r="M58" s="1"/>
    </row>
    <row r="59" customFormat="false" ht="49.75" hidden="false" customHeight="false" outlineLevel="0" collapsed="false">
      <c r="A59" s="0" t="s">
        <v>131</v>
      </c>
      <c r="B59" s="23" t="s">
        <v>37</v>
      </c>
      <c r="C59" s="1" t="s">
        <v>62</v>
      </c>
      <c r="D59" s="34" t="s">
        <v>132</v>
      </c>
      <c r="E59" s="0" t="s">
        <v>123</v>
      </c>
      <c r="F59" s="0" t="n">
        <v>2018</v>
      </c>
      <c r="G59" s="2" t="n">
        <v>84</v>
      </c>
      <c r="H59" s="21" t="n">
        <v>1</v>
      </c>
      <c r="I59" s="21"/>
      <c r="J59" s="4" t="n">
        <v>2</v>
      </c>
      <c r="K59" s="24" t="n">
        <f aca="false">IF(G59&lt;=7,G59*3.2+6,IF(G59&lt;=13,G59*3+6,IF(G59&lt;=28,G59*2.7+6,IF(G59&lt;=45,G59*2.5,IF(G59&gt;45,G59*2)))))*1.1</f>
        <v>184.8</v>
      </c>
      <c r="L59" s="6" t="n">
        <f aca="false">QUOTIENT(Tabelle4[[#This Row],[Spalte14]],6)</f>
        <v>30</v>
      </c>
    </row>
    <row r="60" customFormat="false" ht="15" hidden="false" customHeight="false" outlineLevel="0" collapsed="false">
      <c r="A60" s="0" t="s">
        <v>133</v>
      </c>
      <c r="B60" s="23"/>
      <c r="C60" s="1" t="s">
        <v>24</v>
      </c>
      <c r="D60" s="1" t="s">
        <v>53</v>
      </c>
      <c r="E60" s="0" t="s">
        <v>103</v>
      </c>
      <c r="F60" s="0" t="n">
        <v>2012</v>
      </c>
      <c r="G60" s="2" t="n">
        <v>249.9</v>
      </c>
      <c r="H60" s="21" t="n">
        <v>2</v>
      </c>
      <c r="I60" s="21"/>
      <c r="K60" s="26" t="n">
        <v>490</v>
      </c>
      <c r="L60" s="6" t="n">
        <f aca="false">QUOTIENT(Tabelle4[[#This Row],[Spalte14]],6)</f>
        <v>81</v>
      </c>
    </row>
    <row r="61" customFormat="false" ht="15" hidden="false" customHeight="false" outlineLevel="0" collapsed="false">
      <c r="A61" s="0" t="s">
        <v>134</v>
      </c>
      <c r="B61" s="23"/>
      <c r="C61" s="1" t="s">
        <v>24</v>
      </c>
      <c r="D61" s="1" t="s">
        <v>105</v>
      </c>
      <c r="E61" s="0" t="s">
        <v>135</v>
      </c>
      <c r="G61" s="2" t="n">
        <v>45</v>
      </c>
      <c r="H61" s="21" t="n">
        <v>2</v>
      </c>
      <c r="I61" s="21"/>
      <c r="J61" s="4" t="n">
        <v>1</v>
      </c>
      <c r="K61" s="24" t="n">
        <f aca="false">IF(G61&lt;=7,G61*3.2+6,IF(G61&lt;=13,G61*3+6,IF(G61&lt;=28,G61*2.7+6,IF(G61&lt;=45,G61*2.5,IF(G61&gt;45,G61*2)))))*1.1</f>
        <v>123.75</v>
      </c>
      <c r="L61" s="6" t="n">
        <f aca="false">QUOTIENT(Tabelle4[[#This Row],[Spalte14]],6)</f>
        <v>20</v>
      </c>
      <c r="M61" s="35"/>
    </row>
    <row r="62" customFormat="false" ht="15" hidden="false" customHeight="false" outlineLevel="0" collapsed="false">
      <c r="A62" s="0" t="s">
        <v>136</v>
      </c>
      <c r="B62" s="23"/>
      <c r="C62" s="1" t="s">
        <v>24</v>
      </c>
      <c r="D62" s="1" t="s">
        <v>137</v>
      </c>
      <c r="E62" s="0" t="s">
        <v>135</v>
      </c>
      <c r="G62" s="2" t="n">
        <v>72</v>
      </c>
      <c r="H62" s="21" t="n">
        <v>3</v>
      </c>
      <c r="I62" s="21"/>
      <c r="K62" s="24" t="n">
        <f aca="false">IF(G62&lt;=7,G62*3.2+6,IF(G62&lt;=13,G62*3+6,IF(G62&lt;=28,G62*2.7+6,IF(G62&lt;=45,G62*2.5,IF(G62&gt;45,G62*2)))))*1.1</f>
        <v>158.4</v>
      </c>
      <c r="L62" s="6" t="n">
        <f aca="false">QUOTIENT(Tabelle4[[#This Row],[Spalte14]],6)</f>
        <v>26</v>
      </c>
    </row>
    <row r="63" customFormat="false" ht="15" hidden="false" customHeight="false" outlineLevel="0" collapsed="false">
      <c r="A63" s="0" t="s">
        <v>138</v>
      </c>
      <c r="B63" s="23"/>
      <c r="C63" s="1" t="s">
        <v>17</v>
      </c>
      <c r="D63" s="1" t="s">
        <v>38</v>
      </c>
      <c r="E63" s="0" t="s">
        <v>139</v>
      </c>
      <c r="G63" s="2" t="n">
        <v>73.9</v>
      </c>
      <c r="H63" s="21" t="n">
        <v>2</v>
      </c>
      <c r="I63" s="21"/>
      <c r="K63" s="24" t="n">
        <f aca="false">IF(G63&lt;=7,G63*3.2+6,IF(G63&lt;=13,G63*3+6,IF(G63&lt;=28,G63*2.7+6,IF(G63&lt;=45,G63*2.5,IF(G63&gt;45,G63*2)))))*1.1</f>
        <v>162.58</v>
      </c>
      <c r="L63" s="6" t="n">
        <f aca="false">QUOTIENT(Tabelle4[[#This Row],[Spalte14]],6)</f>
        <v>27</v>
      </c>
      <c r="M63" s="1" t="s">
        <v>140</v>
      </c>
    </row>
    <row r="64" customFormat="false" ht="15" hidden="false" customHeight="false" outlineLevel="0" collapsed="false">
      <c r="A64" s="0" t="s">
        <v>141</v>
      </c>
      <c r="B64" s="23" t="s">
        <v>37</v>
      </c>
      <c r="C64" s="1" t="s">
        <v>17</v>
      </c>
      <c r="D64" s="1" t="s">
        <v>38</v>
      </c>
      <c r="E64" s="0" t="s">
        <v>142</v>
      </c>
      <c r="G64" s="2" t="n">
        <v>48</v>
      </c>
      <c r="H64" s="21" t="n">
        <v>6</v>
      </c>
      <c r="I64" s="21"/>
      <c r="K64" s="26" t="n">
        <v>121</v>
      </c>
      <c r="L64" s="6" t="n">
        <f aca="false">QUOTIENT(Tabelle4[[#This Row],[Spalte14]],6)</f>
        <v>20</v>
      </c>
      <c r="M64" s="1"/>
    </row>
    <row r="65" customFormat="false" ht="15" hidden="false" customHeight="false" outlineLevel="0" collapsed="false">
      <c r="A65" s="0" t="s">
        <v>143</v>
      </c>
      <c r="B65" s="23" t="s">
        <v>37</v>
      </c>
      <c r="C65" s="1" t="s">
        <v>17</v>
      </c>
      <c r="D65" s="1" t="s">
        <v>38</v>
      </c>
      <c r="E65" s="0" t="s">
        <v>142</v>
      </c>
      <c r="G65" s="2" t="n">
        <v>65</v>
      </c>
      <c r="H65" s="21" t="n">
        <v>7</v>
      </c>
      <c r="I65" s="21"/>
      <c r="K65" s="24" t="n">
        <f aca="false">IF(G65&lt;=7,G65*3.2+6,IF(G65&lt;=13,G65*3+6,IF(G65&lt;=28,G65*2.7+6,IF(G65&lt;=45,G65*2.5,IF(G65&gt;45,G65*2)))))*1.1</f>
        <v>143</v>
      </c>
      <c r="L65" s="6" t="n">
        <f aca="false">QUOTIENT(Tabelle4[[#This Row],[Spalte14]],6)</f>
        <v>23</v>
      </c>
      <c r="M65" s="1"/>
    </row>
    <row r="66" customFormat="false" ht="15" hidden="false" customHeight="false" outlineLevel="0" collapsed="false">
      <c r="A66" s="0" t="s">
        <v>144</v>
      </c>
      <c r="B66" s="23" t="s">
        <v>37</v>
      </c>
      <c r="C66" s="1" t="s">
        <v>27</v>
      </c>
      <c r="D66" s="1" t="s">
        <v>38</v>
      </c>
      <c r="E66" s="0" t="s">
        <v>142</v>
      </c>
      <c r="F66" s="0" t="n">
        <v>2016</v>
      </c>
      <c r="G66" s="2" t="n">
        <v>79</v>
      </c>
      <c r="H66" s="21" t="n">
        <v>4</v>
      </c>
      <c r="I66" s="21"/>
      <c r="K66" s="24" t="n">
        <f aca="false">IF(G66&lt;=7,G66*3.2+6,IF(G66&lt;=13,G66*3+6,IF(G66&lt;=28,G66*2.7+6,IF(G66&lt;=45,G66*2.5,IF(G66&gt;45,G66*2)))))*1.1</f>
        <v>173.8</v>
      </c>
      <c r="L66" s="6" t="n">
        <f aca="false">QUOTIENT(Tabelle4[[#This Row],[Spalte14]],6)</f>
        <v>28</v>
      </c>
      <c r="M66" s="1"/>
    </row>
    <row r="67" customFormat="false" ht="15" hidden="false" customHeight="false" outlineLevel="0" collapsed="false">
      <c r="B67" s="23"/>
      <c r="D67" s="1"/>
      <c r="H67" s="21"/>
      <c r="I67" s="21"/>
      <c r="K67" s="24" t="n">
        <f aca="false">IF(G67&lt;=7,G67*3.2+6,IF(G67&lt;=13,G67*3+6,IF(G67&lt;=28,G67*2.7+6,IF(G67&lt;=45,G67*2.5,IF(G67&gt;45,G67*2)))))*1.1</f>
        <v>6.6</v>
      </c>
      <c r="M67" s="1"/>
    </row>
    <row r="68" customFormat="false" ht="15" hidden="false" customHeight="false" outlineLevel="0" collapsed="false">
      <c r="A68" s="0" t="s">
        <v>145</v>
      </c>
      <c r="B68" s="23" t="s">
        <v>37</v>
      </c>
      <c r="C68" s="1" t="s">
        <v>17</v>
      </c>
      <c r="D68" s="1" t="s">
        <v>38</v>
      </c>
      <c r="E68" s="0" t="s">
        <v>142</v>
      </c>
      <c r="F68" s="0" t="n">
        <v>2014</v>
      </c>
      <c r="G68" s="2" t="n">
        <v>105</v>
      </c>
      <c r="H68" s="21" t="n">
        <v>3</v>
      </c>
      <c r="I68" s="21"/>
      <c r="K68" s="24" t="n">
        <f aca="false">IF(G68&lt;=7,G68*3.2+6,IF(G68&lt;=13,G68*3+6,IF(G68&lt;=28,G68*2.7+6,IF(G68&lt;=45,G68*2.5,IF(G68&gt;45,G68*2)))))*1.1</f>
        <v>231</v>
      </c>
      <c r="L68" s="6" t="n">
        <f aca="false">QUOTIENT(Tabelle4[[#This Row],[Spalte14]],6)</f>
        <v>38</v>
      </c>
      <c r="M68" s="1"/>
    </row>
    <row r="69" customFormat="false" ht="15" hidden="false" customHeight="false" outlineLevel="0" collapsed="false">
      <c r="A69" s="0" t="s">
        <v>146</v>
      </c>
      <c r="B69" s="23" t="s">
        <v>37</v>
      </c>
      <c r="C69" s="1" t="s">
        <v>24</v>
      </c>
      <c r="D69" s="1" t="s">
        <v>147</v>
      </c>
      <c r="E69" s="0" t="s">
        <v>142</v>
      </c>
      <c r="G69" s="2" t="n">
        <v>75.2</v>
      </c>
      <c r="H69" s="21" t="n">
        <v>4</v>
      </c>
      <c r="I69" s="21"/>
      <c r="K69" s="24" t="n">
        <f aca="false">IF(G69&lt;=7,G69*3.2+6,IF(G69&lt;=13,G69*3+6,IF(G69&lt;=28,G69*2.7+6,IF(G69&lt;=45,G69*2.5,IF(G69&gt;45,G69*2)))))*1.1</f>
        <v>165.44</v>
      </c>
      <c r="L69" s="6" t="n">
        <f aca="false">QUOTIENT(Tabelle4[[#This Row],[Spalte14]],6)</f>
        <v>27</v>
      </c>
      <c r="M69" s="1"/>
    </row>
    <row r="70" customFormat="false" ht="15" hidden="false" customHeight="false" outlineLevel="0" collapsed="false">
      <c r="A70" s="0" t="s">
        <v>148</v>
      </c>
      <c r="B70" s="23"/>
      <c r="C70" s="1" t="s">
        <v>24</v>
      </c>
      <c r="D70" s="1" t="s">
        <v>38</v>
      </c>
      <c r="E70" s="0" t="s">
        <v>149</v>
      </c>
      <c r="G70" s="2" t="n">
        <v>35.2</v>
      </c>
      <c r="H70" s="21" t="n">
        <v>1</v>
      </c>
      <c r="I70" s="21"/>
      <c r="J70" s="4" t="n">
        <v>2</v>
      </c>
      <c r="K70" s="24" t="n">
        <f aca="false">IF(G70&lt;=7,G70*3.2+6,IF(G70&lt;=13,G70*3+6,IF(G70&lt;=28,G70*2.7+6,IF(G70&lt;=45,G70*2.5,IF(G70&gt;45,G70*2)))))*1.1</f>
        <v>96.8</v>
      </c>
      <c r="L70" s="6" t="n">
        <f aca="false">QUOTIENT(Tabelle4[[#This Row],[Spalte14]],6)</f>
        <v>16</v>
      </c>
    </row>
    <row r="71" customFormat="false" ht="15" hidden="false" customHeight="false" outlineLevel="0" collapsed="false">
      <c r="B71" s="23"/>
      <c r="D71" s="1"/>
      <c r="H71" s="21"/>
      <c r="I71" s="21"/>
      <c r="K71" s="24" t="n">
        <f aca="false">IF(G71&lt;=7,G71*3.2+6,IF(G71&lt;=13,G71*3+6,IF(G71&lt;=28,G71*2.7+6,IF(G71&lt;=45,G71*2.5,IF(G71&gt;45,G71*2)))))*1.1</f>
        <v>6.6</v>
      </c>
    </row>
    <row r="72" customFormat="false" ht="15" hidden="false" customHeight="false" outlineLevel="0" collapsed="false">
      <c r="A72" s="0" t="s">
        <v>150</v>
      </c>
      <c r="B72" s="23"/>
      <c r="C72" s="1" t="s">
        <v>62</v>
      </c>
      <c r="D72" s="1" t="s">
        <v>151</v>
      </c>
      <c r="E72" s="0" t="s">
        <v>152</v>
      </c>
      <c r="G72" s="2" t="n">
        <v>39.8</v>
      </c>
      <c r="H72" s="21" t="n">
        <v>5</v>
      </c>
      <c r="I72" s="21"/>
      <c r="K72" s="24" t="n">
        <f aca="false">IF(G72&lt;=7,G72*3.2+6,IF(G72&lt;=13,G72*3+6,IF(G72&lt;=28,G72*2.7+6,IF(G72&lt;=45,G72*2.5,IF(G72&gt;45,G72*2)))))*1.1</f>
        <v>109.45</v>
      </c>
      <c r="L72" s="6" t="n">
        <f aca="false">QUOTIENT(Tabelle4[[#This Row],[Spalte14]],6)</f>
        <v>18</v>
      </c>
      <c r="M72" s="1"/>
    </row>
    <row r="73" customFormat="false" ht="15" hidden="false" customHeight="false" outlineLevel="0" collapsed="false">
      <c r="B73" s="23"/>
      <c r="D73" s="1"/>
      <c r="H73" s="21"/>
      <c r="I73" s="21"/>
      <c r="K73" s="24" t="n">
        <f aca="false">IF(G73&lt;=7,G73*3.2+6,IF(G73&lt;=13,G73*3+6,IF(G73&lt;=28,G73*2.7+6,IF(G73&lt;=45,G73*2.5,IF(G73&gt;45,G73*2)))))*1.1</f>
        <v>6.6</v>
      </c>
      <c r="M73" s="1"/>
    </row>
    <row r="74" customFormat="false" ht="15" hidden="false" customHeight="false" outlineLevel="0" collapsed="false">
      <c r="A74" s="0" t="s">
        <v>153</v>
      </c>
      <c r="B74" s="23"/>
      <c r="C74" s="1" t="s">
        <v>62</v>
      </c>
      <c r="D74" s="1" t="s">
        <v>154</v>
      </c>
      <c r="E74" s="0" t="s">
        <v>155</v>
      </c>
      <c r="G74" s="2" t="n">
        <v>120</v>
      </c>
      <c r="H74" s="21" t="n">
        <v>4</v>
      </c>
      <c r="I74" s="21"/>
      <c r="K74" s="24" t="n">
        <f aca="false">IF(G74&lt;=7,G74*3.2+6,IF(G74&lt;=13,G74*3+6,IF(G74&lt;=28,G74*2.7+6,IF(G74&lt;=45,G74*2.5,IF(G74&gt;45,G74*2)))))*1.1</f>
        <v>264</v>
      </c>
      <c r="L74" s="6" t="n">
        <f aca="false">QUOTIENT(Tabelle4[[#This Row],[Spalte14]],6)</f>
        <v>44</v>
      </c>
      <c r="M74" s="1"/>
    </row>
    <row r="75" customFormat="false" ht="15" hidden="false" customHeight="false" outlineLevel="0" collapsed="false">
      <c r="A75" s="0" t="s">
        <v>156</v>
      </c>
      <c r="B75" s="23"/>
      <c r="C75" s="1" t="s">
        <v>24</v>
      </c>
      <c r="D75" s="1" t="s">
        <v>157</v>
      </c>
      <c r="E75" s="0" t="s">
        <v>158</v>
      </c>
      <c r="G75" s="2" t="n">
        <v>26.5</v>
      </c>
      <c r="H75" s="21" t="n">
        <v>5</v>
      </c>
      <c r="I75" s="21"/>
      <c r="K75" s="24" t="n">
        <f aca="false">IF(G75&lt;=7,G75*3.2+6,IF(G75&lt;=13,G75*3+6,IF(G75&lt;=28,G75*2.7+6,IF(G75&lt;=45,G75*2.5,IF(G75&gt;45,G75*2)))))*1.1</f>
        <v>85.305</v>
      </c>
      <c r="L75" s="6" t="n">
        <f aca="false">QUOTIENT(Tabelle4[[#This Row],[Spalte14]],6)</f>
        <v>14</v>
      </c>
    </row>
    <row r="76" customFormat="false" ht="15" hidden="false" customHeight="false" outlineLevel="0" collapsed="false">
      <c r="A76" s="0" t="s">
        <v>159</v>
      </c>
      <c r="B76" s="23"/>
      <c r="D76" s="1" t="s">
        <v>160</v>
      </c>
      <c r="E76" s="0" t="s">
        <v>161</v>
      </c>
      <c r="G76" s="2" t="n">
        <v>42</v>
      </c>
      <c r="H76" s="21" t="n">
        <v>3</v>
      </c>
      <c r="I76" s="21"/>
      <c r="K76" s="24" t="n">
        <f aca="false">IF(G76&lt;=7,G76*3.2+6,IF(G76&lt;=13,G76*3+6,IF(G76&lt;=28,G76*2.7+6,IF(G76&lt;=45,G76*2.5,IF(G76&gt;45,G76*2)))))*1.1</f>
        <v>115.5</v>
      </c>
      <c r="L76" s="6" t="n">
        <f aca="false">QUOTIENT(Tabelle4[[#This Row],[Spalte14]],6)</f>
        <v>19</v>
      </c>
      <c r="M76" s="1" t="s">
        <v>162</v>
      </c>
    </row>
    <row r="77" customFormat="false" ht="15" hidden="false" customHeight="false" outlineLevel="0" collapsed="false">
      <c r="A77" s="0" t="s">
        <v>163</v>
      </c>
      <c r="B77" s="23"/>
      <c r="C77" s="1" t="s">
        <v>62</v>
      </c>
      <c r="D77" s="1" t="s">
        <v>164</v>
      </c>
      <c r="E77" s="0" t="s">
        <v>165</v>
      </c>
      <c r="G77" s="2" t="n">
        <v>41.8</v>
      </c>
      <c r="H77" s="21" t="n">
        <v>2</v>
      </c>
      <c r="I77" s="32"/>
      <c r="J77" s="4" t="n">
        <v>1</v>
      </c>
      <c r="K77" s="24" t="n">
        <f aca="false">IF(G77&lt;=7,G77*3.2+6,IF(G77&lt;=13,G77*3+6,IF(G77&lt;=28,G77*2.7+6,IF(G77&lt;=45,G77*2.5,IF(G77&gt;45,G77*2)))))*1.1</f>
        <v>114.95</v>
      </c>
      <c r="L77" s="6" t="n">
        <f aca="false">QUOTIENT(Tabelle4[[#This Row],[Spalte14]],6)</f>
        <v>19</v>
      </c>
      <c r="M77" s="1"/>
    </row>
    <row r="78" customFormat="false" ht="15" hidden="false" customHeight="false" outlineLevel="0" collapsed="false">
      <c r="B78" s="23"/>
      <c r="D78" s="1"/>
      <c r="H78" s="21"/>
      <c r="I78" s="21"/>
      <c r="K78" s="24" t="n">
        <f aca="false">IF(G78&lt;=7,G78*3.2+6,IF(G78&lt;=13,G78*3+6,IF(G78&lt;=28,G78*2.7+6,IF(G78&lt;=45,G78*2.5,IF(G78&gt;45,G78*2)))))*1.1</f>
        <v>6.6</v>
      </c>
      <c r="L78" s="6" t="n">
        <f aca="false">QUOTIENT(Tabelle4[[#This Row],[Spalte14]],6)</f>
        <v>1</v>
      </c>
      <c r="M78" s="1"/>
    </row>
    <row r="79" customFormat="false" ht="15" hidden="false" customHeight="false" outlineLevel="0" collapsed="false">
      <c r="B79" s="23"/>
      <c r="D79" s="1"/>
      <c r="H79" s="21"/>
      <c r="I79" s="21"/>
      <c r="K79" s="24" t="n">
        <f aca="false">IF(G79&lt;=7,G79*3.2+6,IF(G79&lt;=13,G79*3+6,IF(G79&lt;=28,G79*2.7+6,IF(G79&lt;=45,G79*2.5,IF(G79&gt;45,G79*2)))))*1.1</f>
        <v>6.6</v>
      </c>
      <c r="L79" s="6" t="n">
        <f aca="false">QUOTIENT(Tabelle4[[#This Row],[Spalte14]],6)</f>
        <v>1</v>
      </c>
      <c r="M79" s="1"/>
    </row>
    <row r="80" customFormat="false" ht="15" hidden="false" customHeight="false" outlineLevel="0" collapsed="false">
      <c r="A80" s="0" t="s">
        <v>166</v>
      </c>
      <c r="B80" s="23"/>
      <c r="D80" s="1" t="s">
        <v>167</v>
      </c>
      <c r="G80" s="2" t="n">
        <v>41</v>
      </c>
      <c r="H80" s="21" t="n">
        <v>3</v>
      </c>
      <c r="I80" s="21"/>
      <c r="K80" s="24" t="n">
        <f aca="false">IF(G80&lt;=7,G80*3.2+6,IF(G80&lt;=13,G80*3+6,IF(G80&lt;=28,G80*2.7+6,IF(G80&lt;=45,G80*2.5,IF(G80&gt;45,G80*2)))))*1.1</f>
        <v>112.75</v>
      </c>
      <c r="L80" s="6" t="n">
        <f aca="false">QUOTIENT(Tabelle4[[#This Row],[Spalte14]],6)</f>
        <v>18</v>
      </c>
      <c r="M80" s="1" t="s">
        <v>168</v>
      </c>
    </row>
    <row r="81" customFormat="false" ht="15" hidden="false" customHeight="false" outlineLevel="0" collapsed="false">
      <c r="A81" s="0" t="s">
        <v>169</v>
      </c>
      <c r="B81" s="23"/>
      <c r="D81" s="1" t="s">
        <v>170</v>
      </c>
      <c r="G81" s="2" t="n">
        <v>52.5</v>
      </c>
      <c r="H81" s="21" t="n">
        <v>3</v>
      </c>
      <c r="I81" s="21"/>
      <c r="K81" s="24" t="n">
        <f aca="false">IF(G81&lt;=7,G81*3.2+6,IF(G81&lt;=13,G81*3+6,IF(G81&lt;=28,G81*2.7+6,IF(G81&lt;=45,G81*2.5,IF(G81&gt;45,G81*2)))))*1.1</f>
        <v>115.5</v>
      </c>
      <c r="L81" s="6" t="n">
        <f aca="false">QUOTIENT(Tabelle4[[#This Row],[Spalte14]],6)</f>
        <v>19</v>
      </c>
      <c r="M81" s="1"/>
    </row>
    <row r="82" customFormat="false" ht="15" hidden="false" customHeight="false" outlineLevel="0" collapsed="false">
      <c r="A82" s="0" t="s">
        <v>171</v>
      </c>
      <c r="B82" s="23"/>
      <c r="D82" s="1" t="s">
        <v>76</v>
      </c>
      <c r="F82" s="0" t="n">
        <v>2008</v>
      </c>
      <c r="G82" s="2" t="n">
        <v>62.9</v>
      </c>
      <c r="H82" s="21" t="n">
        <v>1</v>
      </c>
      <c r="I82" s="21" t="s">
        <v>172</v>
      </c>
      <c r="K82" s="24" t="n">
        <f aca="false">IF(G82&lt;=7,G82*3.2+6,IF(G82&lt;=13,G82*3+6,IF(G82&lt;=28,G82*2.7+6,IF(G82&lt;=45,G82*2.5,IF(G82&gt;45,G82*2)))))*1.1</f>
        <v>138.38</v>
      </c>
      <c r="L82" s="6" t="n">
        <f aca="false">QUOTIENT(Tabelle4[[#This Row],[Spalte14]],6)</f>
        <v>23</v>
      </c>
    </row>
    <row r="83" customFormat="false" ht="15" hidden="false" customHeight="false" outlineLevel="0" collapsed="false">
      <c r="B83" s="23"/>
      <c r="D83" s="1"/>
      <c r="H83" s="21"/>
      <c r="I83" s="21"/>
      <c r="K83" s="24" t="n">
        <f aca="false">IF(G83&lt;=7,G83*3.2+6,IF(G83&lt;=13,G83*3+6,IF(G83&lt;=28,G83*2.7+6,IF(G83&lt;=45,G83*2.5,IF(G83&gt;45,G83*2)))))*1.1</f>
        <v>6.6</v>
      </c>
      <c r="L83" s="6" t="n">
        <f aca="false">QUOTIENT(Tabelle4[[#This Row],[Spalte14]],6)</f>
        <v>1</v>
      </c>
      <c r="M83" s="1" t="s">
        <v>173</v>
      </c>
    </row>
    <row r="84" customFormat="false" ht="15" hidden="false" customHeight="false" outlineLevel="0" collapsed="false">
      <c r="A84" s="7" t="s">
        <v>174</v>
      </c>
      <c r="B84" s="20"/>
      <c r="C84" s="7"/>
      <c r="D84" s="1"/>
      <c r="H84" s="21"/>
      <c r="I84" s="21"/>
      <c r="K84" s="24" t="n">
        <f aca="false">IF(G84&lt;=7,G84*3.2+6,IF(G84&lt;=13,G84*3+6,IF(G84&lt;=28,G84*2.7+6,IF(G84&lt;=45,G84*2.5,IF(G84&gt;45,G84*2)))))*1.1</f>
        <v>6.6</v>
      </c>
      <c r="L84" s="6" t="n">
        <f aca="false">QUOTIENT(Tabelle4[[#This Row],[Spalte14]],6)</f>
        <v>1</v>
      </c>
    </row>
    <row r="85" customFormat="false" ht="15" hidden="false" customHeight="false" outlineLevel="0" collapsed="false">
      <c r="A85" s="0" t="s">
        <v>175</v>
      </c>
      <c r="B85" s="23"/>
      <c r="D85" s="1" t="s">
        <v>176</v>
      </c>
      <c r="E85" s="0" t="s">
        <v>19</v>
      </c>
      <c r="G85" s="2" t="n">
        <v>8.1</v>
      </c>
      <c r="H85" s="21" t="n">
        <v>6</v>
      </c>
      <c r="I85" s="21"/>
      <c r="K85" s="24" t="n">
        <f aca="false">IF(G85&lt;=7,G85*3.2+6,IF(G85&lt;=13,G85*3+6,IF(G85&lt;=28,G85*2.7+6,IF(G85&lt;=45,G85*2.5,IF(G85&gt;45,G85*2)))))*1.1</f>
        <v>33.33</v>
      </c>
      <c r="L85" s="6" t="n">
        <f aca="false">QUOTIENT(Tabelle4[[#This Row],[Spalte14]],6)</f>
        <v>5</v>
      </c>
      <c r="N85" s="33"/>
      <c r="O85" s="33"/>
    </row>
    <row r="86" customFormat="false" ht="15" hidden="false" customHeight="false" outlineLevel="0" collapsed="false">
      <c r="A86" s="0" t="s">
        <v>177</v>
      </c>
      <c r="B86" s="23"/>
      <c r="D86" s="1" t="s">
        <v>110</v>
      </c>
      <c r="E86" s="0" t="s">
        <v>111</v>
      </c>
      <c r="G86" s="2" t="n">
        <v>33.9</v>
      </c>
      <c r="H86" s="21" t="n">
        <v>3</v>
      </c>
      <c r="I86" s="21"/>
      <c r="K86" s="24" t="n">
        <f aca="false">IF(G86&lt;=7,G86*3.2+6,IF(G86&lt;=13,G86*3+6,IF(G86&lt;=28,G86*2.7+6,IF(G86&lt;=45,G86*2.5,IF(G86&gt;45,G86*2)))))*1.1</f>
        <v>93.225</v>
      </c>
      <c r="L86" s="6" t="n">
        <f aca="false">QUOTIENT(Tabelle4[[#This Row],[Spalte14]],6)</f>
        <v>15</v>
      </c>
    </row>
    <row r="87" customFormat="false" ht="15" hidden="false" customHeight="false" outlineLevel="0" collapsed="false">
      <c r="A87" s="7" t="s">
        <v>178</v>
      </c>
      <c r="B87" s="20"/>
      <c r="C87" s="7"/>
      <c r="D87" s="8"/>
      <c r="E87" s="7"/>
      <c r="F87" s="7"/>
      <c r="H87" s="21"/>
      <c r="I87" s="21"/>
      <c r="K87" s="24" t="n">
        <f aca="false">IF(G87&lt;=7,G87*3.2+6,IF(G87&lt;=13,G87*3+6,IF(G87&lt;=28,G87*2.7+6,IF(G87&lt;=45,G87*2.5,IF(G87&gt;45,G87*2)))))*1.1</f>
        <v>6.6</v>
      </c>
      <c r="L87" s="6" t="n">
        <f aca="false">QUOTIENT(Tabelle4[[#This Row],[Spalte14]],6)</f>
        <v>1</v>
      </c>
    </row>
    <row r="88" customFormat="false" ht="15" hidden="false" customHeight="false" outlineLevel="0" collapsed="false">
      <c r="B88" s="23"/>
      <c r="D88" s="1"/>
      <c r="H88" s="21"/>
      <c r="I88" s="25"/>
      <c r="K88" s="24" t="n">
        <f aca="false">IF(G88&lt;=7,G88*3.2+6,IF(G88&lt;=13,G88*3+6,IF(G88&lt;=28,G88*2.7+6,IF(G88&lt;=45,G88*2.5,IF(G88&gt;45,G88*2)))))*1.1</f>
        <v>6.6</v>
      </c>
    </row>
    <row r="89" customFormat="false" ht="15" hidden="false" customHeight="false" outlineLevel="0" collapsed="false">
      <c r="A89" s="0" t="s">
        <v>108</v>
      </c>
      <c r="B89" s="23"/>
      <c r="D89" s="1"/>
      <c r="G89" s="2" t="n">
        <v>129</v>
      </c>
      <c r="H89" s="21" t="n">
        <v>0</v>
      </c>
      <c r="I89" s="33" t="s">
        <v>179</v>
      </c>
      <c r="J89" s="4" t="n">
        <v>1</v>
      </c>
      <c r="K89" s="26" t="n">
        <v>275</v>
      </c>
    </row>
    <row r="90" customFormat="false" ht="15" hidden="false" customHeight="false" outlineLevel="0" collapsed="false">
      <c r="A90" s="0" t="s">
        <v>180</v>
      </c>
      <c r="B90" s="23" t="s">
        <v>37</v>
      </c>
      <c r="D90" s="1" t="s">
        <v>38</v>
      </c>
      <c r="E90" s="0" t="s">
        <v>142</v>
      </c>
      <c r="G90" s="2" t="n">
        <v>82.72</v>
      </c>
      <c r="H90" s="21" t="n">
        <v>0</v>
      </c>
      <c r="I90" s="21"/>
      <c r="J90" s="4" t="n">
        <v>2</v>
      </c>
      <c r="K90" s="26" t="n">
        <v>230</v>
      </c>
      <c r="L90" s="6" t="n">
        <f aca="false">QUOTIENT(Tabelle4[[#This Row],[Spalte14]],6)</f>
        <v>38</v>
      </c>
    </row>
    <row r="91" customFormat="false" ht="15" hidden="false" customHeight="false" outlineLevel="0" collapsed="false">
      <c r="A91" s="0" t="s">
        <v>181</v>
      </c>
      <c r="B91" s="23"/>
      <c r="D91" s="1"/>
      <c r="G91" s="2" t="n">
        <v>41</v>
      </c>
      <c r="H91" s="21" t="n">
        <v>1</v>
      </c>
      <c r="I91" s="21" t="s">
        <v>182</v>
      </c>
      <c r="K91" s="24" t="n">
        <f aca="false">IF(G91&lt;=7,G91*3.2+6,IF(G91&lt;=13,G91*3+6,IF(G91&lt;=28,G91*2.7+6,IF(G91&lt;=45,G91*2.5,IF(G91&gt;45,G91*2)))))*1.1</f>
        <v>112.75</v>
      </c>
      <c r="L91" s="6" t="n">
        <f aca="false">QUOTIENT(Tabelle4[[#This Row],[Spalte14]],6)</f>
        <v>18</v>
      </c>
    </row>
    <row r="92" customFormat="false" ht="15" hidden="false" customHeight="false" outlineLevel="0" collapsed="false">
      <c r="B92" s="23"/>
      <c r="D92" s="1"/>
      <c r="H92" s="21"/>
      <c r="I92" s="21"/>
      <c r="K92" s="24" t="n">
        <f aca="false">IF(G92&lt;=7,G92*3.2+6,IF(G92&lt;=13,G92*3+6,IF(G92&lt;=28,G92*2.7+6,IF(G92&lt;=45,G92*2.5,IF(G92&gt;45,G92*2)))))*1.1</f>
        <v>6.6</v>
      </c>
      <c r="L92" s="6" t="n">
        <f aca="false">QUOTIENT(Tabelle4[[#This Row],[Spalte14]],6)</f>
        <v>1</v>
      </c>
    </row>
    <row r="93" customFormat="false" ht="15" hidden="false" customHeight="false" outlineLevel="0" collapsed="false">
      <c r="A93" s="0" t="s">
        <v>183</v>
      </c>
      <c r="B93" s="23"/>
      <c r="D93" s="1" t="s">
        <v>18</v>
      </c>
      <c r="G93" s="2" t="n">
        <v>42</v>
      </c>
      <c r="H93" s="21" t="n">
        <v>1</v>
      </c>
      <c r="I93" s="21"/>
      <c r="K93" s="26" t="n">
        <v>123</v>
      </c>
      <c r="L93" s="6" t="n">
        <f aca="false">QUOTIENT(Tabelle4[[#This Row],[Spalte14]],6)</f>
        <v>20</v>
      </c>
    </row>
    <row r="94" customFormat="false" ht="15" hidden="false" customHeight="false" outlineLevel="0" collapsed="false">
      <c r="A94" s="36" t="s">
        <v>184</v>
      </c>
      <c r="B94" s="23"/>
      <c r="D94" s="1"/>
      <c r="G94" s="2" t="n">
        <v>33.5</v>
      </c>
      <c r="H94" s="21" t="n">
        <v>2</v>
      </c>
      <c r="I94" s="21"/>
      <c r="K94" s="24" t="n">
        <f aca="false">IF(G94&lt;=7,G94*3.2+6,IF(G94&lt;=13,G94*3+6,IF(G94&lt;=28,G94*2.7+6,IF(G94&lt;=45,G94*2.5,IF(G94&gt;45,G94*2)))))*1.1</f>
        <v>92.125</v>
      </c>
      <c r="L94" s="6" t="n">
        <f aca="false">QUOTIENT(Tabelle4[[#This Row],[Spalte14]],6)</f>
        <v>15</v>
      </c>
    </row>
    <row r="95" customFormat="false" ht="15" hidden="false" customHeight="false" outlineLevel="0" collapsed="false">
      <c r="A95" s="7" t="s">
        <v>185</v>
      </c>
      <c r="B95" s="20"/>
      <c r="C95" s="7"/>
      <c r="D95" s="8"/>
      <c r="E95" s="7"/>
      <c r="F95" s="7"/>
      <c r="H95" s="21"/>
      <c r="I95" s="21"/>
      <c r="K95" s="24" t="n">
        <f aca="false">IF(G95&lt;=7,G95*3.2+6,IF(G95&lt;=13,G95*3+6,IF(G95&lt;=28,G95*2.7+6,IF(G95&lt;=45,G95*2.5,IF(G95&gt;45,G95*2)))))*1.1</f>
        <v>6.6</v>
      </c>
      <c r="L95" s="6" t="n">
        <f aca="false">QUOTIENT(Tabelle4[[#This Row],[Spalte14]],6)</f>
        <v>1</v>
      </c>
    </row>
    <row r="96" customFormat="false" ht="15" hidden="false" customHeight="false" outlineLevel="0" collapsed="false">
      <c r="A96" s="7"/>
      <c r="B96" s="20"/>
      <c r="C96" s="7"/>
      <c r="D96" s="8"/>
      <c r="E96" s="7"/>
      <c r="F96" s="7"/>
      <c r="H96" s="21"/>
      <c r="I96" s="21"/>
      <c r="K96" s="24" t="n">
        <f aca="false">IF(G96&lt;=7,G96*3.2+6,IF(G96&lt;=13,G96*3+6,IF(G96&lt;=28,G96*2.7+6,IF(G96&lt;=45,G96*2.5,IF(G96&gt;45,G96*2)))))*1.1</f>
        <v>6.6</v>
      </c>
      <c r="L96" s="6" t="n">
        <f aca="false">QUOTIENT(Tabelle4[[#This Row],[Spalte14]],6)</f>
        <v>1</v>
      </c>
    </row>
    <row r="97" customFormat="false" ht="15" hidden="false" customHeight="false" outlineLevel="0" collapsed="false">
      <c r="A97" s="7" t="s">
        <v>14</v>
      </c>
      <c r="B97" s="20"/>
      <c r="C97" s="7"/>
      <c r="D97" s="8"/>
      <c r="E97" s="7"/>
      <c r="F97" s="7"/>
      <c r="H97" s="21"/>
      <c r="I97" s="21"/>
      <c r="K97" s="24" t="n">
        <f aca="false">IF(G97&lt;=7,G97*3.2+6,IF(G97&lt;=13,G97*3+6,IF(G97&lt;=28,G97*2.7+6,IF(G97&lt;=45,G97*2.5,IF(G97&gt;45,G97*2)))))*1.1</f>
        <v>6.6</v>
      </c>
      <c r="L97" s="6" t="n">
        <f aca="false">QUOTIENT(Tabelle4[[#This Row],[Spalte14]],6)</f>
        <v>1</v>
      </c>
    </row>
    <row r="98" customFormat="false" ht="15" hidden="false" customHeight="false" outlineLevel="0" collapsed="false">
      <c r="A98" s="7"/>
      <c r="B98" s="20"/>
      <c r="C98" s="7"/>
      <c r="D98" s="8"/>
      <c r="E98" s="7"/>
      <c r="F98" s="7"/>
      <c r="H98" s="21"/>
      <c r="I98" s="21"/>
      <c r="K98" s="24" t="n">
        <f aca="false">IF(G98&lt;=7,G98*3.2+6,IF(G98&lt;=13,G98*3+6,IF(G98&lt;=28,G98*2.7+6,IF(G98&lt;=45,G98*2.5,IF(G98&gt;45,G98*2)))))*1.1</f>
        <v>6.6</v>
      </c>
      <c r="L98" s="6" t="n">
        <f aca="false">QUOTIENT(Tabelle4[[#This Row],[Spalte14]],6)</f>
        <v>1</v>
      </c>
    </row>
    <row r="99" customFormat="false" ht="15" hidden="false" customHeight="false" outlineLevel="0" collapsed="false">
      <c r="A99" s="7" t="s">
        <v>186</v>
      </c>
      <c r="B99" s="20"/>
      <c r="C99" s="7"/>
      <c r="D99" s="8"/>
      <c r="E99" s="7"/>
      <c r="F99" s="7"/>
      <c r="H99" s="21"/>
      <c r="I99" s="21"/>
      <c r="K99" s="24" t="n">
        <f aca="false">IF(G99&lt;=7,G99*3.2+6,IF(G99&lt;=13,G99*3+6,IF(G99&lt;=28,G99*2.7+6,IF(G99&lt;=45,G99*2.5,IF(G99&gt;45,G99*2)))))*1.1</f>
        <v>6.6</v>
      </c>
      <c r="L99" s="6" t="n">
        <f aca="false">QUOTIENT(Tabelle4[[#This Row],[Spalte14]],6)</f>
        <v>1</v>
      </c>
    </row>
    <row r="100" customFormat="false" ht="15" hidden="false" customHeight="false" outlineLevel="0" collapsed="false">
      <c r="A100" s="0" t="s">
        <v>187</v>
      </c>
      <c r="B100" s="23"/>
      <c r="D100" s="1"/>
      <c r="E100" s="0" t="s">
        <v>188</v>
      </c>
      <c r="F100" s="0" t="n">
        <v>2021</v>
      </c>
      <c r="G100" s="2" t="n">
        <v>9.7</v>
      </c>
      <c r="H100" s="21" t="n">
        <v>1</v>
      </c>
      <c r="I100" s="21" t="s">
        <v>189</v>
      </c>
      <c r="K100" s="24" t="n">
        <f aca="false">IF(G100&lt;=7,G100*3.2+6,IF(G100&lt;=13,G100*3+6,IF(G100&lt;=28,G100*2.7+6,IF(G100&lt;=45,G100*2.5,IF(G100&gt;45,G100*2)))))*1.1</f>
        <v>38.61</v>
      </c>
      <c r="L100" s="6" t="n">
        <f aca="false">QUOTIENT(Tabelle4[[#This Row],[Spalte14]],6)</f>
        <v>6</v>
      </c>
      <c r="M100" s="1"/>
    </row>
    <row r="101" customFormat="false" ht="15" hidden="false" customHeight="false" outlineLevel="0" collapsed="false">
      <c r="A101" s="0" t="s">
        <v>190</v>
      </c>
      <c r="B101" s="23"/>
      <c r="D101" s="1"/>
      <c r="E101" s="0" t="s">
        <v>191</v>
      </c>
      <c r="F101" s="0" t="n">
        <v>2021</v>
      </c>
      <c r="G101" s="2" t="n">
        <v>9.8</v>
      </c>
      <c r="H101" s="21" t="n">
        <v>1</v>
      </c>
      <c r="I101" s="21" t="s">
        <v>192</v>
      </c>
      <c r="K101" s="24" t="n">
        <f aca="false">IF(G101&lt;=7,G101*3.2+6,IF(G101&lt;=13,G101*3+6,IF(G101&lt;=28,G101*2.7+6,IF(G101&lt;=45,G101*2.5,IF(G101&gt;45,G101*2)))))*1.1</f>
        <v>38.94</v>
      </c>
      <c r="L101" s="6" t="n">
        <f aca="false">QUOTIENT(Tabelle4[[#This Row],[Spalte14]],6)</f>
        <v>6</v>
      </c>
      <c r="M101" s="1"/>
    </row>
    <row r="102" customFormat="false" ht="15" hidden="false" customHeight="false" outlineLevel="0" collapsed="false">
      <c r="A102" s="0" t="s">
        <v>193</v>
      </c>
      <c r="B102" s="23"/>
      <c r="D102" s="1"/>
      <c r="E102" s="0" t="s">
        <v>194</v>
      </c>
      <c r="F102" s="0" t="n">
        <v>2022</v>
      </c>
      <c r="G102" s="2" t="n">
        <v>14.3</v>
      </c>
      <c r="H102" s="21" t="n">
        <v>3</v>
      </c>
      <c r="I102" s="21"/>
      <c r="K102" s="24" t="n">
        <f aca="false">IF(G102&lt;=7,G102*3.2+6,IF(G102&lt;=13,G102*3+6,IF(G102&lt;=28,G102*2.7+6,IF(G102&lt;=45,G102*2.5,IF(G102&gt;45,G102*2)))))*1.1</f>
        <v>49.071</v>
      </c>
      <c r="L102" s="6" t="n">
        <f aca="false">QUOTIENT(Tabelle4[[#This Row],[Spalte14]],6)</f>
        <v>8</v>
      </c>
      <c r="M102" s="1"/>
    </row>
    <row r="103" customFormat="false" ht="15" hidden="false" customHeight="false" outlineLevel="0" collapsed="false">
      <c r="A103" s="0" t="s">
        <v>195</v>
      </c>
      <c r="B103" s="23"/>
      <c r="D103" s="1"/>
      <c r="E103" s="0" t="s">
        <v>196</v>
      </c>
      <c r="F103" s="0" t="n">
        <v>2022</v>
      </c>
      <c r="G103" s="2" t="n">
        <v>9.6</v>
      </c>
      <c r="H103" s="21" t="n">
        <v>3</v>
      </c>
      <c r="I103" s="21"/>
      <c r="K103" s="24" t="n">
        <f aca="false">IF(G103&lt;=7,G103*3.2+6,IF(G103&lt;=13,G103*3+6,IF(G103&lt;=28,G103*2.7+6,IF(G103&lt;=45,G103*2.5,IF(G103&gt;45,G103*2)))))*1.1</f>
        <v>38.28</v>
      </c>
      <c r="L103" s="6" t="n">
        <f aca="false">QUOTIENT(Tabelle4[[#This Row],[Spalte14]],6)</f>
        <v>6</v>
      </c>
      <c r="M103" s="1"/>
    </row>
    <row r="104" customFormat="false" ht="15" hidden="false" customHeight="false" outlineLevel="0" collapsed="false">
      <c r="A104" s="0" t="s">
        <v>197</v>
      </c>
      <c r="B104" s="23"/>
      <c r="D104" s="1"/>
      <c r="E104" s="0" t="s">
        <v>198</v>
      </c>
      <c r="F104" s="0" t="n">
        <v>2020</v>
      </c>
      <c r="G104" s="2" t="n">
        <v>21.7</v>
      </c>
      <c r="H104" s="21" t="n">
        <v>3</v>
      </c>
      <c r="I104" s="21"/>
      <c r="K104" s="24" t="n">
        <f aca="false">IF(G104&lt;=7,G104*3.2+6,IF(G104&lt;=13,G104*3+6,IF(G104&lt;=28,G104*2.7+6,IF(G104&lt;=45,G104*2.5,IF(G104&gt;45,G104*2)))))*1.1</f>
        <v>71.049</v>
      </c>
      <c r="L104" s="6" t="n">
        <f aca="false">QUOTIENT(Tabelle4[[#This Row],[Spalte14]],6)</f>
        <v>11</v>
      </c>
      <c r="M104" s="34"/>
    </row>
    <row r="105" customFormat="false" ht="15" hidden="false" customHeight="false" outlineLevel="0" collapsed="false">
      <c r="A105" s="0" t="s">
        <v>199</v>
      </c>
      <c r="B105" s="23"/>
      <c r="D105" s="1"/>
      <c r="E105" s="0" t="s">
        <v>200</v>
      </c>
      <c r="F105" s="0" t="n">
        <v>2021</v>
      </c>
      <c r="G105" s="2" t="n">
        <v>11.7</v>
      </c>
      <c r="H105" s="21" t="n">
        <v>5</v>
      </c>
      <c r="I105" s="25"/>
      <c r="K105" s="24" t="n">
        <f aca="false">IF(G105&lt;=7,G105*3.2+6,IF(G105&lt;=13,G105*3+6,IF(G105&lt;=28,G105*2.7+6,IF(G105&lt;=45,G105*2.5,IF(G105&gt;45,G105*2)))))*1.1</f>
        <v>45.21</v>
      </c>
      <c r="L105" s="6" t="n">
        <f aca="false">QUOTIENT(Tabelle4[[#This Row],[Spalte14]],6)</f>
        <v>7</v>
      </c>
      <c r="M105" s="1"/>
    </row>
    <row r="106" customFormat="false" ht="15" hidden="false" customHeight="false" outlineLevel="0" collapsed="false">
      <c r="B106" s="23"/>
      <c r="D106" s="1"/>
      <c r="H106" s="21"/>
      <c r="I106" s="21"/>
      <c r="K106" s="24" t="n">
        <f aca="false">IF(G106&lt;=7,G106*3.2+6,IF(G106&lt;=13,G106*3+6,IF(G106&lt;=28,G106*2.7+6,IF(G106&lt;=45,G106*2.5,IF(G106&gt;45,G106*2)))))*1.1</f>
        <v>6.6</v>
      </c>
      <c r="L106" s="6" t="n">
        <f aca="false">QUOTIENT(Tabelle4[[#This Row],[Spalte14]],6)</f>
        <v>1</v>
      </c>
      <c r="M106" s="1"/>
    </row>
    <row r="107" customFormat="false" ht="15" hidden="false" customHeight="false" outlineLevel="0" collapsed="false">
      <c r="A107" s="0" t="s">
        <v>201</v>
      </c>
      <c r="B107" s="23"/>
      <c r="D107" s="1"/>
      <c r="E107" s="0" t="s">
        <v>202</v>
      </c>
      <c r="F107" s="0" t="n">
        <v>2022</v>
      </c>
      <c r="G107" s="2" t="n">
        <v>17.3</v>
      </c>
      <c r="H107" s="21" t="n">
        <v>3</v>
      </c>
      <c r="I107" s="21"/>
      <c r="K107" s="24" t="n">
        <f aca="false">IF(G107&lt;=7,G107*3.2+6,IF(G107&lt;=13,G107*3+6,IF(G107&lt;=28,G107*2.7+6,IF(G107&lt;=45,G107*2.5,IF(G107&gt;45,G107*2)))))*1.1</f>
        <v>57.981</v>
      </c>
      <c r="L107" s="6" t="n">
        <f aca="false">QUOTIENT(Tabelle4[[#This Row],[Spalte14]],6)</f>
        <v>9</v>
      </c>
      <c r="M107" s="1" t="s">
        <v>203</v>
      </c>
    </row>
    <row r="108" customFormat="false" ht="15" hidden="false" customHeight="false" outlineLevel="0" collapsed="false">
      <c r="A108" s="0" t="s">
        <v>204</v>
      </c>
      <c r="B108" s="23"/>
      <c r="D108" s="1"/>
      <c r="E108" s="0" t="s">
        <v>205</v>
      </c>
      <c r="F108" s="0" t="n">
        <v>2020</v>
      </c>
      <c r="G108" s="2" t="n">
        <v>14.3</v>
      </c>
      <c r="H108" s="21" t="n">
        <v>1</v>
      </c>
      <c r="I108" s="21" t="s">
        <v>206</v>
      </c>
      <c r="J108" s="4" t="n">
        <v>2</v>
      </c>
      <c r="K108" s="24" t="n">
        <f aca="false">IF(G108&lt;=7,G108*3.2+6,IF(G108&lt;=13,G108*3+6,IF(G108&lt;=28,G108*2.7+6,IF(G108&lt;=45,G108*2.5,IF(G108&gt;45,G108*2)))))*1.1</f>
        <v>49.071</v>
      </c>
      <c r="L108" s="6" t="n">
        <f aca="false">QUOTIENT(Tabelle4[[#This Row],[Spalte14]],6)</f>
        <v>8</v>
      </c>
      <c r="M108" s="1" t="s">
        <v>207</v>
      </c>
    </row>
    <row r="109" customFormat="false" ht="15" hidden="false" customHeight="false" outlineLevel="0" collapsed="false">
      <c r="A109" s="0" t="s">
        <v>208</v>
      </c>
      <c r="B109" s="23"/>
      <c r="D109" s="1"/>
      <c r="E109" s="0" t="s">
        <v>209</v>
      </c>
      <c r="F109" s="0" t="n">
        <v>2022</v>
      </c>
      <c r="G109" s="2" t="n">
        <v>12.5</v>
      </c>
      <c r="H109" s="21" t="n">
        <v>3</v>
      </c>
      <c r="I109" s="21"/>
      <c r="K109" s="24" t="n">
        <f aca="false">IF(G109&lt;=7,G109*3.2+6,IF(G109&lt;=13,G109*3+6,IF(G109&lt;=28,G109*2.7+6,IF(G109&lt;=45,G109*2.5,IF(G109&gt;45,G109*2)))))*1.1</f>
        <v>47.85</v>
      </c>
      <c r="L109" s="6" t="n">
        <f aca="false">QUOTIENT(Tabelle4[[#This Row],[Spalte14]],6)</f>
        <v>7</v>
      </c>
      <c r="M109" s="1" t="s">
        <v>210</v>
      </c>
    </row>
    <row r="110" customFormat="false" ht="15" hidden="false" customHeight="false" outlineLevel="0" collapsed="false">
      <c r="A110" s="21" t="s">
        <v>211</v>
      </c>
      <c r="B110" s="23"/>
      <c r="C110" s="21"/>
      <c r="D110" s="37"/>
      <c r="E110" s="21" t="s">
        <v>194</v>
      </c>
      <c r="F110" s="21" t="n">
        <v>2019</v>
      </c>
      <c r="G110" s="21" t="n">
        <v>26.5</v>
      </c>
      <c r="H110" s="21" t="n">
        <v>0</v>
      </c>
      <c r="I110" s="21" t="s">
        <v>179</v>
      </c>
      <c r="J110" s="4" t="n">
        <v>3</v>
      </c>
      <c r="K110" s="24" t="n">
        <f aca="false">IF(G110&lt;=7,G110*3.2+6,IF(G110&lt;=13,G110*3+6,IF(G110&lt;=28,G110*2.7+6,IF(G110&lt;=45,G110*2.5,IF(G110&gt;45,G110*2)))))*1.1</f>
        <v>85.305</v>
      </c>
      <c r="L110" s="6" t="n">
        <f aca="false">QUOTIENT(Tabelle4[[#This Row],[Spalte14]],6)</f>
        <v>14</v>
      </c>
      <c r="M110" s="37"/>
    </row>
    <row r="111" customFormat="false" ht="15" hidden="false" customHeight="false" outlineLevel="0" collapsed="false">
      <c r="A111" s="0" t="s">
        <v>212</v>
      </c>
      <c r="B111" s="23"/>
      <c r="D111" s="1"/>
      <c r="E111" s="0" t="s">
        <v>213</v>
      </c>
      <c r="F111" s="0" t="n">
        <v>2020</v>
      </c>
      <c r="G111" s="2" t="n">
        <v>26.5</v>
      </c>
      <c r="H111" s="21" t="n">
        <v>2</v>
      </c>
      <c r="I111" s="21"/>
      <c r="J111" s="4" t="n">
        <v>1</v>
      </c>
      <c r="K111" s="24" t="n">
        <f aca="false">IF(G111&lt;=7,G111*3.2+6,IF(G111&lt;=13,G111*3+6,IF(G111&lt;=28,G111*2.7+6,IF(G111&lt;=45,G111*2.5,IF(G111&gt;45,G111*2)))))*1.1</f>
        <v>85.305</v>
      </c>
      <c r="L111" s="6" t="n">
        <f aca="false">QUOTIENT(Tabelle4[[#This Row],[Spalte14]],6)</f>
        <v>14</v>
      </c>
      <c r="M111" s="1"/>
    </row>
    <row r="112" customFormat="false" ht="15" hidden="false" customHeight="false" outlineLevel="0" collapsed="false">
      <c r="A112" s="0" t="s">
        <v>214</v>
      </c>
      <c r="B112" s="23"/>
      <c r="D112" s="1"/>
      <c r="E112" s="0" t="s">
        <v>215</v>
      </c>
      <c r="F112" s="0" t="n">
        <v>2019</v>
      </c>
      <c r="G112" s="2" t="n">
        <v>25</v>
      </c>
      <c r="H112" s="21" t="n">
        <v>1</v>
      </c>
      <c r="I112" s="21" t="s">
        <v>216</v>
      </c>
      <c r="K112" s="24" t="n">
        <f aca="false">IF(G112&lt;=7,G112*3.2+6,IF(G112&lt;=13,G112*3+6,IF(G112&lt;=28,G112*2.7+6,IF(G112&lt;=45,G112*2.5,IF(G112&gt;45,G112*2)))))*1.1</f>
        <v>80.85</v>
      </c>
      <c r="L112" s="6" t="n">
        <f aca="false">QUOTIENT(Tabelle4[[#This Row],[Spalte14]],6)</f>
        <v>13</v>
      </c>
      <c r="M112" s="1" t="s">
        <v>217</v>
      </c>
    </row>
    <row r="113" customFormat="false" ht="15" hidden="false" customHeight="false" outlineLevel="0" collapsed="false">
      <c r="A113" s="0" t="s">
        <v>218</v>
      </c>
      <c r="B113" s="23" t="s">
        <v>37</v>
      </c>
      <c r="D113" s="1"/>
      <c r="E113" s="0" t="s">
        <v>219</v>
      </c>
      <c r="F113" s="0" t="n">
        <v>2022</v>
      </c>
      <c r="G113" s="2" t="n">
        <v>20.5</v>
      </c>
      <c r="H113" s="21" t="n">
        <v>1</v>
      </c>
      <c r="I113" s="25" t="s">
        <v>220</v>
      </c>
      <c r="K113" s="24" t="n">
        <f aca="false">IF(G113&lt;=7,G113*3.2+6,IF(G113&lt;=13,G113*3+6,IF(G113&lt;=28,G113*2.7+6,IF(G113&lt;=45,G113*2.5,IF(G113&gt;45,G113*2)))))*1.1</f>
        <v>67.485</v>
      </c>
      <c r="L113" s="6" t="n">
        <f aca="false">QUOTIENT(Tabelle4[[#This Row],[Spalte14]],6)</f>
        <v>11</v>
      </c>
      <c r="M113" s="1" t="s">
        <v>221</v>
      </c>
    </row>
    <row r="114" customFormat="false" ht="15" hidden="false" customHeight="false" outlineLevel="0" collapsed="false">
      <c r="A114" s="0" t="s">
        <v>222</v>
      </c>
      <c r="B114" s="23"/>
      <c r="D114" s="1"/>
      <c r="E114" s="0" t="s">
        <v>223</v>
      </c>
      <c r="F114" s="0" t="n">
        <v>2022</v>
      </c>
      <c r="G114" s="2" t="n">
        <v>18.9</v>
      </c>
      <c r="H114" s="21" t="n">
        <v>3</v>
      </c>
      <c r="I114" s="36"/>
      <c r="K114" s="24" t="n">
        <f aca="false">IF(G114&lt;=7,G114*3.2+6,IF(G114&lt;=13,G114*3+6,IF(G114&lt;=28,G114*2.7+6,IF(G114&lt;=45,G114*2.5,IF(G114&gt;45,G114*2)))))*1.1</f>
        <v>62.733</v>
      </c>
      <c r="L114" s="6" t="n">
        <f aca="false">QUOTIENT(Tabelle4[[#This Row],[Spalte14]],6)</f>
        <v>10</v>
      </c>
    </row>
    <row r="115" customFormat="false" ht="15" hidden="false" customHeight="false" outlineLevel="0" collapsed="false">
      <c r="A115" s="38"/>
      <c r="B115" s="23"/>
      <c r="C115" s="38"/>
      <c r="D115" s="37"/>
      <c r="E115" s="38"/>
      <c r="F115" s="38"/>
      <c r="G115" s="38"/>
      <c r="H115" s="21"/>
      <c r="I115" s="21"/>
      <c r="K115" s="24" t="n">
        <f aca="false">IF(G115&lt;=7,G115*3.2+6,IF(G115&lt;=13,G115*3+6,IF(G115&lt;=28,G115*2.7+6,IF(G115&lt;=45,G115*2.5,IF(G115&gt;45,G115*2)))))*1.1</f>
        <v>6.6</v>
      </c>
      <c r="L115" s="6" t="n">
        <f aca="false">QUOTIENT(Tabelle4[[#This Row],[Spalte14]],6)</f>
        <v>1</v>
      </c>
      <c r="M115" s="37"/>
    </row>
    <row r="116" customFormat="false" ht="15" hidden="false" customHeight="false" outlineLevel="0" collapsed="false">
      <c r="B116" s="23"/>
      <c r="D116" s="1"/>
      <c r="H116" s="21"/>
      <c r="I116" s="21"/>
      <c r="K116" s="24" t="n">
        <f aca="false">IF(G116&lt;=7,G116*3.2+6,IF(G116&lt;=13,G116*3+6,IF(G116&lt;=28,G116*2.7+6,IF(G116&lt;=45,G116*2.5,IF(G116&gt;45,G116*2)))))*1.1</f>
        <v>6.6</v>
      </c>
      <c r="L116" s="6" t="n">
        <f aca="false">QUOTIENT(Tabelle4[[#This Row],[Spalte14]],6)</f>
        <v>1</v>
      </c>
      <c r="M116" s="1" t="s">
        <v>224</v>
      </c>
    </row>
    <row r="117" customFormat="false" ht="15" hidden="false" customHeight="false" outlineLevel="0" collapsed="false">
      <c r="A117" s="0" t="s">
        <v>225</v>
      </c>
      <c r="B117" s="23"/>
      <c r="D117" s="1"/>
      <c r="E117" s="0" t="s">
        <v>42</v>
      </c>
      <c r="F117" s="0" t="n">
        <v>2022</v>
      </c>
      <c r="G117" s="2" t="n">
        <v>7</v>
      </c>
      <c r="H117" s="21" t="n">
        <v>11</v>
      </c>
      <c r="I117" s="21"/>
      <c r="K117" s="24" t="n">
        <f aca="false">IF(G117&lt;=7,G117*3.2+6,IF(G117&lt;=13,G117*3+6,IF(G117&lt;=28,G117*2.7+6,IF(G117&lt;=45,G117*2.5,IF(G117&gt;45,G117*2)))))*1.1</f>
        <v>31.24</v>
      </c>
      <c r="L117" s="6" t="n">
        <f aca="false">QUOTIENT(Tabelle4[[#This Row],[Spalte14]],6)</f>
        <v>5</v>
      </c>
      <c r="M117" s="1" t="s">
        <v>226</v>
      </c>
    </row>
    <row r="118" customFormat="false" ht="15" hidden="false" customHeight="false" outlineLevel="0" collapsed="false">
      <c r="B118" s="23"/>
      <c r="D118" s="1"/>
      <c r="H118" s="21"/>
      <c r="I118" s="39"/>
      <c r="K118" s="24" t="n">
        <f aca="false">IF(G118&lt;=7,G118*3.2+6,IF(G118&lt;=13,G118*3+6,IF(G118&lt;=28,G118*2.7+6,IF(G118&lt;=45,G118*2.5,IF(G118&gt;45,G118*2)))))*1.1</f>
        <v>6.6</v>
      </c>
      <c r="L118" s="6" t="n">
        <f aca="false">QUOTIENT(Tabelle4[[#This Row],[Spalte14]],6)</f>
        <v>1</v>
      </c>
      <c r="M118" s="1"/>
    </row>
    <row r="119" customFormat="false" ht="15" hidden="false" customHeight="false" outlineLevel="0" collapsed="false">
      <c r="A119" s="0" t="s">
        <v>227</v>
      </c>
      <c r="B119" s="23"/>
      <c r="D119" s="1"/>
      <c r="E119" s="0" t="s">
        <v>228</v>
      </c>
      <c r="F119" s="0" t="n">
        <v>2015</v>
      </c>
      <c r="G119" s="2" t="n">
        <v>7.2</v>
      </c>
      <c r="H119" s="21" t="n">
        <v>2</v>
      </c>
      <c r="I119" s="21" t="s">
        <v>229</v>
      </c>
      <c r="K119" s="24" t="n">
        <f aca="false">IF(G119&lt;=7,G119*3.2+6,IF(G119&lt;=13,G119*3+6,IF(G119&lt;=28,G119*2.7+6,IF(G119&lt;=45,G119*2.5,IF(G119&gt;45,G119*2)))))*1.1</f>
        <v>30.36</v>
      </c>
      <c r="L119" s="6" t="n">
        <f aca="false">QUOTIENT(Tabelle4[[#This Row],[Spalte14]],6)</f>
        <v>5</v>
      </c>
      <c r="M119" s="1" t="s">
        <v>230</v>
      </c>
    </row>
    <row r="120" customFormat="false" ht="15" hidden="false" customHeight="false" outlineLevel="0" collapsed="false">
      <c r="B120" s="23"/>
      <c r="D120" s="1"/>
      <c r="H120" s="21"/>
      <c r="I120" s="21"/>
      <c r="K120" s="24" t="n">
        <f aca="false">IF(G120&lt;=7,G120*3.2+6,IF(G120&lt;=13,G120*3+6,IF(G120&lt;=28,G120*2.7+6,IF(G120&lt;=45,G120*2.5,IF(G120&gt;45,G120*2)))))*1.1</f>
        <v>6.6</v>
      </c>
      <c r="L120" s="6" t="n">
        <f aca="false">QUOTIENT(Tabelle4[[#This Row],[Spalte14]],6)</f>
        <v>1</v>
      </c>
      <c r="M120" s="1"/>
    </row>
    <row r="121" customFormat="false" ht="15" hidden="false" customHeight="false" outlineLevel="0" collapsed="false">
      <c r="A121" s="0" t="s">
        <v>231</v>
      </c>
      <c r="B121" s="23"/>
      <c r="D121" s="1"/>
      <c r="E121" s="0" t="s">
        <v>232</v>
      </c>
      <c r="F121" s="0" t="n">
        <v>2021</v>
      </c>
      <c r="G121" s="2" t="n">
        <v>21.4</v>
      </c>
      <c r="H121" s="21" t="n">
        <v>2</v>
      </c>
      <c r="I121" s="33"/>
      <c r="J121" s="4" t="n">
        <v>1</v>
      </c>
      <c r="K121" s="24" t="n">
        <f aca="false">IF(G121&lt;=7,G121*3.2+6,IF(G121&lt;=13,G121*3+6,IF(G121&lt;=28,G121*2.7+6,IF(G121&lt;=45,G121*2.5,IF(G121&gt;45,G121*2)))))*1.1</f>
        <v>70.158</v>
      </c>
      <c r="L121" s="6" t="n">
        <f aca="false">QUOTIENT(Tabelle4[[#This Row],[Spalte14]],6)</f>
        <v>11</v>
      </c>
      <c r="M121" s="1" t="s">
        <v>233</v>
      </c>
    </row>
    <row r="122" customFormat="false" ht="15" hidden="false" customHeight="false" outlineLevel="0" collapsed="false">
      <c r="A122" s="0" t="s">
        <v>234</v>
      </c>
      <c r="B122" s="23"/>
      <c r="D122" s="1"/>
      <c r="E122" s="0" t="s">
        <v>235</v>
      </c>
      <c r="F122" s="0" t="n">
        <v>2021</v>
      </c>
      <c r="G122" s="2" t="n">
        <v>17</v>
      </c>
      <c r="H122" s="21" t="n">
        <v>3</v>
      </c>
      <c r="I122" s="21"/>
      <c r="K122" s="24" t="n">
        <f aca="false">IF(G122&lt;=7,G122*3.2+6,IF(G122&lt;=13,G122*3+6,IF(G122&lt;=28,G122*2.7+6,IF(G122&lt;=45,G122*2.5,IF(G122&gt;45,G122*2)))))*1.1</f>
        <v>57.09</v>
      </c>
      <c r="L122" s="6" t="n">
        <f aca="false">QUOTIENT(Tabelle4[[#This Row],[Spalte14]],6)</f>
        <v>9</v>
      </c>
      <c r="M122" s="1" t="s">
        <v>236</v>
      </c>
    </row>
    <row r="123" customFormat="false" ht="15" hidden="false" customHeight="false" outlineLevel="0" collapsed="false">
      <c r="A123" s="0" t="s">
        <v>237</v>
      </c>
      <c r="B123" s="23"/>
      <c r="D123" s="1"/>
      <c r="E123" s="0" t="s">
        <v>238</v>
      </c>
      <c r="F123" s="0" t="n">
        <v>2020</v>
      </c>
      <c r="G123" s="2" t="n">
        <v>19.1</v>
      </c>
      <c r="H123" s="21" t="n">
        <v>1</v>
      </c>
      <c r="I123" s="25" t="s">
        <v>216</v>
      </c>
      <c r="K123" s="24" t="n">
        <f aca="false">IF(G123&lt;=7,G123*3.2+6,IF(G123&lt;=13,G123*3+6,IF(G123&lt;=28,G123*2.7+6,IF(G123&lt;=45,G123*2.5,IF(G123&gt;45,G123*2)))))*1.1</f>
        <v>63.327</v>
      </c>
      <c r="L123" s="6" t="n">
        <f aca="false">QUOTIENT(Tabelle4[[#This Row],[Spalte14]],6)</f>
        <v>10</v>
      </c>
      <c r="M123" s="1" t="s">
        <v>239</v>
      </c>
    </row>
    <row r="124" customFormat="false" ht="15" hidden="false" customHeight="false" outlineLevel="0" collapsed="false">
      <c r="A124" s="0" t="s">
        <v>240</v>
      </c>
      <c r="B124" s="23"/>
      <c r="D124" s="1"/>
      <c r="E124" s="0" t="s">
        <v>241</v>
      </c>
      <c r="F124" s="0" t="n">
        <v>2018</v>
      </c>
      <c r="G124" s="2" t="n">
        <v>14.49</v>
      </c>
      <c r="H124" s="21" t="n">
        <v>1</v>
      </c>
      <c r="I124" s="25" t="s">
        <v>242</v>
      </c>
      <c r="K124" s="24" t="n">
        <f aca="false">IF(G124&lt;=7,G124*3.2+6,IF(G124&lt;=13,G124*3+6,IF(G124&lt;=28,G124*2.7+6,IF(G124&lt;=45,G124*2.5,IF(G124&gt;45,G124*2)))))*1.1</f>
        <v>49.6353</v>
      </c>
      <c r="L124" s="6" t="n">
        <f aca="false">QUOTIENT(Tabelle4[[#This Row],[Spalte14]],6)</f>
        <v>8</v>
      </c>
      <c r="M124" s="1" t="s">
        <v>243</v>
      </c>
    </row>
    <row r="125" customFormat="false" ht="15" hidden="false" customHeight="false" outlineLevel="0" collapsed="false">
      <c r="B125" s="23"/>
      <c r="D125" s="1"/>
      <c r="H125" s="21"/>
      <c r="I125" s="25"/>
      <c r="K125" s="24" t="n">
        <f aca="false">IF(G125&lt;=7,G125*3.2+6,IF(G125&lt;=13,G125*3+6,IF(G125&lt;=28,G125*2.7+6,IF(G125&lt;=45,G125*2.5,IF(G125&gt;45,G125*2)))))*1.1</f>
        <v>6.6</v>
      </c>
      <c r="L125" s="6" t="n">
        <f aca="false">QUOTIENT(Tabelle4[[#This Row],[Spalte14]],6)</f>
        <v>1</v>
      </c>
      <c r="M125" s="1"/>
    </row>
    <row r="126" customFormat="false" ht="15" hidden="false" customHeight="false" outlineLevel="0" collapsed="false">
      <c r="A126" s="0" t="s">
        <v>244</v>
      </c>
      <c r="B126" s="23"/>
      <c r="D126" s="1"/>
      <c r="E126" s="0" t="s">
        <v>245</v>
      </c>
      <c r="F126" s="0" t="n">
        <v>2020</v>
      </c>
      <c r="G126" s="2" t="n">
        <v>12.95</v>
      </c>
      <c r="H126" s="21" t="n">
        <v>2</v>
      </c>
      <c r="I126" s="21" t="s">
        <v>246</v>
      </c>
      <c r="K126" s="24" t="n">
        <f aca="false">IF(G126&lt;=7,G126*3.2+6,IF(G126&lt;=13,G126*3+6,IF(G126&lt;=28,G126*2.7+6,IF(G126&lt;=45,G126*2.5,IF(G126&gt;45,G126*2)))))*1.1</f>
        <v>49.335</v>
      </c>
      <c r="L126" s="6" t="n">
        <f aca="false">QUOTIENT(Tabelle4[[#This Row],[Spalte14]],6)</f>
        <v>8</v>
      </c>
      <c r="M126" s="1" t="s">
        <v>247</v>
      </c>
    </row>
    <row r="127" customFormat="false" ht="15" hidden="false" customHeight="false" outlineLevel="0" collapsed="false">
      <c r="A127" s="0" t="s">
        <v>248</v>
      </c>
      <c r="B127" s="23"/>
      <c r="D127" s="1"/>
      <c r="E127" s="0" t="s">
        <v>232</v>
      </c>
      <c r="F127" s="0" t="n">
        <v>2009</v>
      </c>
      <c r="G127" s="2" t="n">
        <v>105.1</v>
      </c>
      <c r="H127" s="21" t="n">
        <v>5</v>
      </c>
      <c r="I127" s="33"/>
      <c r="K127" s="26" t="n">
        <v>230</v>
      </c>
      <c r="L127" s="6" t="n">
        <f aca="false">QUOTIENT(Tabelle4[[#This Row],[Spalte14]],6)</f>
        <v>38</v>
      </c>
    </row>
    <row r="128" customFormat="false" ht="15" hidden="false" customHeight="false" outlineLevel="0" collapsed="false">
      <c r="A128" s="0" t="s">
        <v>248</v>
      </c>
      <c r="B128" s="23"/>
      <c r="D128" s="8"/>
      <c r="E128" s="0" t="s">
        <v>232</v>
      </c>
      <c r="F128" s="0" t="n">
        <v>2006</v>
      </c>
      <c r="G128" s="2" t="n">
        <v>130.5</v>
      </c>
      <c r="H128" s="21" t="n">
        <v>3</v>
      </c>
      <c r="I128" s="33"/>
      <c r="K128" s="26" t="n">
        <v>260</v>
      </c>
      <c r="L128" s="6" t="n">
        <f aca="false">QUOTIENT(Tabelle4[[#This Row],[Spalte14]],6)</f>
        <v>43</v>
      </c>
    </row>
    <row r="129" customFormat="false" ht="15" hidden="false" customHeight="false" outlineLevel="0" collapsed="false">
      <c r="A129" s="0" t="s">
        <v>248</v>
      </c>
      <c r="B129" s="23"/>
      <c r="D129" s="1"/>
      <c r="F129" s="0" t="n">
        <v>2010</v>
      </c>
      <c r="G129" s="2" t="n">
        <v>102</v>
      </c>
      <c r="H129" s="21" t="n">
        <v>0</v>
      </c>
      <c r="I129" s="33" t="s">
        <v>179</v>
      </c>
      <c r="J129" s="4" t="n">
        <v>1</v>
      </c>
      <c r="K129" s="26" t="n">
        <v>220</v>
      </c>
    </row>
    <row r="130" customFormat="false" ht="15" hidden="false" customHeight="false" outlineLevel="0" collapsed="false">
      <c r="B130" s="23"/>
      <c r="D130" s="1"/>
      <c r="H130" s="21"/>
      <c r="I130" s="21"/>
      <c r="K130" s="24" t="n">
        <f aca="false">IF(G130&lt;=7,G130*3.2+6,IF(G130&lt;=13,G130*3+6,IF(G130&lt;=28,G130*2.7+6,IF(G130&lt;=45,G130*2.5,IF(G130&gt;45,G130*2)))))*1.1</f>
        <v>6.6</v>
      </c>
    </row>
    <row r="131" customFormat="false" ht="15" hidden="false" customHeight="false" outlineLevel="0" collapsed="false">
      <c r="A131" s="7" t="s">
        <v>249</v>
      </c>
      <c r="B131" s="23"/>
      <c r="D131" s="1"/>
      <c r="H131" s="21"/>
      <c r="I131" s="21"/>
      <c r="K131" s="24" t="n">
        <f aca="false">IF(G131&lt;=7,G131*3.2+6,IF(G131&lt;=13,G131*3+6,IF(G131&lt;=28,G131*2.7+6,IF(G131&lt;=45,G131*2.5,IF(G131&gt;45,G131*2)))))*1.1</f>
        <v>6.6</v>
      </c>
    </row>
    <row r="132" customFormat="false" ht="15" hidden="false" customHeight="false" outlineLevel="0" collapsed="false">
      <c r="A132" s="0" t="s">
        <v>250</v>
      </c>
      <c r="B132" s="23"/>
      <c r="D132" s="1"/>
      <c r="E132" s="0" t="s">
        <v>232</v>
      </c>
      <c r="F132" s="0" t="n">
        <v>2021</v>
      </c>
      <c r="G132" s="2" t="n">
        <v>14.5</v>
      </c>
      <c r="H132" s="21" t="n">
        <v>3</v>
      </c>
      <c r="I132" s="21"/>
      <c r="K132" s="24" t="n">
        <f aca="false">IF(G132&lt;=7,G132*3.2+6,IF(G132&lt;=13,G132*3+6,IF(G132&lt;=28,G132*2.7+6,IF(G132&lt;=45,G132*2.5,IF(G132&gt;45,G132*2)))))*1.1</f>
        <v>49.665</v>
      </c>
      <c r="L132" s="6" t="n">
        <f aca="false">QUOTIENT(Tabelle4[[#This Row],[Spalte14]],6)</f>
        <v>8</v>
      </c>
      <c r="M132" s="1" t="s">
        <v>251</v>
      </c>
    </row>
    <row r="133" customFormat="false" ht="15" hidden="false" customHeight="false" outlineLevel="0" collapsed="false">
      <c r="A133" s="21" t="s">
        <v>252</v>
      </c>
      <c r="B133" s="23"/>
      <c r="C133" s="21"/>
      <c r="D133" s="40"/>
      <c r="E133" s="21" t="s">
        <v>253</v>
      </c>
      <c r="F133" s="21" t="n">
        <v>2019</v>
      </c>
      <c r="G133" s="21" t="n">
        <v>25.9</v>
      </c>
      <c r="H133" s="21" t="n">
        <v>3</v>
      </c>
      <c r="I133" s="21"/>
      <c r="K133" s="24" t="n">
        <f aca="false">IF(G133&lt;=7,G133*3.2+6,IF(G133&lt;=13,G133*3+6,IF(G133&lt;=28,G133*2.7+6,IF(G133&lt;=45,G133*2.5,IF(G133&gt;45,G133*2)))))*1.1</f>
        <v>83.523</v>
      </c>
      <c r="L133" s="6" t="n">
        <f aca="false">QUOTIENT(Tabelle4[[#This Row],[Spalte14]],6)</f>
        <v>13</v>
      </c>
    </row>
    <row r="134" customFormat="false" ht="15" hidden="false" customHeight="false" outlineLevel="0" collapsed="false">
      <c r="A134" s="0" t="s">
        <v>254</v>
      </c>
      <c r="B134" s="23"/>
      <c r="D134" s="1"/>
      <c r="E134" s="0" t="s">
        <v>238</v>
      </c>
      <c r="F134" s="0" t="n">
        <v>2021</v>
      </c>
      <c r="G134" s="2" t="n">
        <v>19.4</v>
      </c>
      <c r="H134" s="21" t="n">
        <v>1</v>
      </c>
      <c r="I134" s="21" t="s">
        <v>255</v>
      </c>
      <c r="K134" s="24" t="n">
        <f aca="false">IF(G134&lt;=7,G134*3.2+6,IF(G134&lt;=13,G134*3+6,IF(G134&lt;=28,G134*2.7+6,IF(G134&lt;=45,G134*2.5,IF(G134&gt;45,G134*2)))))*1.1</f>
        <v>64.218</v>
      </c>
      <c r="L134" s="6" t="n">
        <f aca="false">QUOTIENT(Tabelle4[[#This Row],[Spalte14]],6)</f>
        <v>10</v>
      </c>
      <c r="M134" s="1"/>
    </row>
    <row r="135" customFormat="false" ht="15" hidden="false" customHeight="false" outlineLevel="0" collapsed="false">
      <c r="B135" s="23"/>
      <c r="D135" s="1"/>
      <c r="H135" s="21"/>
      <c r="I135" s="21"/>
      <c r="K135" s="24" t="n">
        <f aca="false">IF(G135&lt;=7,G135*3.2+6,IF(G135&lt;=13,G135*3+6,IF(G135&lt;=28,G135*2.7+6,IF(G135&lt;=45,G135*2.5,IF(G135&gt;45,G135*2)))))*1.1</f>
        <v>6.6</v>
      </c>
      <c r="L135" s="6" t="n">
        <f aca="false">QUOTIENT(Tabelle4[[#This Row],[Spalte14]],6)</f>
        <v>1</v>
      </c>
    </row>
    <row r="136" customFormat="false" ht="15" hidden="false" customHeight="false" outlineLevel="0" collapsed="false">
      <c r="A136" s="0" t="s">
        <v>256</v>
      </c>
      <c r="B136" s="23"/>
      <c r="D136" s="1"/>
      <c r="E136" s="0" t="s">
        <v>202</v>
      </c>
      <c r="F136" s="0" t="n">
        <v>2023</v>
      </c>
      <c r="G136" s="2" t="n">
        <v>14.4</v>
      </c>
      <c r="H136" s="21" t="n">
        <v>3</v>
      </c>
      <c r="I136" s="21"/>
      <c r="K136" s="24" t="n">
        <f aca="false">IF(G136&lt;=7,G136*3.2+6,IF(G136&lt;=13,G136*3+6,IF(G136&lt;=28,G136*2.7+6,IF(G136&lt;=45,G136*2.5,IF(G136&gt;45,G136*2)))))*1.1</f>
        <v>49.368</v>
      </c>
      <c r="L136" s="6" t="n">
        <f aca="false">QUOTIENT(Tabelle4[[#This Row],[Spalte14]],6)</f>
        <v>8</v>
      </c>
      <c r="M136" s="1" t="s">
        <v>257</v>
      </c>
    </row>
    <row r="137" customFormat="false" ht="15" hidden="false" customHeight="false" outlineLevel="0" collapsed="false">
      <c r="A137" s="0" t="s">
        <v>258</v>
      </c>
      <c r="B137" s="23"/>
      <c r="D137" s="1"/>
      <c r="E137" s="0" t="s">
        <v>259</v>
      </c>
      <c r="F137" s="0" t="n">
        <v>2020</v>
      </c>
      <c r="G137" s="2" t="n">
        <v>15</v>
      </c>
      <c r="H137" s="21" t="n">
        <v>2</v>
      </c>
      <c r="I137" s="33" t="s">
        <v>260</v>
      </c>
      <c r="K137" s="24" t="n">
        <f aca="false">IF(G137&lt;=7,G137*3.2+6,IF(G137&lt;=13,G137*3+6,IF(G137&lt;=28,G137*2.7+6,IF(G137&lt;=45,G137*2.5,IF(G137&gt;45,G137*2)))))*1.1</f>
        <v>51.15</v>
      </c>
      <c r="L137" s="6" t="n">
        <f aca="false">QUOTIENT(Tabelle4[[#This Row],[Spalte14]],6)</f>
        <v>8</v>
      </c>
      <c r="M137" s="1"/>
    </row>
    <row r="138" customFormat="false" ht="15" hidden="false" customHeight="false" outlineLevel="0" collapsed="false">
      <c r="B138" s="23"/>
      <c r="D138" s="1"/>
      <c r="F138" s="41"/>
      <c r="G138" s="42"/>
      <c r="H138" s="32"/>
      <c r="I138" s="43"/>
      <c r="K138" s="24" t="n">
        <f aca="false">IF(G138&lt;=7,G138*3.2+6,IF(G138&lt;=13,G138*3+6,IF(G138&lt;=28,G138*2.7+6,IF(G138&lt;=45,G138*2.5,IF(G138&gt;45,G138*2)))))*1.1</f>
        <v>6.6</v>
      </c>
      <c r="M138" s="1"/>
    </row>
    <row r="139" customFormat="false" ht="15" hidden="false" customHeight="false" outlineLevel="0" collapsed="false">
      <c r="B139" s="23"/>
      <c r="D139" s="1"/>
      <c r="G139" s="28"/>
      <c r="H139" s="21"/>
      <c r="I139" s="29"/>
      <c r="K139" s="24" t="n">
        <f aca="false">IF(G139&lt;=7,G139*3.2+6,IF(G139&lt;=13,G139*3+6,IF(G139&lt;=28,G139*2.7+6,IF(G139&lt;=45,G139*2.5,IF(G139&gt;45,G139*2)))))*1.1</f>
        <v>6.6</v>
      </c>
      <c r="M139" s="1"/>
    </row>
    <row r="140" customFormat="false" ht="15" hidden="false" customHeight="false" outlineLevel="0" collapsed="false">
      <c r="A140" s="0" t="s">
        <v>261</v>
      </c>
      <c r="B140" s="23"/>
      <c r="D140" s="1"/>
      <c r="E140" s="0" t="s">
        <v>262</v>
      </c>
      <c r="F140" s="0" t="n">
        <v>2020</v>
      </c>
      <c r="G140" s="28" t="n">
        <v>16</v>
      </c>
      <c r="H140" s="21" t="n">
        <v>2</v>
      </c>
      <c r="I140" s="29" t="s">
        <v>260</v>
      </c>
      <c r="K140" s="24" t="n">
        <f aca="false">IF(G140&lt;=7,G140*3.2+6,IF(G140&lt;=13,G140*3+6,IF(G140&lt;=28,G140*2.7+6,IF(G140&lt;=45,G140*2.5,IF(G140&gt;45,G140*2)))))*1.1</f>
        <v>54.12</v>
      </c>
      <c r="L140" s="6" t="n">
        <f aca="false">QUOTIENT(Tabelle4[[#This Row],[Spalte14]],6)</f>
        <v>9</v>
      </c>
      <c r="M140" s="1" t="s">
        <v>263</v>
      </c>
    </row>
    <row r="141" customFormat="false" ht="15" hidden="false" customHeight="false" outlineLevel="0" collapsed="false">
      <c r="A141" s="0" t="s">
        <v>264</v>
      </c>
      <c r="B141" s="23"/>
      <c r="D141" s="1"/>
      <c r="E141" s="0" t="s">
        <v>265</v>
      </c>
      <c r="F141" s="21" t="n">
        <v>2021</v>
      </c>
      <c r="G141" s="28" t="n">
        <v>9.1</v>
      </c>
      <c r="H141" s="21" t="n">
        <v>2</v>
      </c>
      <c r="I141" s="29" t="s">
        <v>82</v>
      </c>
      <c r="K141" s="24" t="n">
        <f aca="false">IF(G141&lt;=7,G141*3.2+6,IF(G141&lt;=13,G141*3+6,IF(G141&lt;=28,G141*2.7+6,IF(G141&lt;=45,G141*2.5,IF(G141&gt;45,G141*2)))))*1.1</f>
        <v>36.63</v>
      </c>
      <c r="L141" s="6" t="n">
        <f aca="false">QUOTIENT(Tabelle4[[#This Row],[Spalte14]],6)</f>
        <v>6</v>
      </c>
      <c r="M141" s="1" t="s">
        <v>266</v>
      </c>
    </row>
    <row r="142" customFormat="false" ht="15" hidden="false" customHeight="false" outlineLevel="0" collapsed="false">
      <c r="B142" s="23"/>
      <c r="D142" s="1"/>
      <c r="G142" s="28"/>
      <c r="H142" s="21"/>
      <c r="I142" s="29"/>
      <c r="K142" s="24" t="n">
        <f aca="false">IF(G142&lt;=7,G142*3.2+6,IF(G142&lt;=13,G142*3+6,IF(G142&lt;=28,G142*2.7+6,IF(G142&lt;=45,G142*2.5,IF(G142&gt;45,G142*2)))))*1.1</f>
        <v>6.6</v>
      </c>
      <c r="M142" s="1"/>
    </row>
    <row r="143" customFormat="false" ht="15" hidden="false" customHeight="false" outlineLevel="0" collapsed="false">
      <c r="A143" s="0" t="s">
        <v>267</v>
      </c>
      <c r="B143" s="23" t="s">
        <v>37</v>
      </c>
      <c r="D143" s="1" t="s">
        <v>268</v>
      </c>
      <c r="E143" s="0" t="s">
        <v>269</v>
      </c>
      <c r="F143" s="0" t="n">
        <v>2022</v>
      </c>
      <c r="G143" s="28" t="n">
        <v>15.25</v>
      </c>
      <c r="H143" s="21" t="n">
        <v>3</v>
      </c>
      <c r="I143" s="29"/>
      <c r="K143" s="24" t="n">
        <f aca="false">IF(G143&lt;=7,G143*3.2+6,IF(G143&lt;=13,G143*3+6,IF(G143&lt;=28,G143*2.7+6,IF(G143&lt;=45,G143*2.5,IF(G143&gt;45,G143*2)))))*1.1</f>
        <v>51.8925</v>
      </c>
      <c r="L143" s="6" t="n">
        <f aca="false">QUOTIENT(Tabelle4[[#This Row],[Spalte14]],6)</f>
        <v>8</v>
      </c>
      <c r="M143" s="1" t="s">
        <v>270</v>
      </c>
    </row>
    <row r="144" customFormat="false" ht="15" hidden="false" customHeight="false" outlineLevel="0" collapsed="false">
      <c r="A144" s="0" t="s">
        <v>271</v>
      </c>
      <c r="B144" s="23"/>
      <c r="D144" s="1"/>
      <c r="E144" s="0" t="s">
        <v>272</v>
      </c>
      <c r="F144" s="0" t="n">
        <v>2022</v>
      </c>
      <c r="G144" s="2" t="n">
        <v>19.9</v>
      </c>
      <c r="H144" s="21" t="n">
        <v>3</v>
      </c>
      <c r="I144" s="33"/>
      <c r="K144" s="44" t="n">
        <f aca="false">IF(G144&lt;=7,G144*3.2+6,IF(G144&lt;=13,G144*3+6,IF(G144&lt;=28,G144*2.7+6,IF(G144&lt;=45,G144*2.5,IF(G144&gt;45,G144*2)))))*1.1</f>
        <v>65.703</v>
      </c>
      <c r="L144" s="6" t="n">
        <f aca="false">QUOTIENT(Tabelle4[[#This Row],[Spalte14]],6)</f>
        <v>10</v>
      </c>
      <c r="M144" s="1" t="s">
        <v>273</v>
      </c>
    </row>
    <row r="145" customFormat="false" ht="15" hidden="false" customHeight="false" outlineLevel="0" collapsed="false">
      <c r="A145" s="0" t="s">
        <v>274</v>
      </c>
      <c r="B145" s="23"/>
      <c r="C145" s="1" t="s">
        <v>275</v>
      </c>
      <c r="D145" s="1" t="s">
        <v>38</v>
      </c>
      <c r="E145" s="0" t="s">
        <v>50</v>
      </c>
      <c r="F145" s="0" t="n">
        <v>2015</v>
      </c>
      <c r="G145" s="28" t="n">
        <v>58.16</v>
      </c>
      <c r="H145" s="21" t="n">
        <v>0</v>
      </c>
      <c r="I145" s="45"/>
      <c r="J145" s="4" t="n">
        <v>3</v>
      </c>
      <c r="K145" s="24" t="n">
        <f aca="false">IF(G145&lt;=7,G145*3.2+6,IF(G145&lt;=13,G145*3+6,IF(G145&lt;=28,G145*2.7+6,IF(G145&lt;=45,G145*2.5,IF(G145&gt;45,G145*2)))))*1.1</f>
        <v>127.952</v>
      </c>
      <c r="L145" s="6" t="n">
        <f aca="false">QUOTIENT(Tabelle4[[#This Row],[Spalte14]],6)</f>
        <v>21</v>
      </c>
      <c r="M145" s="1" t="s">
        <v>276</v>
      </c>
    </row>
    <row r="146" customFormat="false" ht="15" hidden="false" customHeight="false" outlineLevel="0" collapsed="false">
      <c r="B146" s="23"/>
      <c r="D146" s="1"/>
      <c r="G146" s="28"/>
      <c r="H146" s="21"/>
      <c r="I146" s="29"/>
      <c r="K146" s="24" t="n">
        <f aca="false">IF(G146&lt;=7,G146*3.2+6,IF(G146&lt;=13,G146*3+6,IF(G146&lt;=28,G146*2.7+6,IF(G146&lt;=45,G146*2.5,IF(G146&gt;45,G146*2)))))*1.1</f>
        <v>6.6</v>
      </c>
      <c r="L146" s="6" t="n">
        <f aca="false">QUOTIENT(Tabelle4[[#This Row],[Spalte14]],6)</f>
        <v>1</v>
      </c>
      <c r="M146" s="1"/>
    </row>
    <row r="147" customFormat="false" ht="15" hidden="false" customHeight="false" outlineLevel="0" collapsed="false">
      <c r="B147" s="23"/>
      <c r="D147" s="1"/>
      <c r="G147" s="28"/>
      <c r="H147" s="21"/>
      <c r="I147" s="29"/>
      <c r="K147" s="24" t="n">
        <f aca="false">IF(G147&lt;=7,G147*3.2+6,IF(G147&lt;=13,G147*3+6,IF(G147&lt;=28,G147*2.7+6,IF(G147&lt;=45,G147*2.5,IF(G147&gt;45,G147*2)))))*1.1</f>
        <v>6.6</v>
      </c>
      <c r="L147" s="6" t="n">
        <f aca="false">QUOTIENT(Tabelle4[[#This Row],[Spalte14]],6)</f>
        <v>1</v>
      </c>
      <c r="M147" s="1"/>
    </row>
    <row r="148" customFormat="false" ht="15" hidden="false" customHeight="false" outlineLevel="0" collapsed="false">
      <c r="A148" s="0" t="s">
        <v>277</v>
      </c>
      <c r="B148" s="23" t="s">
        <v>37</v>
      </c>
      <c r="D148" s="1"/>
      <c r="E148" s="0" t="s">
        <v>278</v>
      </c>
      <c r="F148" s="0" t="n">
        <v>2020</v>
      </c>
      <c r="G148" s="28" t="n">
        <v>48.55</v>
      </c>
      <c r="H148" s="21" t="n">
        <v>4</v>
      </c>
      <c r="I148" s="46" t="s">
        <v>246</v>
      </c>
      <c r="J148" s="4" t="n">
        <v>1</v>
      </c>
      <c r="K148" s="26" t="n">
        <v>122</v>
      </c>
      <c r="L148" s="6" t="n">
        <f aca="false">QUOTIENT(Tabelle4[[#This Row],[Spalte14]],6)</f>
        <v>20</v>
      </c>
      <c r="M148" s="1" t="s">
        <v>279</v>
      </c>
    </row>
    <row r="149" customFormat="false" ht="15" hidden="false" customHeight="false" outlineLevel="0" collapsed="false">
      <c r="A149" s="0" t="s">
        <v>277</v>
      </c>
      <c r="B149" s="23" t="s">
        <v>37</v>
      </c>
      <c r="D149" s="1"/>
      <c r="E149" s="0" t="s">
        <v>278</v>
      </c>
      <c r="F149" s="0" t="n">
        <v>2017</v>
      </c>
      <c r="G149" s="28" t="n">
        <v>49.5</v>
      </c>
      <c r="H149" s="21" t="n">
        <v>0</v>
      </c>
      <c r="I149" s="21" t="s">
        <v>179</v>
      </c>
      <c r="J149" s="4" t="n">
        <v>3</v>
      </c>
      <c r="K149" s="24" t="n">
        <f aca="false">IF(G149&lt;=7,G149*3.2+6,IF(G149&lt;=13,G149*3+6,IF(G149&lt;=28,G149*2.7+6,IF(G149&lt;=45,G149*2.5,IF(G149&gt;45,G149*2)))))*1.1</f>
        <v>108.9</v>
      </c>
      <c r="L149" s="6" t="n">
        <f aca="false">QUOTIENT(Tabelle4[[#This Row],[Spalte14]],6)</f>
        <v>18</v>
      </c>
      <c r="M149" s="1" t="s">
        <v>279</v>
      </c>
    </row>
    <row r="150" customFormat="false" ht="15" hidden="false" customHeight="false" outlineLevel="0" collapsed="false">
      <c r="B150" s="23"/>
      <c r="D150" s="1"/>
      <c r="G150" s="28"/>
      <c r="H150" s="32"/>
      <c r="I150" s="43"/>
      <c r="J150" s="47"/>
      <c r="K150" s="24" t="n">
        <f aca="false">IF(G150&lt;=7,G150*3.2+6,IF(G150&lt;=13,G150*3+6,IF(G150&lt;=28,G150*2.7+6,IF(G150&lt;=45,G150*2.5,IF(G150&gt;45,G150*2)))))*1.1</f>
        <v>6.6</v>
      </c>
      <c r="M150" s="1"/>
    </row>
    <row r="151" customFormat="false" ht="15" hidden="false" customHeight="false" outlineLevel="0" collapsed="false">
      <c r="A151" s="0" t="s">
        <v>280</v>
      </c>
      <c r="B151" s="23"/>
      <c r="D151" s="1"/>
      <c r="E151" s="0" t="s">
        <v>209</v>
      </c>
      <c r="F151" s="0" t="n">
        <v>2017</v>
      </c>
      <c r="G151" s="28" t="n">
        <v>12.5</v>
      </c>
      <c r="H151" s="21" t="n">
        <v>1</v>
      </c>
      <c r="I151" s="29" t="s">
        <v>281</v>
      </c>
      <c r="K151" s="24" t="n">
        <f aca="false">IF(G151&lt;=7,G151*3.2+6,IF(G151&lt;=13,G151*3+6,IF(G151&lt;=28,G151*2.7+6,IF(G151&lt;=45,G151*2.5,IF(G151&gt;45,G151*2)))))*1.1</f>
        <v>47.85</v>
      </c>
      <c r="L151" s="6" t="n">
        <f aca="false">QUOTIENT(Tabelle4[[#This Row],[Spalte14]],6)</f>
        <v>7</v>
      </c>
      <c r="M151" s="1" t="s">
        <v>282</v>
      </c>
    </row>
    <row r="152" customFormat="false" ht="15" hidden="false" customHeight="false" outlineLevel="0" collapsed="false">
      <c r="A152" s="0" t="s">
        <v>283</v>
      </c>
      <c r="B152" s="23"/>
      <c r="D152" s="1"/>
      <c r="E152" s="0" t="s">
        <v>235</v>
      </c>
      <c r="F152" s="0" t="n">
        <v>2020</v>
      </c>
      <c r="G152" s="2" t="n">
        <v>25</v>
      </c>
      <c r="H152" s="21" t="n">
        <v>2</v>
      </c>
      <c r="I152" s="21"/>
      <c r="J152" s="21" t="s">
        <v>246</v>
      </c>
      <c r="K152" s="24" t="n">
        <f aca="false">IF(G152&lt;=7,G152*3.2+6,IF(G152&lt;=13,G152*3+6,IF(G152&lt;=28,G152*2.7+6,IF(G152&lt;=45,G152*2.5,IF(G152&gt;45,G152*2)))))*1.1</f>
        <v>80.85</v>
      </c>
      <c r="L152" s="6" t="n">
        <f aca="false">QUOTIENT(Tabelle4[[#This Row],[Spalte14]],6)</f>
        <v>13</v>
      </c>
      <c r="M152" s="1" t="s">
        <v>284</v>
      </c>
    </row>
    <row r="153" customFormat="false" ht="15" hidden="false" customHeight="false" outlineLevel="0" collapsed="false">
      <c r="A153" s="0" t="s">
        <v>285</v>
      </c>
      <c r="B153" s="23" t="s">
        <v>37</v>
      </c>
      <c r="D153" s="1" t="s">
        <v>286</v>
      </c>
      <c r="E153" s="0" t="s">
        <v>219</v>
      </c>
      <c r="F153" s="0" t="n">
        <v>2022</v>
      </c>
      <c r="G153" s="2" t="n">
        <v>27.5</v>
      </c>
      <c r="H153" s="21" t="n">
        <v>5</v>
      </c>
      <c r="I153" s="21"/>
      <c r="K153" s="24" t="n">
        <f aca="false">IF(G153&lt;=7,G153*3.2+6,IF(G153&lt;=13,G153*3+6,IF(G153&lt;=28,G153*2.7+6,IF(G153&lt;=45,G153*2.5,IF(G153&gt;45,G153*2)))))*1.1</f>
        <v>88.275</v>
      </c>
      <c r="L153" s="6" t="n">
        <f aca="false">QUOTIENT(Tabelle4[[#This Row],[Spalte14]],6)</f>
        <v>14</v>
      </c>
      <c r="M153" s="1" t="s">
        <v>287</v>
      </c>
    </row>
    <row r="154" customFormat="false" ht="15" hidden="false" customHeight="false" outlineLevel="0" collapsed="false">
      <c r="B154" s="23"/>
      <c r="D154" s="1"/>
      <c r="H154" s="21"/>
      <c r="I154" s="21"/>
      <c r="K154" s="24" t="n">
        <f aca="false">IF(G154&lt;=7,G154*3.2+6,IF(G154&lt;=13,G154*3+6,IF(G154&lt;=28,G154*2.7+6,IF(G154&lt;=45,G154*2.5,IF(G154&gt;45,G154*2)))))*1.1</f>
        <v>6.6</v>
      </c>
      <c r="L154" s="6" t="n">
        <f aca="false">QUOTIENT(Tabelle4[[#This Row],[Spalte14]],6)</f>
        <v>1</v>
      </c>
    </row>
    <row r="155" customFormat="false" ht="15" hidden="false" customHeight="false" outlineLevel="0" collapsed="false">
      <c r="B155" s="23"/>
      <c r="D155" s="1"/>
      <c r="H155" s="21"/>
      <c r="I155" s="21"/>
      <c r="K155" s="24" t="n">
        <f aca="false">IF(G155&lt;=7,G155*3.2+6,IF(G155&lt;=13,G155*3+6,IF(G155&lt;=28,G155*2.7+6,IF(G155&lt;=45,G155*2.5,IF(G155&gt;45,G155*2)))))*1.1</f>
        <v>6.6</v>
      </c>
      <c r="L155" s="6" t="n">
        <f aca="false">QUOTIENT(Tabelle4[[#This Row],[Spalte14]],6)</f>
        <v>1</v>
      </c>
    </row>
    <row r="156" customFormat="false" ht="15" hidden="false" customHeight="false" outlineLevel="0" collapsed="false">
      <c r="B156" s="23"/>
      <c r="D156" s="1"/>
      <c r="H156" s="21"/>
      <c r="I156" s="21"/>
      <c r="K156" s="24" t="n">
        <f aca="false">IF(G156&lt;=7,G156*3.2+6,IF(G156&lt;=13,G156*3+6,IF(G156&lt;=28,G156*2.7+6,IF(G156&lt;=45,G156*2.5,IF(G156&gt;45,G156*2)))))*1.1</f>
        <v>6.6</v>
      </c>
      <c r="M156" s="1"/>
    </row>
    <row r="157" customFormat="false" ht="15" hidden="false" customHeight="false" outlineLevel="0" collapsed="false">
      <c r="B157" s="23"/>
      <c r="D157" s="1"/>
      <c r="H157" s="21"/>
      <c r="I157" s="21"/>
      <c r="K157" s="24" t="n">
        <f aca="false">IF(G157&lt;=7,G157*3.2+6,IF(G157&lt;=13,G157*3+6,IF(G157&lt;=28,G157*2.7+6,IF(G157&lt;=45,G157*2.5,IF(G157&gt;45,G157*2)))))*1.1</f>
        <v>6.6</v>
      </c>
      <c r="L157" s="6" t="n">
        <f aca="false">QUOTIENT(Tabelle4[[#This Row],[Spalte14]],6)</f>
        <v>1</v>
      </c>
      <c r="M157" s="1" t="s">
        <v>288</v>
      </c>
    </row>
    <row r="158" customFormat="false" ht="15" hidden="false" customHeight="false" outlineLevel="0" collapsed="false">
      <c r="B158" s="23"/>
      <c r="D158" s="1"/>
      <c r="H158" s="21"/>
      <c r="I158" s="21"/>
      <c r="K158" s="24" t="n">
        <f aca="false">IF(G158&lt;=7,G158*3.2+6,IF(G158&lt;=13,G158*3+6,IF(G158&lt;=28,G158*2.7+6,IF(G158&lt;=45,G158*2.5,IF(G158&gt;45,G158*2)))))*1.1</f>
        <v>6.6</v>
      </c>
      <c r="L158" s="6" t="n">
        <f aca="false">QUOTIENT(Tabelle4[[#This Row],[Spalte14]],6)</f>
        <v>1</v>
      </c>
      <c r="M158" s="1" t="s">
        <v>288</v>
      </c>
    </row>
    <row r="159" customFormat="false" ht="15" hidden="false" customHeight="false" outlineLevel="0" collapsed="false">
      <c r="A159" s="0" t="s">
        <v>289</v>
      </c>
      <c r="B159" s="23"/>
      <c r="D159" s="1"/>
      <c r="E159" s="0" t="s">
        <v>290</v>
      </c>
      <c r="F159" s="0" t="n">
        <v>2020</v>
      </c>
      <c r="G159" s="2" t="n">
        <v>52</v>
      </c>
      <c r="H159" s="21" t="n">
        <v>16</v>
      </c>
      <c r="I159" s="21"/>
      <c r="K159" s="24" t="n">
        <f aca="false">IF(G159&lt;=7,G159*3.2+6,IF(G159&lt;=13,G159*3+6,IF(G159&lt;=28,G159*2.7+6,IF(G159&lt;=45,G159*2.5,IF(G159&gt;45,G159*2)))))*1.1</f>
        <v>114.4</v>
      </c>
      <c r="L159" s="6" t="n">
        <f aca="false">QUOTIENT(Tabelle4[[#This Row],[Spalte14]],6)</f>
        <v>19</v>
      </c>
      <c r="M159" s="1"/>
    </row>
    <row r="160" customFormat="false" ht="15" hidden="false" customHeight="false" outlineLevel="0" collapsed="false">
      <c r="B160" s="23"/>
      <c r="D160" s="1"/>
      <c r="H160" s="21"/>
      <c r="I160" s="21"/>
      <c r="K160" s="24"/>
    </row>
    <row r="161" customFormat="false" ht="15" hidden="false" customHeight="false" outlineLevel="0" collapsed="false">
      <c r="B161" s="23"/>
      <c r="D161" s="1"/>
      <c r="H161" s="21"/>
      <c r="I161" s="33"/>
      <c r="K161" s="24"/>
    </row>
    <row r="162" customFormat="false" ht="15" hidden="false" customHeight="false" outlineLevel="0" collapsed="false">
      <c r="B162" s="23"/>
      <c r="D162" s="1"/>
      <c r="H162" s="21"/>
      <c r="I162" s="21"/>
      <c r="K162" s="24" t="n">
        <f aca="false">IF(G162&lt;=7,G162*3.2+6,IF(G162&lt;=13,G162*3+6,IF(G162&lt;=28,G162*2.7+6,IF(G162&lt;=45,G162*2.5,IF(G162&gt;45,G162*2)))))*1.1</f>
        <v>6.6</v>
      </c>
      <c r="L162" s="6" t="n">
        <f aca="false">QUOTIENT(Tabelle4[[#This Row],[Spalte14]],6)</f>
        <v>1</v>
      </c>
    </row>
    <row r="163" customFormat="false" ht="15" hidden="false" customHeight="false" outlineLevel="0" collapsed="false">
      <c r="B163" s="23"/>
      <c r="D163" s="1"/>
      <c r="H163" s="21"/>
      <c r="I163" s="21"/>
      <c r="K163" s="24" t="n">
        <f aca="false">IF(G163&lt;=7,G163*3.2+6,IF(G163&lt;=13,G163*3+6,IF(G163&lt;=28,G163*2.7+6,IF(G163&lt;=45,G163*2.5,IF(G163&gt;45,G163*2)))))*1.1</f>
        <v>6.6</v>
      </c>
      <c r="L163" s="6" t="n">
        <f aca="false">QUOTIENT(Tabelle4[[#This Row],[Spalte14]],6)</f>
        <v>1</v>
      </c>
    </row>
    <row r="164" customFormat="false" ht="15" hidden="false" customHeight="false" outlineLevel="0" collapsed="false">
      <c r="B164" s="23"/>
      <c r="D164" s="1"/>
      <c r="H164" s="21"/>
      <c r="I164" s="21"/>
      <c r="K164" s="24" t="n">
        <f aca="false">IF(G164&lt;=7,G164*3.2+6,IF(G164&lt;=13,G164*3+6,IF(G164&lt;=28,G164*2.7+6,IF(G164&lt;=45,G164*2.5,IF(G164&gt;45,G164*2)))))*1.1</f>
        <v>6.6</v>
      </c>
      <c r="L164" s="6" t="n">
        <f aca="false">QUOTIENT(Tabelle4[[#This Row],[Spalte14]],6)</f>
        <v>1</v>
      </c>
    </row>
    <row r="165" customFormat="false" ht="15" hidden="false" customHeight="false" outlineLevel="0" collapsed="false">
      <c r="A165" s="7" t="s">
        <v>291</v>
      </c>
      <c r="B165" s="20"/>
      <c r="C165" s="7"/>
      <c r="D165" s="8"/>
      <c r="E165" s="7"/>
      <c r="F165" s="7"/>
      <c r="G165" s="48"/>
      <c r="H165" s="21"/>
      <c r="I165" s="29"/>
      <c r="K165" s="24" t="n">
        <f aca="false">IF(G165&lt;=7,G165*3.2+6,IF(G165&lt;=13,G165*3+6,IF(G165&lt;=28,G165*2.7+6,IF(G165&lt;=45,G165*2.5,IF(G165&gt;45,G165*2)))))*1.1</f>
        <v>6.6</v>
      </c>
      <c r="L165" s="6" t="n">
        <f aca="false">QUOTIENT(Tabelle4[[#This Row],[Spalte14]],6)</f>
        <v>1</v>
      </c>
    </row>
    <row r="166" customFormat="false" ht="15" hidden="false" customHeight="false" outlineLevel="0" collapsed="false">
      <c r="A166" s="0" t="s">
        <v>292</v>
      </c>
      <c r="B166" s="23"/>
      <c r="D166" s="1"/>
      <c r="E166" s="0" t="s">
        <v>293</v>
      </c>
      <c r="F166" s="0" t="n">
        <v>2018</v>
      </c>
      <c r="G166" s="28" t="n">
        <v>18.9</v>
      </c>
      <c r="H166" s="21" t="n">
        <v>1</v>
      </c>
      <c r="I166" s="29" t="s">
        <v>294</v>
      </c>
      <c r="J166" s="4" t="n">
        <v>1</v>
      </c>
      <c r="K166" s="24" t="n">
        <f aca="false">IF(G166&lt;=7,G166*3.2+6,IF(G166&lt;=13,G166*3+6,IF(G166&lt;=28,G166*2.7+6,IF(G166&lt;=45,G166*2.5,IF(G166&gt;45,G166*2)))))*1.1</f>
        <v>62.733</v>
      </c>
      <c r="L166" s="6" t="n">
        <f aca="false">QUOTIENT(Tabelle4[[#This Row],[Spalte14]],6)</f>
        <v>10</v>
      </c>
      <c r="M166" s="1" t="s">
        <v>295</v>
      </c>
    </row>
    <row r="167" customFormat="false" ht="15" hidden="false" customHeight="false" outlineLevel="0" collapsed="false">
      <c r="B167" s="23"/>
      <c r="D167" s="1"/>
      <c r="H167" s="21"/>
      <c r="I167" s="21"/>
      <c r="K167" s="24" t="n">
        <f aca="false">IF(G167&lt;=7,G167*3.2+6,IF(G167&lt;=13,G167*3+6,IF(G167&lt;=28,G167*2.7+6,IF(G167&lt;=45,G167*2.5,IF(G167&gt;45,G167*2)))))*1.1</f>
        <v>6.6</v>
      </c>
      <c r="L167" s="6" t="n">
        <f aca="false">QUOTIENT(Tabelle4[[#This Row],[Spalte14]],6)</f>
        <v>1</v>
      </c>
      <c r="M167" s="1" t="s">
        <v>296</v>
      </c>
    </row>
    <row r="168" customFormat="false" ht="15" hidden="false" customHeight="false" outlineLevel="0" collapsed="false">
      <c r="A168" s="0" t="s">
        <v>297</v>
      </c>
      <c r="B168" s="23"/>
      <c r="D168" s="1"/>
      <c r="E168" s="0" t="s">
        <v>298</v>
      </c>
      <c r="F168" s="0" t="n">
        <v>2022</v>
      </c>
      <c r="G168" s="2" t="n">
        <v>18.1</v>
      </c>
      <c r="H168" s="21" t="n">
        <v>2</v>
      </c>
      <c r="I168" s="21"/>
      <c r="J168" s="4" t="n">
        <v>1</v>
      </c>
      <c r="K168" s="44" t="n">
        <f aca="false">IF(G168&lt;=7,G168*3.2+6,IF(G168&lt;=13,G168*3+6,IF(G168&lt;=28,G168*2.7+6,IF(G168&lt;=45,G168*2.5,IF(G168&gt;45,G168*2)))))*1.1</f>
        <v>60.357</v>
      </c>
      <c r="L168" s="6" t="n">
        <f aca="false">QUOTIENT(Tabelle4[[#This Row],[Spalte14]],6)</f>
        <v>10</v>
      </c>
      <c r="M168" s="1" t="s">
        <v>299</v>
      </c>
    </row>
    <row r="169" customFormat="false" ht="15" hidden="false" customHeight="false" outlineLevel="0" collapsed="false">
      <c r="A169" s="0" t="s">
        <v>300</v>
      </c>
      <c r="B169" s="23"/>
      <c r="D169" s="1"/>
      <c r="E169" s="0" t="s">
        <v>301</v>
      </c>
      <c r="F169" s="0" t="n">
        <v>2018</v>
      </c>
      <c r="G169" s="2" t="n">
        <v>10.5</v>
      </c>
      <c r="H169" s="21" t="n">
        <v>1</v>
      </c>
      <c r="I169" s="21"/>
      <c r="K169" s="24" t="n">
        <f aca="false">IF(G169&lt;=7,G169*3.2+6,IF(G169&lt;=13,G169*3+6,IF(G169&lt;=28,G169*2.7+6,IF(G169&lt;=45,G169*2.5,IF(G169&gt;45,G169*2)))))*1.1</f>
        <v>41.25</v>
      </c>
      <c r="L169" s="6" t="n">
        <f aca="false">QUOTIENT(Tabelle4[[#This Row],[Spalte14]],6)</f>
        <v>6</v>
      </c>
      <c r="M169" s="1" t="s">
        <v>302</v>
      </c>
    </row>
    <row r="170" customFormat="false" ht="15" hidden="false" customHeight="false" outlineLevel="0" collapsed="false">
      <c r="B170" s="23"/>
      <c r="D170" s="1"/>
      <c r="H170" s="21"/>
      <c r="I170" s="21"/>
      <c r="K170" s="24" t="n">
        <f aca="false">IF(G170&lt;=7,G170*3.2+6,IF(G170&lt;=13,G170*3+6,IF(G170&lt;=28,G170*2.7+6,IF(G170&lt;=45,G170*2.5,IF(G170&gt;45,G170*2)))))*1.1</f>
        <v>6.6</v>
      </c>
      <c r="L170" s="6" t="n">
        <f aca="false">QUOTIENT(Tabelle4[[#This Row],[Spalte14]],6)</f>
        <v>1</v>
      </c>
      <c r="M170" s="1"/>
    </row>
    <row r="171" customFormat="false" ht="15" hidden="false" customHeight="false" outlineLevel="0" collapsed="false">
      <c r="A171" s="0" t="s">
        <v>303</v>
      </c>
      <c r="B171" s="23"/>
      <c r="D171" s="1"/>
      <c r="E171" s="0" t="s">
        <v>238</v>
      </c>
      <c r="F171" s="0" t="n">
        <v>2020</v>
      </c>
      <c r="G171" s="2" t="n">
        <v>10.5</v>
      </c>
      <c r="H171" s="21" t="n">
        <v>2</v>
      </c>
      <c r="I171" s="25" t="s">
        <v>304</v>
      </c>
      <c r="K171" s="24" t="n">
        <f aca="false">IF(G171&lt;=7,G171*3.2+6,IF(G171&lt;=13,G171*3+6,IF(G171&lt;=28,G171*2.7+6,IF(G171&lt;=45,G171*2.5,IF(G171&gt;45,G171*2)))))*1.1</f>
        <v>41.25</v>
      </c>
      <c r="L171" s="6" t="n">
        <f aca="false">QUOTIENT(Tabelle4[[#This Row],[Spalte14]],6)</f>
        <v>6</v>
      </c>
      <c r="M171" s="1"/>
    </row>
    <row r="172" customFormat="false" ht="15" hidden="false" customHeight="false" outlineLevel="0" collapsed="false">
      <c r="A172" s="0" t="s">
        <v>305</v>
      </c>
      <c r="B172" s="23"/>
      <c r="D172" s="1"/>
      <c r="E172" s="0" t="s">
        <v>306</v>
      </c>
      <c r="F172" s="0" t="n">
        <v>2021</v>
      </c>
      <c r="G172" s="2" t="n">
        <v>15.9</v>
      </c>
      <c r="H172" s="21" t="n">
        <v>2</v>
      </c>
      <c r="I172" s="21" t="s">
        <v>307</v>
      </c>
      <c r="K172" s="24" t="n">
        <f aca="false">IF(G172&lt;=7,G172*3.2+6,IF(G172&lt;=13,G172*3+6,IF(G172&lt;=28,G172*2.7+6,IF(G172&lt;=45,G172*2.5,IF(G172&gt;45,G172*2)))))*1.1</f>
        <v>53.823</v>
      </c>
      <c r="L172" s="6" t="n">
        <f aca="false">QUOTIENT(Tabelle4[[#This Row],[Spalte14]],6)</f>
        <v>8</v>
      </c>
      <c r="M172" s="1" t="s">
        <v>308</v>
      </c>
    </row>
    <row r="173" customFormat="false" ht="15" hidden="false" customHeight="false" outlineLevel="0" collapsed="false">
      <c r="A173" s="0" t="s">
        <v>291</v>
      </c>
      <c r="B173" s="23"/>
      <c r="D173" s="1"/>
      <c r="E173" s="0" t="s">
        <v>309</v>
      </c>
      <c r="F173" s="0" t="n">
        <v>2022</v>
      </c>
      <c r="G173" s="2" t="n">
        <v>17.9</v>
      </c>
      <c r="H173" s="21" t="n">
        <v>2</v>
      </c>
      <c r="I173" s="21"/>
      <c r="J173" s="4" t="n">
        <v>1</v>
      </c>
      <c r="K173" s="24" t="n">
        <f aca="false">IF(G173&lt;=7,G173*3.2+6,IF(G173&lt;=13,G173*3+6,IF(G173&lt;=28,G173*2.7+6,IF(G173&lt;=45,G173*2.5,IF(G173&gt;45,G173*2)))))*1.1</f>
        <v>59.763</v>
      </c>
      <c r="L173" s="6" t="n">
        <f aca="false">QUOTIENT(Tabelle4[[#This Row],[Spalte14]],6)</f>
        <v>9</v>
      </c>
      <c r="M173" s="1" t="s">
        <v>310</v>
      </c>
    </row>
    <row r="174" customFormat="false" ht="15" hidden="false" customHeight="false" outlineLevel="0" collapsed="false">
      <c r="A174" s="0" t="s">
        <v>311</v>
      </c>
      <c r="B174" s="23"/>
      <c r="D174" s="1"/>
      <c r="E174" s="0" t="s">
        <v>312</v>
      </c>
      <c r="F174" s="0" t="n">
        <v>2021</v>
      </c>
      <c r="G174" s="2" t="n">
        <v>18.9</v>
      </c>
      <c r="H174" s="21" t="n">
        <v>1</v>
      </c>
      <c r="I174" s="25" t="s">
        <v>189</v>
      </c>
      <c r="K174" s="24" t="n">
        <f aca="false">IF(G174&lt;=7,G174*3.2+6,IF(G174&lt;=13,G174*3+6,IF(G174&lt;=28,G174*2.7+6,IF(G174&lt;=45,G174*2.5,IF(G174&gt;45,G174*2)))))*1.1</f>
        <v>62.733</v>
      </c>
      <c r="L174" s="6" t="n">
        <f aca="false">QUOTIENT(Tabelle4[[#This Row],[Spalte14]],6)</f>
        <v>10</v>
      </c>
      <c r="M174" s="1"/>
    </row>
    <row r="175" customFormat="false" ht="15" hidden="false" customHeight="false" outlineLevel="0" collapsed="false">
      <c r="A175" s="0" t="s">
        <v>313</v>
      </c>
      <c r="B175" s="23"/>
      <c r="D175" s="1"/>
      <c r="E175" s="0" t="s">
        <v>202</v>
      </c>
      <c r="F175" s="0" t="n">
        <v>2021</v>
      </c>
      <c r="G175" s="2" t="n">
        <v>18.9</v>
      </c>
      <c r="H175" s="21" t="n">
        <v>3</v>
      </c>
      <c r="I175" s="25" t="s">
        <v>314</v>
      </c>
      <c r="K175" s="24" t="n">
        <f aca="false">IF(G175&lt;=7,G175*3.2+6,IF(G175&lt;=13,G175*3+6,IF(G175&lt;=28,G175*2.7+6,IF(G175&lt;=45,G175*2.5,IF(G175&gt;45,G175*2)))))*1.1</f>
        <v>62.733</v>
      </c>
      <c r="L175" s="6" t="n">
        <f aca="false">QUOTIENT(Tabelle4[[#This Row],[Spalte14]],6)</f>
        <v>10</v>
      </c>
      <c r="M175" s="1" t="s">
        <v>315</v>
      </c>
    </row>
    <row r="176" customFormat="false" ht="15" hidden="false" customHeight="false" outlineLevel="0" collapsed="false">
      <c r="A176" s="0" t="s">
        <v>316</v>
      </c>
      <c r="B176" s="23"/>
      <c r="D176" s="1"/>
      <c r="E176" s="0" t="s">
        <v>312</v>
      </c>
      <c r="F176" s="0" t="n">
        <v>2022</v>
      </c>
      <c r="G176" s="2" t="n">
        <v>29.9</v>
      </c>
      <c r="H176" s="21" t="n">
        <v>3</v>
      </c>
      <c r="I176" s="21"/>
      <c r="K176" s="26" t="n">
        <v>86</v>
      </c>
      <c r="L176" s="6" t="n">
        <f aca="false">QUOTIENT(Tabelle4[[#This Row],[Spalte14]],6)</f>
        <v>14</v>
      </c>
      <c r="M176" s="1"/>
    </row>
    <row r="177" customFormat="false" ht="15" hidden="false" customHeight="false" outlineLevel="0" collapsed="false">
      <c r="A177" s="0" t="s">
        <v>317</v>
      </c>
      <c r="B177" s="23" t="s">
        <v>318</v>
      </c>
      <c r="D177" s="1"/>
      <c r="E177" s="0" t="s">
        <v>241</v>
      </c>
      <c r="F177" s="0" t="n">
        <v>2021</v>
      </c>
      <c r="G177" s="2" t="n">
        <v>16.5</v>
      </c>
      <c r="H177" s="21" t="n">
        <v>3</v>
      </c>
      <c r="I177" s="21"/>
      <c r="K177" s="24" t="n">
        <f aca="false">IF(G177&lt;=7,G177*3.2+6,IF(G177&lt;=13,G177*3+6,IF(G177&lt;=28,G177*2.7+6,IF(G177&lt;=45,G177*2.5,IF(G177&gt;45,G177*2)))))*1.1</f>
        <v>55.605</v>
      </c>
      <c r="L177" s="6" t="n">
        <f aca="false">QUOTIENT(Tabelle4[[#This Row],[Spalte14]],6)</f>
        <v>9</v>
      </c>
      <c r="M177" s="1" t="s">
        <v>319</v>
      </c>
    </row>
    <row r="178" customFormat="false" ht="15" hidden="false" customHeight="false" outlineLevel="0" collapsed="false">
      <c r="B178" s="23"/>
      <c r="D178" s="1"/>
      <c r="H178" s="21"/>
      <c r="I178" s="21"/>
      <c r="K178" s="24" t="n">
        <f aca="false">IF(G178&lt;=7,G178*3.2+6,IF(G178&lt;=13,G178*3+6,IF(G178&lt;=28,G178*2.7+6,IF(G178&lt;=45,G178*2.5,IF(G178&gt;45,G178*2)))))*1.1</f>
        <v>6.6</v>
      </c>
      <c r="L178" s="6" t="n">
        <f aca="false">QUOTIENT(Tabelle4[[#This Row],[Spalte14]],6)</f>
        <v>1</v>
      </c>
      <c r="M178" s="1"/>
    </row>
    <row r="179" customFormat="false" ht="15" hidden="false" customHeight="false" outlineLevel="0" collapsed="false">
      <c r="A179" s="0" t="s">
        <v>320</v>
      </c>
      <c r="B179" s="23"/>
      <c r="D179" s="1"/>
      <c r="E179" s="0" t="s">
        <v>321</v>
      </c>
      <c r="F179" s="0" t="n">
        <v>2022</v>
      </c>
      <c r="G179" s="2" t="n">
        <v>16.2</v>
      </c>
      <c r="H179" s="21" t="n">
        <v>3</v>
      </c>
      <c r="I179" s="21"/>
      <c r="K179" s="24" t="n">
        <f aca="false">IF(G179&lt;=7,G179*3.2+6,IF(G179&lt;=13,G179*3+6,IF(G179&lt;=28,G179*2.7+6,IF(G179&lt;=45,G179*2.5,IF(G179&gt;45,G179*2)))))*1.1</f>
        <v>54.714</v>
      </c>
      <c r="L179" s="6" t="n">
        <f aca="false">QUOTIENT(Tabelle4[[#This Row],[Spalte14]],6)</f>
        <v>9</v>
      </c>
    </row>
    <row r="180" customFormat="false" ht="15" hidden="false" customHeight="false" outlineLevel="0" collapsed="false">
      <c r="A180" s="0" t="s">
        <v>320</v>
      </c>
      <c r="B180" s="23"/>
      <c r="D180" s="1"/>
      <c r="E180" s="0" t="s">
        <v>322</v>
      </c>
      <c r="F180" s="0" t="n">
        <v>2018</v>
      </c>
      <c r="G180" s="2" t="n">
        <v>14.8</v>
      </c>
      <c r="H180" s="21" t="n">
        <v>2</v>
      </c>
      <c r="I180" s="21"/>
      <c r="J180" s="4" t="n">
        <v>1</v>
      </c>
      <c r="K180" s="24" t="n">
        <f aca="false">IF(G180&lt;=7,G180*3.2+6,IF(G180&lt;=13,G180*3+6,IF(G180&lt;=28,G180*2.7+6,IF(G180&lt;=45,G180*2.5,IF(G180&gt;45,G180*2)))))*1.1</f>
        <v>50.556</v>
      </c>
      <c r="L180" s="6" t="n">
        <f aca="false">QUOTIENT(Tabelle4[[#This Row],[Spalte14]],6)</f>
        <v>8</v>
      </c>
    </row>
    <row r="181" customFormat="false" ht="15" hidden="false" customHeight="false" outlineLevel="0" collapsed="false">
      <c r="B181" s="23"/>
      <c r="D181" s="1"/>
      <c r="H181" s="21"/>
      <c r="I181" s="21"/>
      <c r="K181" s="24" t="n">
        <f aca="false">IF(G181&lt;=7,G181*3.2+6,IF(G181&lt;=13,G181*3+6,IF(G181&lt;=28,G181*2.7+6,IF(G181&lt;=45,G181*2.5,IF(G181&gt;45,G181*2)))))*1.1</f>
        <v>6.6</v>
      </c>
      <c r="L181" s="6" t="n">
        <f aca="false">QUOTIENT(Tabelle4[[#This Row],[Spalte14]],6)</f>
        <v>1</v>
      </c>
    </row>
    <row r="182" customFormat="false" ht="15" hidden="false" customHeight="false" outlineLevel="0" collapsed="false">
      <c r="A182" s="7" t="s">
        <v>323</v>
      </c>
      <c r="B182" s="20"/>
      <c r="C182" s="7"/>
      <c r="D182" s="8"/>
      <c r="E182" s="7"/>
      <c r="F182" s="7"/>
      <c r="G182" s="7"/>
      <c r="H182" s="21"/>
      <c r="I182" s="21"/>
      <c r="K182" s="24" t="n">
        <f aca="false">IF(G182&lt;=7,G182*3.2+6,IF(G182&lt;=13,G182*3+6,IF(G182&lt;=28,G182*2.7+6,IF(G182&lt;=45,G182*2.5,IF(G182&gt;45,G182*2)))))*1.1</f>
        <v>6.6</v>
      </c>
      <c r="L182" s="6" t="n">
        <f aca="false">QUOTIENT(Tabelle4[[#This Row],[Spalte14]],6)</f>
        <v>1</v>
      </c>
    </row>
    <row r="183" customFormat="false" ht="15" hidden="false" customHeight="false" outlineLevel="0" collapsed="false">
      <c r="A183" s="0" t="s">
        <v>323</v>
      </c>
      <c r="B183" s="23"/>
      <c r="D183" s="1"/>
      <c r="E183" s="0" t="s">
        <v>321</v>
      </c>
      <c r="F183" s="0" t="n">
        <v>2021</v>
      </c>
      <c r="G183" s="2" t="n">
        <v>13.6</v>
      </c>
      <c r="H183" s="21" t="n">
        <v>1</v>
      </c>
      <c r="I183" s="21" t="s">
        <v>192</v>
      </c>
      <c r="K183" s="24" t="n">
        <f aca="false">IF(G183&lt;=7,G183*3.2+6,IF(G183&lt;=13,G183*3+6,IF(G183&lt;=28,G183*2.7+6,IF(G183&lt;=45,G183*2.5,IF(G183&gt;45,G183*2)))))*1.1</f>
        <v>46.992</v>
      </c>
      <c r="L183" s="6" t="n">
        <f aca="false">QUOTIENT(Tabelle4[[#This Row],[Spalte14]],6)</f>
        <v>7</v>
      </c>
      <c r="M183" s="1" t="s">
        <v>324</v>
      </c>
    </row>
    <row r="184" customFormat="false" ht="15" hidden="false" customHeight="false" outlineLevel="0" collapsed="false">
      <c r="A184" s="0" t="s">
        <v>325</v>
      </c>
      <c r="B184" s="23" t="s">
        <v>37</v>
      </c>
      <c r="D184" s="1"/>
      <c r="E184" s="0" t="s">
        <v>326</v>
      </c>
      <c r="F184" s="0" t="n">
        <v>2020</v>
      </c>
      <c r="G184" s="2" t="n">
        <v>25</v>
      </c>
      <c r="H184" s="21" t="n">
        <v>6</v>
      </c>
      <c r="I184" s="21" t="s">
        <v>327</v>
      </c>
      <c r="K184" s="24" t="n">
        <f aca="false">IF(G184&lt;=7,G184*3.2+6,IF(G184&lt;=13,G184*3+6,IF(G184&lt;=28,G184*2.7+6,IF(G184&lt;=45,G184*2.5,IF(G184&gt;45,G184*2)))))*1.1</f>
        <v>80.85</v>
      </c>
      <c r="L184" s="6" t="n">
        <f aca="false">QUOTIENT(Tabelle4[[#This Row],[Spalte14]],6)</f>
        <v>13</v>
      </c>
      <c r="M184" s="1" t="s">
        <v>328</v>
      </c>
    </row>
    <row r="185" customFormat="false" ht="15" hidden="false" customHeight="false" outlineLevel="0" collapsed="false">
      <c r="A185" s="0" t="s">
        <v>329</v>
      </c>
      <c r="B185" s="23"/>
      <c r="D185" s="1"/>
      <c r="E185" s="0" t="s">
        <v>293</v>
      </c>
      <c r="F185" s="0" t="n">
        <v>2022</v>
      </c>
      <c r="G185" s="2" t="n">
        <v>15.5</v>
      </c>
      <c r="H185" s="21" t="n">
        <v>3</v>
      </c>
      <c r="I185" s="25"/>
      <c r="K185" s="24" t="n">
        <f aca="false">IF(G185&lt;=7,G185*3.2+6,IF(G185&lt;=13,G185*3+6,IF(G185&lt;=28,G185*2.7+6,IF(G185&lt;=45,G185*2.5,IF(G185&gt;45,G185*2)))))*1.1</f>
        <v>52.635</v>
      </c>
      <c r="L185" s="6" t="n">
        <f aca="false">QUOTIENT(Tabelle4[[#This Row],[Spalte14]],6)</f>
        <v>8</v>
      </c>
      <c r="M185" s="1" t="s">
        <v>330</v>
      </c>
    </row>
    <row r="186" customFormat="false" ht="15" hidden="false" customHeight="false" outlineLevel="0" collapsed="false">
      <c r="A186" s="0" t="s">
        <v>331</v>
      </c>
      <c r="B186" s="23"/>
      <c r="D186" s="1"/>
      <c r="E186" s="0" t="s">
        <v>332</v>
      </c>
      <c r="F186" s="0" t="n">
        <v>2020</v>
      </c>
      <c r="G186" s="2" t="n">
        <v>13.3</v>
      </c>
      <c r="H186" s="21" t="n">
        <v>1</v>
      </c>
      <c r="I186" s="21" t="s">
        <v>333</v>
      </c>
      <c r="K186" s="24" t="n">
        <f aca="false">IF(G186&lt;=7,G186*3.2+6,IF(G186&lt;=13,G186*3+6,IF(G186&lt;=28,G186*2.7+6,IF(G186&lt;=45,G186*2.5,IF(G186&gt;45,G186*2)))))*1.1</f>
        <v>46.101</v>
      </c>
      <c r="L186" s="6" t="n">
        <f aca="false">QUOTIENT(Tabelle4[[#This Row],[Spalte14]],6)</f>
        <v>7</v>
      </c>
      <c r="M186" s="1" t="s">
        <v>334</v>
      </c>
    </row>
    <row r="187" customFormat="false" ht="15" hidden="false" customHeight="false" outlineLevel="0" collapsed="false">
      <c r="A187" s="0" t="s">
        <v>335</v>
      </c>
      <c r="B187" s="23"/>
      <c r="D187" s="1"/>
      <c r="E187" s="0" t="s">
        <v>332</v>
      </c>
      <c r="F187" s="0" t="n">
        <v>2020</v>
      </c>
      <c r="G187" s="2" t="n">
        <v>24.5</v>
      </c>
      <c r="H187" s="21" t="n">
        <v>3</v>
      </c>
      <c r="I187" s="25"/>
      <c r="K187" s="24" t="n">
        <f aca="false">IF(G187&lt;=7,G187*3.2+6,IF(G187&lt;=13,G187*3+6,IF(G187&lt;=28,G187*2.7+6,IF(G187&lt;=45,G187*2.5,IF(G187&gt;45,G187*2)))))*1.1</f>
        <v>79.365</v>
      </c>
      <c r="L187" s="6" t="n">
        <f aca="false">QUOTIENT(Tabelle4[[#This Row],[Spalte14]],6)</f>
        <v>13</v>
      </c>
      <c r="M187" s="1" t="s">
        <v>336</v>
      </c>
    </row>
    <row r="188" customFormat="false" ht="15" hidden="false" customHeight="false" outlineLevel="0" collapsed="false">
      <c r="A188" s="0" t="s">
        <v>323</v>
      </c>
      <c r="B188" s="23"/>
      <c r="D188" s="1"/>
      <c r="E188" s="0" t="s">
        <v>298</v>
      </c>
      <c r="F188" s="0" t="n">
        <v>2021</v>
      </c>
      <c r="G188" s="2" t="n">
        <v>12.7</v>
      </c>
      <c r="H188" s="21" t="n">
        <v>1</v>
      </c>
      <c r="I188" s="21" t="s">
        <v>337</v>
      </c>
      <c r="K188" s="24" t="n">
        <f aca="false">IF(G188&lt;=7,G188*3.2+6,IF(G188&lt;=13,G188*3+6,IF(G188&lt;=28,G188*2.7+6,IF(G188&lt;=45,G188*2.5,IF(G188&gt;45,G188*2)))))*1.1</f>
        <v>48.51</v>
      </c>
      <c r="L188" s="6" t="n">
        <f aca="false">QUOTIENT(Tabelle4[[#This Row],[Spalte14]],6)</f>
        <v>8</v>
      </c>
      <c r="M188" s="1" t="s">
        <v>338</v>
      </c>
    </row>
    <row r="189" customFormat="false" ht="15" hidden="false" customHeight="false" outlineLevel="0" collapsed="false">
      <c r="B189" s="23"/>
      <c r="D189" s="1"/>
      <c r="H189" s="21"/>
      <c r="I189" s="21"/>
      <c r="K189" s="24" t="n">
        <f aca="false">IF(G189&lt;=7,G189*3.2+6,IF(G189&lt;=13,G189*3+6,IF(G189&lt;=28,G189*2.7+6,IF(G189&lt;=45,G189*2.5,IF(G189&gt;45,G189*2)))))*1.1</f>
        <v>6.6</v>
      </c>
      <c r="L189" s="6" t="n">
        <f aca="false">QUOTIENT(Tabelle4[[#This Row],[Spalte14]],6)</f>
        <v>1</v>
      </c>
    </row>
    <row r="190" customFormat="false" ht="15" hidden="false" customHeight="false" outlineLevel="0" collapsed="false">
      <c r="B190" s="23"/>
      <c r="D190" s="1"/>
      <c r="G190" s="28"/>
      <c r="H190" s="21"/>
      <c r="I190" s="29"/>
      <c r="K190" s="24" t="n">
        <f aca="false">IF(G190&lt;=7,G190*3.2+6,IF(G190&lt;=13,G190*3+6,IF(G190&lt;=28,G190*2.7+6,IF(G190&lt;=45,G190*2.5,IF(G190&gt;45,G190*2)))))*1.1</f>
        <v>6.6</v>
      </c>
      <c r="L190" s="6" t="n">
        <f aca="false">QUOTIENT(Tabelle4[[#This Row],[Spalte14]],6)</f>
        <v>1</v>
      </c>
      <c r="M190" s="1"/>
    </row>
    <row r="191" customFormat="false" ht="15" hidden="false" customHeight="false" outlineLevel="0" collapsed="false">
      <c r="A191" s="0" t="s">
        <v>323</v>
      </c>
      <c r="B191" s="23"/>
      <c r="D191" s="1"/>
      <c r="E191" s="0" t="s">
        <v>339</v>
      </c>
      <c r="F191" s="0" t="n">
        <v>2023</v>
      </c>
      <c r="G191" s="28" t="n">
        <v>11.7</v>
      </c>
      <c r="H191" s="21" t="n">
        <v>3</v>
      </c>
      <c r="I191" s="29"/>
      <c r="K191" s="24" t="n">
        <f aca="false">IF(G191&lt;=7,G191*3.2+6,IF(G191&lt;=13,G191*3+6,IF(G191&lt;=28,G191*2.7+6,IF(G191&lt;=45,G191*2.5,IF(G191&gt;45,G191*2)))))*1.1</f>
        <v>45.21</v>
      </c>
      <c r="L191" s="6" t="n">
        <f aca="false">QUOTIENT(Tabelle4[[#This Row],[Spalte14]],6)</f>
        <v>7</v>
      </c>
      <c r="M191" s="1" t="s">
        <v>340</v>
      </c>
    </row>
    <row r="192" customFormat="false" ht="15" hidden="false" customHeight="false" outlineLevel="0" collapsed="false">
      <c r="B192" s="23"/>
      <c r="D192" s="1"/>
      <c r="H192" s="21"/>
      <c r="I192" s="21"/>
      <c r="K192" s="24" t="n">
        <f aca="false">IF(G192&lt;=7,G192*3.2+6,IF(G192&lt;=13,G192*3+6,IF(G192&lt;=28,G192*2.7+6,IF(G192&lt;=45,G192*2.5,IF(G192&gt;45,G192*2)))))*1.1</f>
        <v>6.6</v>
      </c>
      <c r="M192" s="1"/>
    </row>
    <row r="193" customFormat="false" ht="15" hidden="false" customHeight="false" outlineLevel="0" collapsed="false">
      <c r="B193" s="23"/>
      <c r="D193" s="1"/>
      <c r="H193" s="21"/>
      <c r="I193" s="25"/>
      <c r="K193" s="24" t="n">
        <f aca="false">IF(G193&lt;=7,G193*3.2+6,IF(G193&lt;=13,G193*3+6,IF(G193&lt;=28,G193*2.7+6,IF(G193&lt;=45,G193*2.5,IF(G193&gt;45,G193*2)))))*1.1</f>
        <v>6.6</v>
      </c>
      <c r="L193" s="6" t="n">
        <f aca="false">QUOTIENT(Tabelle4[[#This Row],[Spalte14]],6)</f>
        <v>1</v>
      </c>
      <c r="M193" s="1"/>
    </row>
    <row r="194" customFormat="false" ht="15" hidden="false" customHeight="false" outlineLevel="0" collapsed="false">
      <c r="A194" s="7" t="s">
        <v>341</v>
      </c>
      <c r="B194" s="23" t="s">
        <v>37</v>
      </c>
      <c r="C194" s="7"/>
      <c r="D194" s="1"/>
      <c r="E194" s="0" t="s">
        <v>342</v>
      </c>
      <c r="F194" s="0" t="n">
        <v>2021</v>
      </c>
      <c r="G194" s="2" t="n">
        <v>17.2</v>
      </c>
      <c r="H194" s="21" t="n">
        <v>3</v>
      </c>
      <c r="I194" s="21"/>
      <c r="K194" s="24" t="n">
        <f aca="false">IF(G194&lt;=7,G194*3.2+6,IF(G194&lt;=13,G194*3+6,IF(G194&lt;=28,G194*2.7+6,IF(G194&lt;=45,G194*2.5,IF(G194&gt;45,G194*2)))))*1.1</f>
        <v>57.684</v>
      </c>
      <c r="L194" s="6" t="n">
        <f aca="false">QUOTIENT(Tabelle4[[#This Row],[Spalte14]],6)</f>
        <v>9</v>
      </c>
    </row>
    <row r="195" customFormat="false" ht="15" hidden="false" customHeight="false" outlineLevel="0" collapsed="false">
      <c r="B195" s="23"/>
      <c r="D195" s="1"/>
      <c r="H195" s="21"/>
      <c r="I195" s="21"/>
      <c r="K195" s="24" t="n">
        <f aca="false">IF(G195&lt;=7,G195*3.2+6,IF(G195&lt;=13,G195*3+6,IF(G195&lt;=28,G195*2.7+6,IF(G195&lt;=45,G195*2.5,IF(G195&gt;45,G195*2)))))*1.1</f>
        <v>6.6</v>
      </c>
      <c r="L195" s="6" t="n">
        <f aca="false">QUOTIENT(Tabelle4[[#This Row],[Spalte14]],6)</f>
        <v>1</v>
      </c>
    </row>
    <row r="196" customFormat="false" ht="15" hidden="false" customHeight="false" outlineLevel="0" collapsed="false">
      <c r="B196" s="23"/>
      <c r="D196" s="1"/>
      <c r="H196" s="21"/>
      <c r="I196" s="21"/>
      <c r="K196" s="24" t="n">
        <f aca="false">IF(G196&lt;=7,G196*3.2+6,IF(G196&lt;=13,G196*3+6,IF(G196&lt;=28,G196*2.7+6,IF(G196&lt;=45,G196*2.5,IF(G196&gt;45,G196*2)))))*1.1</f>
        <v>6.6</v>
      </c>
      <c r="L196" s="6" t="n">
        <f aca="false">QUOTIENT(Tabelle4[[#This Row],[Spalte14]],6)</f>
        <v>1</v>
      </c>
    </row>
    <row r="197" customFormat="false" ht="15" hidden="false" customHeight="false" outlineLevel="0" collapsed="false">
      <c r="A197" s="7" t="s">
        <v>343</v>
      </c>
      <c r="B197" s="20"/>
      <c r="C197" s="7"/>
      <c r="D197" s="8"/>
      <c r="E197" s="7"/>
      <c r="F197" s="7"/>
      <c r="H197" s="21"/>
      <c r="I197" s="21"/>
      <c r="K197" s="24" t="n">
        <f aca="false">IF(G197&lt;=7,G197*3.2+6,IF(G197&lt;=13,G197*3+6,IF(G197&lt;=28,G197*2.7+6,IF(G197&lt;=45,G197*2.5,IF(G197&gt;45,G197*2)))))*1.1</f>
        <v>6.6</v>
      </c>
      <c r="L197" s="6" t="n">
        <f aca="false">QUOTIENT(Tabelle4[[#This Row],[Spalte14]],6)</f>
        <v>1</v>
      </c>
    </row>
    <row r="198" customFormat="false" ht="15" hidden="false" customHeight="false" outlineLevel="0" collapsed="false">
      <c r="A198" s="0" t="s">
        <v>344</v>
      </c>
      <c r="B198" s="23"/>
      <c r="D198" s="1"/>
      <c r="E198" s="0" t="s">
        <v>306</v>
      </c>
      <c r="F198" s="49" t="n">
        <v>2022</v>
      </c>
      <c r="G198" s="28" t="n">
        <v>15.3</v>
      </c>
      <c r="H198" s="21" t="n">
        <v>2</v>
      </c>
      <c r="I198" s="29" t="s">
        <v>345</v>
      </c>
      <c r="K198" s="24" t="n">
        <f aca="false">IF(G198&lt;=7,G198*3.2+6,IF(G198&lt;=13,G198*3+6,IF(G198&lt;=28,G198*2.7+6,IF(G198&lt;=45,G198*2.5,IF(G198&gt;45,G198*2)))))*1.1</f>
        <v>52.041</v>
      </c>
      <c r="L198" s="6" t="n">
        <f aca="false">QUOTIENT(Tabelle4[[#This Row],[Spalte14]],6)</f>
        <v>8</v>
      </c>
      <c r="M198" s="1" t="s">
        <v>346</v>
      </c>
    </row>
    <row r="199" customFormat="false" ht="15" hidden="false" customHeight="false" outlineLevel="0" collapsed="false">
      <c r="A199" s="0" t="s">
        <v>347</v>
      </c>
      <c r="B199" s="23"/>
      <c r="D199" s="1"/>
      <c r="E199" s="0" t="s">
        <v>332</v>
      </c>
      <c r="F199" s="0" t="n">
        <v>2019</v>
      </c>
      <c r="G199" s="2" t="n">
        <v>26</v>
      </c>
      <c r="H199" s="21" t="n">
        <v>2</v>
      </c>
      <c r="I199" s="21" t="s">
        <v>294</v>
      </c>
      <c r="K199" s="24" t="n">
        <f aca="false">IF(G199&lt;=7,G199*3.2+6,IF(G199&lt;=13,G199*3+6,IF(G199&lt;=28,G199*2.7+6,IF(G199&lt;=45,G199*2.5,IF(G199&gt;45,G199*2)))))*1.1</f>
        <v>83.82</v>
      </c>
      <c r="L199" s="6" t="n">
        <f aca="false">QUOTIENT(Tabelle4[[#This Row],[Spalte14]],6)</f>
        <v>13</v>
      </c>
      <c r="M199" s="1" t="s">
        <v>348</v>
      </c>
    </row>
    <row r="200" customFormat="false" ht="15" hidden="false" customHeight="false" outlineLevel="0" collapsed="false">
      <c r="A200" s="0" t="s">
        <v>349</v>
      </c>
      <c r="B200" s="23" t="s">
        <v>37</v>
      </c>
      <c r="D200" s="1"/>
      <c r="E200" s="0" t="s">
        <v>350</v>
      </c>
      <c r="F200" s="0" t="n">
        <v>2021</v>
      </c>
      <c r="G200" s="2" t="n">
        <v>12.3</v>
      </c>
      <c r="H200" s="21" t="n">
        <v>2</v>
      </c>
      <c r="I200" s="25" t="s">
        <v>260</v>
      </c>
      <c r="K200" s="24" t="n">
        <f aca="false">IF(G200&lt;=7,G200*3.2+6,IF(G200&lt;=13,G200*3+6,IF(G200&lt;=28,G200*2.7+6,IF(G200&lt;=45,G200*2.5,IF(G200&gt;45,G200*2)))))*1.1</f>
        <v>47.19</v>
      </c>
      <c r="L200" s="6" t="n">
        <f aca="false">QUOTIENT(Tabelle4[[#This Row],[Spalte14]],6)</f>
        <v>7</v>
      </c>
      <c r="M200" s="1" t="s">
        <v>351</v>
      </c>
    </row>
    <row r="201" customFormat="false" ht="15" hidden="false" customHeight="false" outlineLevel="0" collapsed="false">
      <c r="A201" s="0" t="s">
        <v>352</v>
      </c>
      <c r="B201" s="23"/>
      <c r="D201" s="1"/>
      <c r="E201" s="0" t="s">
        <v>293</v>
      </c>
      <c r="F201" s="0" t="n">
        <v>2021</v>
      </c>
      <c r="G201" s="28" t="n">
        <v>15.4</v>
      </c>
      <c r="H201" s="21" t="n">
        <v>1</v>
      </c>
      <c r="I201" s="29" t="s">
        <v>255</v>
      </c>
      <c r="K201" s="24" t="n">
        <f aca="false">IF(G201&lt;=7,G201*3.2+6,IF(G201&lt;=13,G201*3+6,IF(G201&lt;=28,G201*2.7+6,IF(G201&lt;=45,G201*2.5,IF(G201&gt;45,G201*2)))))*1.1</f>
        <v>52.338</v>
      </c>
      <c r="L201" s="6" t="n">
        <f aca="false">QUOTIENT(Tabelle4[[#This Row],[Spalte14]],6)</f>
        <v>8</v>
      </c>
      <c r="M201" s="1" t="s">
        <v>353</v>
      </c>
    </row>
    <row r="202" customFormat="false" ht="15" hidden="false" customHeight="false" outlineLevel="0" collapsed="false">
      <c r="A202" s="0" t="s">
        <v>343</v>
      </c>
      <c r="B202" s="23"/>
      <c r="D202" s="1"/>
      <c r="E202" s="0" t="s">
        <v>339</v>
      </c>
      <c r="F202" s="0" t="n">
        <v>2022</v>
      </c>
      <c r="G202" s="2" t="n">
        <v>10.7</v>
      </c>
      <c r="H202" s="21" t="n">
        <v>3</v>
      </c>
      <c r="I202" s="21"/>
      <c r="K202" s="24" t="n">
        <f aca="false">IF(G202&lt;=7,G202*3.2+6,IF(G202&lt;=13,G202*3+6,IF(G202&lt;=28,G202*2.7+6,IF(G202&lt;=45,G202*2.5,IF(G202&gt;45,G202*2)))))*1.1</f>
        <v>41.91</v>
      </c>
      <c r="L202" s="6" t="n">
        <f aca="false">QUOTIENT(Tabelle4[[#This Row],[Spalte14]],6)</f>
        <v>6</v>
      </c>
      <c r="M202" s="1" t="s">
        <v>354</v>
      </c>
    </row>
    <row r="203" customFormat="false" ht="15" hidden="false" customHeight="false" outlineLevel="0" collapsed="false">
      <c r="A203" s="0" t="s">
        <v>343</v>
      </c>
      <c r="B203" s="23"/>
      <c r="D203" s="1"/>
      <c r="E203" s="0" t="s">
        <v>321</v>
      </c>
      <c r="F203" s="0" t="n">
        <v>2019</v>
      </c>
      <c r="G203" s="2" t="n">
        <v>13.1</v>
      </c>
      <c r="H203" s="21" t="n">
        <v>1</v>
      </c>
      <c r="I203" s="21" t="s">
        <v>355</v>
      </c>
      <c r="K203" s="24" t="n">
        <f aca="false">IF(G203&lt;=7,G203*3.2+6,IF(G203&lt;=13,G203*3+6,IF(G203&lt;=28,G203*2.7+6,IF(G203&lt;=45,G203*2.5,IF(G203&gt;45,G203*2)))))*1.1</f>
        <v>45.507</v>
      </c>
      <c r="L203" s="6" t="n">
        <f aca="false">QUOTIENT(Tabelle4[[#This Row],[Spalte14]],6)</f>
        <v>7</v>
      </c>
      <c r="M203" s="1" t="s">
        <v>356</v>
      </c>
    </row>
    <row r="204" customFormat="false" ht="15" hidden="false" customHeight="false" outlineLevel="0" collapsed="false">
      <c r="B204" s="23"/>
      <c r="D204" s="1"/>
      <c r="H204" s="21"/>
      <c r="I204" s="21"/>
      <c r="K204" s="24" t="n">
        <f aca="false">IF(G204&lt;=7,G204*3.2+6,IF(G204&lt;=13,G204*3+6,IF(G204&lt;=28,G204*2.7+6,IF(G204&lt;=45,G204*2.5,IF(G204&gt;45,G204*2)))))*1.1</f>
        <v>6.6</v>
      </c>
    </row>
    <row r="205" customFormat="false" ht="15" hidden="false" customHeight="false" outlineLevel="0" collapsed="false">
      <c r="A205" s="0" t="s">
        <v>357</v>
      </c>
      <c r="B205" s="23"/>
      <c r="D205" s="1"/>
      <c r="E205" s="0" t="s">
        <v>298</v>
      </c>
      <c r="F205" s="0" t="n">
        <v>2019</v>
      </c>
      <c r="G205" s="2" t="n">
        <v>19.2</v>
      </c>
      <c r="H205" s="21" t="n">
        <v>1</v>
      </c>
      <c r="I205" s="21" t="s">
        <v>358</v>
      </c>
      <c r="K205" s="24" t="n">
        <f aca="false">IF(G205&lt;=7,G205*3.2+6,IF(G205&lt;=13,G205*3+6,IF(G205&lt;=28,G205*2.7+6,IF(G205&lt;=45,G205*2.5,IF(G205&gt;45,G205*2)))))*1.1</f>
        <v>63.624</v>
      </c>
      <c r="L205" s="6" t="n">
        <f aca="false">QUOTIENT(Tabelle4[[#This Row],[Spalte14]],6)</f>
        <v>10</v>
      </c>
      <c r="M205" s="1" t="s">
        <v>359</v>
      </c>
    </row>
    <row r="206" customFormat="false" ht="15" hidden="false" customHeight="false" outlineLevel="0" collapsed="false">
      <c r="A206" s="0" t="s">
        <v>360</v>
      </c>
      <c r="B206" s="23" t="s">
        <v>37</v>
      </c>
      <c r="D206" s="1"/>
      <c r="E206" s="0" t="s">
        <v>350</v>
      </c>
      <c r="F206" s="0" t="n">
        <v>2017</v>
      </c>
      <c r="G206" s="2" t="n">
        <v>24.6</v>
      </c>
      <c r="H206" s="21" t="n">
        <v>1</v>
      </c>
      <c r="I206" s="21" t="s">
        <v>361</v>
      </c>
      <c r="K206" s="24" t="n">
        <f aca="false">IF(G206&lt;=7,G206*3.2+6,IF(G206&lt;=13,G206*3+6,IF(G206&lt;=28,G206*2.7+6,IF(G206&lt;=45,G206*2.5,IF(G206&gt;45,G206*2)))))*1.1</f>
        <v>79.662</v>
      </c>
      <c r="L206" s="6" t="n">
        <f aca="false">QUOTIENT(Tabelle4[[#This Row],[Spalte14]],6)</f>
        <v>13</v>
      </c>
    </row>
    <row r="207" customFormat="false" ht="15" hidden="false" customHeight="false" outlineLevel="0" collapsed="false">
      <c r="B207" s="23"/>
      <c r="D207" s="1"/>
      <c r="H207" s="21"/>
      <c r="I207" s="21"/>
      <c r="K207" s="24" t="n">
        <f aca="false">IF(G207&lt;=7,G207*3.2+6,IF(G207&lt;=13,G207*3+6,IF(G207&lt;=28,G207*2.7+6,IF(G207&lt;=45,G207*2.5,IF(G207&gt;45,G207*2)))))*1.1</f>
        <v>6.6</v>
      </c>
      <c r="L207" s="6" t="n">
        <f aca="false">QUOTIENT(Tabelle4[[#This Row],[Spalte14]],6)</f>
        <v>1</v>
      </c>
    </row>
    <row r="208" customFormat="false" ht="15" hidden="false" customHeight="false" outlineLevel="0" collapsed="false">
      <c r="B208" s="23"/>
      <c r="D208" s="1"/>
      <c r="H208" s="21"/>
      <c r="I208" s="21"/>
      <c r="K208" s="24" t="n">
        <f aca="false">IF(G208&lt;=7,G208*3.2+6,IF(G208&lt;=13,G208*3+6,IF(G208&lt;=28,G208*2.7+6,IF(G208&lt;=45,G208*2.5,IF(G208&gt;45,G208*2)))))*1.1</f>
        <v>6.6</v>
      </c>
      <c r="L208" s="6" t="n">
        <f aca="false">QUOTIENT(Tabelle4[[#This Row],[Spalte14]],6)</f>
        <v>1</v>
      </c>
    </row>
    <row r="209" customFormat="false" ht="15" hidden="false" customHeight="false" outlineLevel="0" collapsed="false">
      <c r="A209" s="7" t="s">
        <v>362</v>
      </c>
      <c r="B209" s="20"/>
      <c r="C209" s="7"/>
      <c r="D209" s="8"/>
      <c r="E209" s="7"/>
      <c r="F209" s="7"/>
      <c r="H209" s="21"/>
      <c r="I209" s="21"/>
      <c r="K209" s="24" t="n">
        <f aca="false">IF(G209&lt;=7,G209*3.2+6,IF(G209&lt;=13,G209*3+6,IF(G209&lt;=28,G209*2.7+6,IF(G209&lt;=45,G209*2.5,IF(G209&gt;45,G209*2)))))*1.1</f>
        <v>6.6</v>
      </c>
      <c r="L209" s="6" t="n">
        <f aca="false">QUOTIENT(Tabelle4[[#This Row],[Spalte14]],6)</f>
        <v>1</v>
      </c>
    </row>
    <row r="210" customFormat="false" ht="15" hidden="false" customHeight="false" outlineLevel="0" collapsed="false">
      <c r="A210" s="0" t="s">
        <v>362</v>
      </c>
      <c r="B210" s="23"/>
      <c r="D210" s="1"/>
      <c r="E210" s="0" t="s">
        <v>306</v>
      </c>
      <c r="F210" s="0" t="n">
        <v>2015</v>
      </c>
      <c r="G210" s="2" t="n">
        <v>11.3</v>
      </c>
      <c r="H210" s="21" t="n">
        <v>1</v>
      </c>
      <c r="I210" s="25" t="s">
        <v>363</v>
      </c>
      <c r="K210" s="24" t="n">
        <f aca="false">IF(G210&lt;=7,G210*3.2+6,IF(G210&lt;=13,G210*3+6,IF(G210&lt;=28,G210*2.7+6,IF(G210&lt;=45,G210*2.5,IF(G210&gt;45,G210*2)))))*1.1</f>
        <v>43.89</v>
      </c>
      <c r="L210" s="6" t="n">
        <f aca="false">QUOTIENT(Tabelle4[[#This Row],[Spalte14]],6)</f>
        <v>7</v>
      </c>
      <c r="M210" s="1" t="s">
        <v>364</v>
      </c>
    </row>
    <row r="211" customFormat="false" ht="15" hidden="false" customHeight="false" outlineLevel="0" collapsed="false">
      <c r="A211" s="0" t="s">
        <v>365</v>
      </c>
      <c r="B211" s="23" t="s">
        <v>37</v>
      </c>
      <c r="D211" s="1"/>
      <c r="E211" s="0" t="s">
        <v>350</v>
      </c>
      <c r="F211" s="0" t="n">
        <v>2020</v>
      </c>
      <c r="G211" s="2" t="n">
        <v>11.8</v>
      </c>
      <c r="H211" s="21" t="n">
        <v>3</v>
      </c>
      <c r="I211" s="21"/>
      <c r="K211" s="24" t="n">
        <f aca="false">IF(G211&lt;=7,G211*3.2+6,IF(G211&lt;=13,G211*3+6,IF(G211&lt;=28,G211*2.7+6,IF(G211&lt;=45,G211*2.5,IF(G211&gt;45,G211*2)))))*1.1</f>
        <v>45.54</v>
      </c>
      <c r="L211" s="6" t="n">
        <f aca="false">QUOTIENT(Tabelle4[[#This Row],[Spalte14]],6)</f>
        <v>7</v>
      </c>
      <c r="M211" s="1" t="s">
        <v>366</v>
      </c>
    </row>
    <row r="212" customFormat="false" ht="15" hidden="false" customHeight="false" outlineLevel="0" collapsed="false">
      <c r="B212" s="23"/>
      <c r="D212" s="1"/>
      <c r="H212" s="21"/>
      <c r="I212" s="21"/>
      <c r="K212" s="24" t="n">
        <f aca="false">IF(G212&lt;=7,G212*3.2+6,IF(G212&lt;=13,G212*3+6,IF(G212&lt;=28,G212*2.7+6,IF(G212&lt;=45,G212*2.5,IF(G212&gt;45,G212*2)))))*1.1</f>
        <v>6.6</v>
      </c>
      <c r="L212" s="6" t="n">
        <f aca="false">QUOTIENT(Tabelle4[[#This Row],[Spalte14]],6)</f>
        <v>1</v>
      </c>
      <c r="M212" s="1"/>
    </row>
    <row r="213" customFormat="false" ht="15" hidden="false" customHeight="false" outlineLevel="0" collapsed="false">
      <c r="A213" s="0" t="s">
        <v>362</v>
      </c>
      <c r="B213" s="23"/>
      <c r="D213" s="1"/>
      <c r="E213" s="0" t="s">
        <v>298</v>
      </c>
      <c r="F213" s="0" t="n">
        <v>2018</v>
      </c>
      <c r="G213" s="2" t="n">
        <v>15.9</v>
      </c>
      <c r="H213" s="21" t="n">
        <v>1</v>
      </c>
      <c r="I213" s="21" t="s">
        <v>367</v>
      </c>
      <c r="K213" s="24" t="n">
        <f aca="false">IF(G213&lt;=7,G213*3.2+6,IF(G213&lt;=13,G213*3+6,IF(G213&lt;=28,G213*2.7+6,IF(G213&lt;=45,G213*2.5,IF(G213&gt;45,G213*2)))))*1.1</f>
        <v>53.823</v>
      </c>
      <c r="L213" s="6" t="n">
        <f aca="false">QUOTIENT(Tabelle4[[#This Row],[Spalte14]],6)</f>
        <v>8</v>
      </c>
      <c r="M213" s="1" t="s">
        <v>368</v>
      </c>
    </row>
    <row r="214" customFormat="false" ht="15" hidden="false" customHeight="false" outlineLevel="0" collapsed="false">
      <c r="B214" s="23"/>
      <c r="D214" s="1"/>
      <c r="H214" s="21"/>
      <c r="I214" s="21"/>
      <c r="K214" s="24" t="n">
        <f aca="false">IF(G214&lt;=7,G214*3.2+6,IF(G214&lt;=13,G214*3+6,IF(G214&lt;=28,G214*2.7+6,IF(G214&lt;=45,G214*2.5,IF(G214&gt;45,G214*2)))))*1.1</f>
        <v>6.6</v>
      </c>
      <c r="L214" s="6" t="n">
        <f aca="false">QUOTIENT(Tabelle4[[#This Row],[Spalte14]],6)</f>
        <v>1</v>
      </c>
      <c r="M214" s="1"/>
    </row>
    <row r="215" customFormat="false" ht="15" hidden="false" customHeight="false" outlineLevel="0" collapsed="false">
      <c r="B215" s="23"/>
      <c r="D215" s="1"/>
      <c r="H215" s="21"/>
      <c r="I215" s="21"/>
      <c r="K215" s="24" t="n">
        <f aca="false">IF(G215&lt;=7,G215*3.2+6,IF(G215&lt;=13,G215*3+6,IF(G215&lt;=28,G215*2.7+6,IF(G215&lt;=45,G215*2.5,IF(G215&gt;45,G215*2)))))*1.1</f>
        <v>6.6</v>
      </c>
      <c r="L215" s="6" t="n">
        <f aca="false">QUOTIENT(Tabelle4[[#This Row],[Spalte14]],6)</f>
        <v>1</v>
      </c>
    </row>
    <row r="216" customFormat="false" ht="15" hidden="false" customHeight="false" outlineLevel="0" collapsed="false">
      <c r="B216" s="23"/>
      <c r="D216" s="1"/>
      <c r="H216" s="21"/>
      <c r="I216" s="21"/>
      <c r="K216" s="24" t="n">
        <f aca="false">IF(G216&lt;=7,G216*3.2+6,IF(G216&lt;=13,G216*3+6,IF(G216&lt;=28,G216*2.7+6,IF(G216&lt;=45,G216*2.5,IF(G216&gt;45,G216*2)))))*1.1</f>
        <v>6.6</v>
      </c>
      <c r="L216" s="6" t="n">
        <f aca="false">QUOTIENT(Tabelle4[[#This Row],[Spalte14]],6)</f>
        <v>1</v>
      </c>
    </row>
    <row r="217" customFormat="false" ht="15" hidden="false" customHeight="false" outlineLevel="0" collapsed="false">
      <c r="B217" s="23"/>
      <c r="D217" s="1"/>
      <c r="H217" s="21"/>
      <c r="I217" s="21"/>
      <c r="K217" s="24" t="n">
        <f aca="false">IF(G217&lt;=7,G217*3.2+6,IF(G217&lt;=13,G217*3+6,IF(G217&lt;=28,G217*2.7+6,IF(G217&lt;=45,G217*2.5,IF(G217&gt;45,G217*2)))))*1.1</f>
        <v>6.6</v>
      </c>
      <c r="L217" s="6" t="n">
        <f aca="false">QUOTIENT(Tabelle4[[#This Row],[Spalte14]],6)</f>
        <v>1</v>
      </c>
    </row>
    <row r="218" customFormat="false" ht="15" hidden="false" customHeight="false" outlineLevel="0" collapsed="false">
      <c r="A218" s="7" t="s">
        <v>369</v>
      </c>
      <c r="B218" s="20"/>
      <c r="C218" s="7"/>
      <c r="D218" s="8"/>
      <c r="E218" s="7"/>
      <c r="F218" s="7"/>
      <c r="G218" s="28"/>
      <c r="H218" s="21"/>
      <c r="I218" s="29"/>
      <c r="K218" s="24" t="n">
        <f aca="false">IF(G218&lt;=7,G218*3.2+6,IF(G218&lt;=13,G218*3+6,IF(G218&lt;=28,G218*2.7+6,IF(G218&lt;=45,G218*2.5,IF(G218&gt;45,G218*2)))))*1.1</f>
        <v>6.6</v>
      </c>
      <c r="L218" s="6" t="n">
        <f aca="false">QUOTIENT(Tabelle4[[#This Row],[Spalte14]],6)</f>
        <v>1</v>
      </c>
    </row>
    <row r="219" customFormat="false" ht="15" hidden="false" customHeight="false" outlineLevel="0" collapsed="false">
      <c r="B219" s="23"/>
      <c r="D219" s="1"/>
      <c r="H219" s="21"/>
      <c r="I219" s="21"/>
      <c r="K219" s="24" t="n">
        <f aca="false">IF(G219&lt;=7,G219*3.2+6,IF(G219&lt;=13,G219*3+6,IF(G219&lt;=28,G219*2.7+6,IF(G219&lt;=45,G219*2.5,IF(G219&gt;45,G219*2)))))*1.1</f>
        <v>6.6</v>
      </c>
      <c r="M219" s="1"/>
    </row>
    <row r="220" customFormat="false" ht="15" hidden="false" customHeight="false" outlineLevel="0" collapsed="false">
      <c r="B220" s="23"/>
      <c r="D220" s="1"/>
      <c r="H220" s="21"/>
      <c r="I220" s="21"/>
      <c r="K220" s="24" t="n">
        <f aca="false">IF(G220&lt;=7,G220*3.2+6,IF(G220&lt;=13,G220*3+6,IF(G220&lt;=28,G220*2.7+6,IF(G220&lt;=45,G220*2.5,IF(G220&gt;45,G220*2)))))*1.1</f>
        <v>6.6</v>
      </c>
      <c r="L220" s="6" t="n">
        <f aca="false">QUOTIENT(Tabelle4[[#This Row],[Spalte14]],6)</f>
        <v>1</v>
      </c>
      <c r="M220" s="1" t="s">
        <v>370</v>
      </c>
    </row>
    <row r="221" customFormat="false" ht="15" hidden="false" customHeight="false" outlineLevel="0" collapsed="false">
      <c r="A221" s="0" t="s">
        <v>371</v>
      </c>
      <c r="B221" s="23" t="s">
        <v>37</v>
      </c>
      <c r="D221" s="1"/>
      <c r="E221" s="0" t="s">
        <v>219</v>
      </c>
      <c r="F221" s="0" t="n">
        <v>2020</v>
      </c>
      <c r="G221" s="2" t="n">
        <v>20.5</v>
      </c>
      <c r="H221" s="21" t="n">
        <v>1</v>
      </c>
      <c r="I221" s="21" t="s">
        <v>372</v>
      </c>
      <c r="K221" s="24" t="n">
        <f aca="false">IF(G221&lt;=7,G221*3.2+6,IF(G221&lt;=13,G221*3+6,IF(G221&lt;=28,G221*2.7+6,IF(G221&lt;=45,G221*2.5,IF(G221&gt;45,G221*2)))))*1.1</f>
        <v>67.485</v>
      </c>
      <c r="L221" s="6" t="n">
        <f aca="false">QUOTIENT(Tabelle4[[#This Row],[Spalte14]],6)</f>
        <v>11</v>
      </c>
      <c r="M221" s="1" t="s">
        <v>370</v>
      </c>
    </row>
    <row r="222" customFormat="false" ht="15" hidden="false" customHeight="false" outlineLevel="0" collapsed="false">
      <c r="B222" s="23"/>
      <c r="D222" s="1"/>
      <c r="H222" s="21"/>
      <c r="I222" s="21"/>
      <c r="K222" s="24" t="n">
        <f aca="false">IF(G222&lt;=7,G222*3.2+6,IF(G222&lt;=13,G222*3+6,IF(G222&lt;=28,G222*2.7+6,IF(G222&lt;=45,G222*2.5,IF(G222&gt;45,G222*2)))))*1.1</f>
        <v>6.6</v>
      </c>
      <c r="M222" s="1"/>
    </row>
    <row r="223" customFormat="false" ht="15" hidden="false" customHeight="false" outlineLevel="0" collapsed="false">
      <c r="A223" s="0" t="s">
        <v>373</v>
      </c>
      <c r="B223" s="23"/>
      <c r="D223" s="1"/>
      <c r="E223" s="0" t="s">
        <v>374</v>
      </c>
      <c r="F223" s="0" t="n">
        <v>2022</v>
      </c>
      <c r="G223" s="2" t="n">
        <v>9.8</v>
      </c>
      <c r="H223" s="21" t="n">
        <v>3</v>
      </c>
      <c r="I223" s="21"/>
      <c r="K223" s="24" t="n">
        <f aca="false">IF(G223&lt;=7,G223*3.2+6,IF(G223&lt;=13,G223*3+6,IF(G223&lt;=28,G223*2.7+6,IF(G223&lt;=45,G223*2.5,IF(G223&gt;45,G223*2)))))*1.1</f>
        <v>38.94</v>
      </c>
      <c r="L223" s="6" t="n">
        <f aca="false">QUOTIENT(Tabelle4[[#This Row],[Spalte14]],6)</f>
        <v>6</v>
      </c>
      <c r="M223" s="1" t="s">
        <v>375</v>
      </c>
    </row>
    <row r="224" customFormat="false" ht="15" hidden="false" customHeight="false" outlineLevel="0" collapsed="false">
      <c r="A224" s="0" t="s">
        <v>376</v>
      </c>
      <c r="B224" s="23"/>
      <c r="D224" s="1"/>
      <c r="E224" s="0" t="s">
        <v>235</v>
      </c>
      <c r="F224" s="0" t="n">
        <v>2020</v>
      </c>
      <c r="G224" s="2" t="n">
        <v>15</v>
      </c>
      <c r="H224" s="21" t="n">
        <v>3</v>
      </c>
      <c r="I224" s="25"/>
      <c r="K224" s="24" t="n">
        <f aca="false">IF(G224&lt;=7,G224*3.2+6,IF(G224&lt;=13,G224*3+6,IF(G224&lt;=28,G224*2.7+6,IF(G224&lt;=45,G224*2.5,IF(G224&gt;45,G224*2)))))*1.1</f>
        <v>51.15</v>
      </c>
      <c r="L224" s="6" t="n">
        <f aca="false">QUOTIENT(Tabelle4[[#This Row],[Spalte14]],6)</f>
        <v>8</v>
      </c>
      <c r="M224" s="1" t="s">
        <v>377</v>
      </c>
    </row>
    <row r="225" customFormat="false" ht="15" hidden="false" customHeight="false" outlineLevel="0" collapsed="false">
      <c r="B225" s="23"/>
      <c r="D225" s="1"/>
      <c r="H225" s="21"/>
      <c r="I225" s="25"/>
      <c r="K225" s="24" t="n">
        <f aca="false">IF(G225&lt;=7,G225*3.2+6,IF(G225&lt;=13,G225*3+6,IF(G225&lt;=28,G225*2.7+6,IF(G225&lt;=45,G225*2.5,IF(G225&gt;45,G225*2)))))*1.1</f>
        <v>6.6</v>
      </c>
      <c r="M225" s="1"/>
    </row>
    <row r="226" customFormat="false" ht="15" hidden="false" customHeight="false" outlineLevel="0" collapsed="false">
      <c r="A226" s="0" t="s">
        <v>378</v>
      </c>
      <c r="B226" s="23"/>
      <c r="D226" s="1"/>
      <c r="E226" s="33" t="s">
        <v>379</v>
      </c>
      <c r="F226" s="0" t="n">
        <v>2021</v>
      </c>
      <c r="G226" s="2" t="n">
        <v>10.2</v>
      </c>
      <c r="H226" s="21" t="n">
        <v>2</v>
      </c>
      <c r="I226" s="21"/>
      <c r="K226" s="24" t="n">
        <f aca="false">IF(G226&lt;=7,G226*3.2+6,IF(G226&lt;=13,G226*3+6,IF(G226&lt;=28,G226*2.7+6,IF(G226&lt;=45,G226*2.5,IF(G226&gt;45,G226*2)))))*1.1</f>
        <v>40.26</v>
      </c>
      <c r="L226" s="6" t="n">
        <f aca="false">QUOTIENT(Tabelle4[[#This Row],[Spalte14]],6)</f>
        <v>6</v>
      </c>
      <c r="M226" s="1" t="s">
        <v>380</v>
      </c>
    </row>
    <row r="227" customFormat="false" ht="15" hidden="false" customHeight="false" outlineLevel="0" collapsed="false">
      <c r="A227" s="0" t="s">
        <v>381</v>
      </c>
      <c r="B227" s="23"/>
      <c r="D227" s="1"/>
      <c r="E227" s="0" t="s">
        <v>382</v>
      </c>
      <c r="F227" s="0" t="n">
        <v>2021</v>
      </c>
      <c r="G227" s="2" t="n">
        <v>18.9</v>
      </c>
      <c r="H227" s="21" t="n">
        <v>1</v>
      </c>
      <c r="I227" s="21" t="s">
        <v>383</v>
      </c>
      <c r="K227" s="24" t="n">
        <f aca="false">IF(G227&lt;=7,G227*3.2+6,IF(G227&lt;=13,G227*3+6,IF(G227&lt;=28,G227*2.7+6,IF(G227&lt;=45,G227*2.5,IF(G227&gt;45,G227*2)))))*1.1</f>
        <v>62.733</v>
      </c>
      <c r="L227" s="6" t="n">
        <f aca="false">QUOTIENT(Tabelle4[[#This Row],[Spalte14]],6)</f>
        <v>10</v>
      </c>
      <c r="M227" s="1" t="s">
        <v>384</v>
      </c>
    </row>
    <row r="228" customFormat="false" ht="15" hidden="false" customHeight="false" outlineLevel="0" collapsed="false">
      <c r="B228" s="23"/>
      <c r="D228" s="1"/>
      <c r="H228" s="21"/>
      <c r="I228" s="21"/>
      <c r="K228" s="24" t="n">
        <f aca="false">IF(G228&lt;=7,G228*3.2+6,IF(G228&lt;=13,G228*3+6,IF(G228&lt;=28,G228*2.7+6,IF(G228&lt;=45,G228*2.5,IF(G228&gt;45,G228*2)))))*1.1</f>
        <v>6.6</v>
      </c>
      <c r="L228" s="6" t="n">
        <f aca="false">QUOTIENT(Tabelle4[[#This Row],[Spalte14]],6)</f>
        <v>1</v>
      </c>
    </row>
    <row r="229" customFormat="false" ht="15" hidden="false" customHeight="false" outlineLevel="0" collapsed="false">
      <c r="B229" s="23"/>
      <c r="D229" s="1"/>
      <c r="H229" s="21"/>
      <c r="I229" s="21"/>
      <c r="K229" s="24" t="n">
        <f aca="false">IF(G229&lt;=7,G229*3.2+6,IF(G229&lt;=13,G229*3+6,IF(G229&lt;=28,G229*2.7+6,IF(G229&lt;=45,G229*2.5,IF(G229&gt;45,G229*2)))))*1.1</f>
        <v>6.6</v>
      </c>
      <c r="M229" s="1"/>
    </row>
    <row r="230" customFormat="false" ht="15" hidden="false" customHeight="false" outlineLevel="0" collapsed="false">
      <c r="B230" s="23"/>
      <c r="D230" s="1"/>
      <c r="H230" s="21"/>
      <c r="I230" s="21"/>
      <c r="K230" s="24" t="n">
        <f aca="false">IF(G230&lt;=7,G230*3.2+6,IF(G230&lt;=13,G230*3+6,IF(G230&lt;=28,G230*2.7+6,IF(G230&lt;=45,G230*2.5,IF(G230&gt;45,G230*2)))))*1.1</f>
        <v>6.6</v>
      </c>
      <c r="M230" s="1"/>
    </row>
    <row r="231" customFormat="false" ht="15" hidden="false" customHeight="false" outlineLevel="0" collapsed="false">
      <c r="B231" s="23"/>
      <c r="D231" s="1"/>
      <c r="H231" s="21"/>
      <c r="I231" s="21"/>
      <c r="K231" s="24" t="n">
        <f aca="false">IF(G231&lt;=7,G231*3.2+6,IF(G231&lt;=13,G231*3+6,IF(G231&lt;=28,G231*2.7+6,IF(G231&lt;=45,G231*2.5,IF(G231&gt;45,G231*2)))))*1.1</f>
        <v>6.6</v>
      </c>
      <c r="L231" s="6" t="n">
        <f aca="false">QUOTIENT(Tabelle4[[#This Row],[Spalte14]],6)</f>
        <v>1</v>
      </c>
      <c r="M231" s="1"/>
    </row>
    <row r="232" customFormat="false" ht="15" hidden="false" customHeight="false" outlineLevel="0" collapsed="false">
      <c r="A232" s="0" t="s">
        <v>385</v>
      </c>
      <c r="B232" s="23" t="s">
        <v>37</v>
      </c>
      <c r="D232" s="1"/>
      <c r="E232" s="0" t="s">
        <v>219</v>
      </c>
      <c r="F232" s="0" t="n">
        <v>2016</v>
      </c>
      <c r="G232" s="2" t="n">
        <v>36.04</v>
      </c>
      <c r="H232" s="21" t="n">
        <v>0</v>
      </c>
      <c r="I232" s="21" t="s">
        <v>179</v>
      </c>
      <c r="J232" s="4" t="n">
        <v>1</v>
      </c>
      <c r="K232" s="44" t="n">
        <v>115</v>
      </c>
      <c r="L232" s="6" t="n">
        <f aca="false">QUOTIENT(Tabelle4[[#This Row],[Spalte14]],6)</f>
        <v>19</v>
      </c>
    </row>
    <row r="233" customFormat="false" ht="15" hidden="false" customHeight="false" outlineLevel="0" collapsed="false">
      <c r="A233" s="0" t="s">
        <v>385</v>
      </c>
      <c r="B233" s="23" t="s">
        <v>37</v>
      </c>
      <c r="D233" s="1"/>
      <c r="E233" s="0" t="s">
        <v>219</v>
      </c>
      <c r="F233" s="0" t="n">
        <v>2021</v>
      </c>
      <c r="G233" s="2" t="n">
        <v>46</v>
      </c>
      <c r="H233" s="21" t="n">
        <v>7</v>
      </c>
      <c r="I233" s="50"/>
      <c r="J233" s="4" t="n">
        <v>1</v>
      </c>
      <c r="K233" s="51" t="n">
        <v>98</v>
      </c>
      <c r="L233" s="6" t="n">
        <f aca="false">QUOTIENT(Tabelle4[[#This Row],[Spalte14]],6)</f>
        <v>16</v>
      </c>
      <c r="M233" s="1" t="s">
        <v>386</v>
      </c>
    </row>
    <row r="234" customFormat="false" ht="15" hidden="false" customHeight="false" outlineLevel="0" collapsed="false">
      <c r="B234" s="23"/>
      <c r="D234" s="1"/>
      <c r="H234" s="21"/>
      <c r="I234" s="21"/>
      <c r="K234" s="24" t="n">
        <f aca="false">IF(G234&lt;=7,G234*3.2+6,IF(G234&lt;=13,G234*3+6,IF(G234&lt;=28,G234*2.7+6,IF(G234&lt;=45,G234*2.5,IF(G234&gt;45,G234*2)))))*1.1</f>
        <v>6.6</v>
      </c>
      <c r="M234" s="1"/>
    </row>
    <row r="235" customFormat="false" ht="15" hidden="false" customHeight="false" outlineLevel="0" collapsed="false">
      <c r="A235" s="0" t="s">
        <v>385</v>
      </c>
      <c r="B235" s="23" t="s">
        <v>37</v>
      </c>
      <c r="D235" s="1"/>
      <c r="E235" s="0" t="s">
        <v>219</v>
      </c>
      <c r="F235" s="0" t="n">
        <v>2020</v>
      </c>
      <c r="G235" s="2" t="n">
        <v>46</v>
      </c>
      <c r="H235" s="21" t="n">
        <v>6</v>
      </c>
      <c r="I235" s="33"/>
      <c r="K235" s="26" t="n">
        <v>105</v>
      </c>
      <c r="L235" s="6" t="n">
        <f aca="false">QUOTIENT(Tabelle4[[#This Row],[Spalte14]],6)</f>
        <v>17</v>
      </c>
      <c r="M235" s="1"/>
    </row>
    <row r="236" customFormat="false" ht="15" hidden="false" customHeight="false" outlineLevel="0" collapsed="false">
      <c r="A236" s="0" t="s">
        <v>387</v>
      </c>
      <c r="B236" s="23"/>
      <c r="D236" s="1"/>
      <c r="E236" s="0" t="s">
        <v>232</v>
      </c>
      <c r="F236" s="0" t="n">
        <v>2020</v>
      </c>
      <c r="G236" s="2" t="n">
        <v>29.9</v>
      </c>
      <c r="H236" s="21" t="n">
        <v>2</v>
      </c>
      <c r="I236" s="21" t="n">
        <v>1</v>
      </c>
      <c r="K236" s="26" t="n">
        <v>102</v>
      </c>
      <c r="L236" s="6" t="n">
        <f aca="false">QUOTIENT(Tabelle4[[#This Row],[Spalte14]],6)</f>
        <v>17</v>
      </c>
      <c r="M236" s="1"/>
    </row>
    <row r="237" customFormat="false" ht="15" hidden="false" customHeight="false" outlineLevel="0" collapsed="false">
      <c r="A237" s="0" t="s">
        <v>387</v>
      </c>
      <c r="B237" s="23"/>
      <c r="D237" s="1"/>
      <c r="E237" s="0" t="s">
        <v>232</v>
      </c>
      <c r="F237" s="0" t="n">
        <v>2021</v>
      </c>
      <c r="G237" s="2" t="n">
        <v>37</v>
      </c>
      <c r="H237" s="21" t="n">
        <v>12</v>
      </c>
      <c r="I237" s="33"/>
      <c r="K237" s="26" t="n">
        <v>95</v>
      </c>
      <c r="L237" s="6" t="n">
        <f aca="false">QUOTIENT(Tabelle4[[#This Row],[Spalte14]],6)</f>
        <v>15</v>
      </c>
    </row>
    <row r="238" customFormat="false" ht="15" hidden="false" customHeight="false" outlineLevel="0" collapsed="false">
      <c r="A238" s="0" t="s">
        <v>387</v>
      </c>
      <c r="B238" s="23"/>
      <c r="D238" s="1"/>
      <c r="E238" s="0" t="s">
        <v>232</v>
      </c>
      <c r="F238" s="0" t="n">
        <v>2022</v>
      </c>
      <c r="G238" s="2" t="n">
        <v>39</v>
      </c>
      <c r="H238" s="21" t="n">
        <v>12</v>
      </c>
      <c r="I238" s="21" t="s">
        <v>179</v>
      </c>
      <c r="K238" s="24" t="n">
        <f aca="false">IF(G238&lt;=7,G238*3.2+6,IF(G238&lt;=13,G238*3+6,IF(G238&lt;=28,G238*2.7+6,IF(G238&lt;=45,G238*2.5,IF(G238&gt;45,G238*2)))))*1.1</f>
        <v>107.25</v>
      </c>
    </row>
    <row r="239" customFormat="false" ht="15" hidden="false" customHeight="false" outlineLevel="0" collapsed="false">
      <c r="B239" s="23"/>
      <c r="D239" s="1"/>
      <c r="H239" s="21"/>
      <c r="I239" s="21"/>
      <c r="K239" s="24" t="n">
        <f aca="false">IF(G239&lt;=7,G239*3.2+6,IF(G239&lt;=13,G239*3+6,IF(G239&lt;=28,G239*2.7+6,IF(G239&lt;=45,G239*2.5,IF(G239&gt;45,G239*2)))))*1.1</f>
        <v>6.6</v>
      </c>
      <c r="L239" s="6" t="n">
        <f aca="false">QUOTIENT(Tabelle4[[#This Row],[Spalte14]],6)</f>
        <v>1</v>
      </c>
    </row>
    <row r="240" customFormat="false" ht="15" hidden="false" customHeight="false" outlineLevel="0" collapsed="false">
      <c r="B240" s="23"/>
      <c r="D240" s="1"/>
      <c r="H240" s="21"/>
      <c r="I240" s="21"/>
      <c r="K240" s="24" t="n">
        <f aca="false">IF(G240&lt;=7,G240*3.2+6,IF(G240&lt;=13,G240*3+6,IF(G240&lt;=28,G240*2.7+6,IF(G240&lt;=45,G240*2.5,IF(G240&gt;45,G240*2)))))*1.1</f>
        <v>6.6</v>
      </c>
      <c r="L240" s="6" t="n">
        <f aca="false">QUOTIENT(Tabelle4[[#This Row],[Spalte14]],6)</f>
        <v>1</v>
      </c>
    </row>
    <row r="241" customFormat="false" ht="15" hidden="false" customHeight="false" outlineLevel="0" collapsed="false">
      <c r="B241" s="23"/>
      <c r="D241" s="1"/>
      <c r="H241" s="21"/>
      <c r="I241" s="21"/>
      <c r="K241" s="24" t="n">
        <f aca="false">IF(G241&lt;=7,G241*3.2+6,IF(G241&lt;=13,G241*3+6,IF(G241&lt;=28,G241*2.7+6,IF(G241&lt;=45,G241*2.5,IF(G241&gt;45,G241*2)))))*1.1</f>
        <v>6.6</v>
      </c>
      <c r="L241" s="6" t="n">
        <f aca="false">QUOTIENT(Tabelle4[[#This Row],[Spalte14]],6)</f>
        <v>1</v>
      </c>
    </row>
    <row r="242" customFormat="false" ht="15" hidden="false" customHeight="false" outlineLevel="0" collapsed="false">
      <c r="A242" s="0" t="s">
        <v>388</v>
      </c>
      <c r="B242" s="23"/>
      <c r="D242" s="1"/>
      <c r="E242" s="0" t="s">
        <v>42</v>
      </c>
      <c r="F242" s="0" t="n">
        <v>2020</v>
      </c>
      <c r="G242" s="2" t="n">
        <v>25.2</v>
      </c>
      <c r="H242" s="21" t="n">
        <v>3</v>
      </c>
      <c r="I242" s="25"/>
      <c r="K242" s="24" t="n">
        <f aca="false">IF(G242&lt;=7,G242*3.2+6,IF(G242&lt;=13,G242*3+6,IF(G242&lt;=28,G242*2.7+6,IF(G242&lt;=45,G242*2.5,IF(G242&gt;45,G242*2)))))*1.1</f>
        <v>81.444</v>
      </c>
      <c r="L242" s="6" t="n">
        <f aca="false">QUOTIENT(Tabelle4[[#This Row],[Spalte14]],6)</f>
        <v>13</v>
      </c>
      <c r="M242" s="1" t="s">
        <v>389</v>
      </c>
    </row>
    <row r="243" customFormat="false" ht="15" hidden="false" customHeight="false" outlineLevel="0" collapsed="false">
      <c r="A243" s="0" t="s">
        <v>390</v>
      </c>
      <c r="B243" s="23"/>
      <c r="D243" s="1"/>
      <c r="E243" s="0" t="s">
        <v>391</v>
      </c>
      <c r="F243" s="0" t="n">
        <v>2022</v>
      </c>
      <c r="G243" s="2" t="n">
        <v>13.4</v>
      </c>
      <c r="H243" s="21" t="n">
        <v>2</v>
      </c>
      <c r="I243" s="25" t="s">
        <v>345</v>
      </c>
      <c r="K243" s="24" t="n">
        <f aca="false">IF(G243&lt;=7,G243*3.2+6,IF(G243&lt;=13,G243*3+6,IF(G243&lt;=28,G243*2.7+6,IF(G243&lt;=45,G243*2.5,IF(G243&gt;45,G243*2)))))*1.1</f>
        <v>46.398</v>
      </c>
      <c r="L243" s="6" t="n">
        <f aca="false">QUOTIENT(Tabelle4[[#This Row],[Spalte14]],6)</f>
        <v>7</v>
      </c>
      <c r="M243" s="1" t="s">
        <v>392</v>
      </c>
    </row>
    <row r="244" customFormat="false" ht="15" hidden="false" customHeight="false" outlineLevel="0" collapsed="false">
      <c r="A244" s="0" t="s">
        <v>393</v>
      </c>
      <c r="B244" s="23"/>
      <c r="D244" s="1"/>
      <c r="E244" s="0" t="s">
        <v>238</v>
      </c>
      <c r="F244" s="0" t="n">
        <v>2022</v>
      </c>
      <c r="G244" s="2" t="n">
        <v>19.4</v>
      </c>
      <c r="H244" s="21" t="n">
        <v>1</v>
      </c>
      <c r="I244" s="25" t="s">
        <v>394</v>
      </c>
      <c r="K244" s="24" t="n">
        <f aca="false">IF(G244&lt;=7,G244*3.2+6,IF(G244&lt;=13,G244*3+6,IF(G244&lt;=28,G244*2.7+6,IF(G244&lt;=45,G244*2.5,IF(G244&gt;45,G244*2)))))*1.1</f>
        <v>64.218</v>
      </c>
      <c r="L244" s="6" t="n">
        <f aca="false">QUOTIENT(Tabelle4[[#This Row],[Spalte14]],6)</f>
        <v>10</v>
      </c>
      <c r="M244" s="1"/>
    </row>
    <row r="245" customFormat="false" ht="15" hidden="false" customHeight="false" outlineLevel="0" collapsed="false">
      <c r="B245" s="23"/>
      <c r="D245" s="1"/>
      <c r="H245" s="21"/>
      <c r="I245" s="21"/>
      <c r="K245" s="24" t="n">
        <f aca="false">IF(G245&lt;=7,G245*3.2+6,IF(G245&lt;=13,G245*3+6,IF(G245&lt;=28,G245*2.7+6,IF(G245&lt;=45,G245*2.5,IF(G245&gt;45,G245*2)))))*1.1</f>
        <v>6.6</v>
      </c>
      <c r="M245" s="1"/>
    </row>
    <row r="246" customFormat="false" ht="15" hidden="false" customHeight="false" outlineLevel="0" collapsed="false">
      <c r="A246" s="0" t="s">
        <v>395</v>
      </c>
      <c r="B246" s="23"/>
      <c r="D246" s="1"/>
      <c r="E246" s="0" t="s">
        <v>374</v>
      </c>
      <c r="F246" s="0" t="n">
        <v>2020</v>
      </c>
      <c r="G246" s="2" t="n">
        <v>18.4</v>
      </c>
      <c r="H246" s="21" t="n">
        <v>0</v>
      </c>
      <c r="I246" s="21" t="s">
        <v>216</v>
      </c>
      <c r="J246" s="4" t="n">
        <v>1</v>
      </c>
      <c r="K246" s="24" t="n">
        <f aca="false">IF(G246&lt;=7,G246*3.2+6,IF(G246&lt;=13,G246*3+6,IF(G246&lt;=28,G246*2.7+6,IF(G246&lt;=45,G246*2.5,IF(G246&gt;45,G246*2)))))*1.1</f>
        <v>61.248</v>
      </c>
      <c r="L246" s="6" t="n">
        <f aca="false">QUOTIENT(Tabelle4[[#This Row],[Spalte14]],6)</f>
        <v>10</v>
      </c>
      <c r="M246" s="1" t="s">
        <v>396</v>
      </c>
    </row>
    <row r="247" customFormat="false" ht="15" hidden="false" customHeight="false" outlineLevel="0" collapsed="false">
      <c r="A247" s="0" t="s">
        <v>397</v>
      </c>
      <c r="B247" s="23"/>
      <c r="D247" s="1"/>
      <c r="E247" s="0" t="s">
        <v>194</v>
      </c>
      <c r="F247" s="0" t="n">
        <v>2022</v>
      </c>
      <c r="G247" s="2" t="n">
        <v>14.7</v>
      </c>
      <c r="H247" s="21" t="n">
        <v>5</v>
      </c>
      <c r="I247" s="25"/>
      <c r="J247" s="4" t="n">
        <v>1</v>
      </c>
      <c r="K247" s="24" t="n">
        <f aca="false">IF(G247&lt;=7,G247*3.2+6,IF(G247&lt;=13,G247*3+6,IF(G247&lt;=28,G247*2.7+6,IF(G247&lt;=45,G247*2.5,IF(G247&gt;45,G247*2)))))*1.1</f>
        <v>50.259</v>
      </c>
      <c r="L247" s="6" t="n">
        <f aca="false">QUOTIENT(Tabelle4[[#This Row],[Spalte14]],6)</f>
        <v>8</v>
      </c>
      <c r="M247" s="1"/>
    </row>
    <row r="248" customFormat="false" ht="15" hidden="false" customHeight="false" outlineLevel="0" collapsed="false">
      <c r="B248" s="23"/>
      <c r="D248" s="1"/>
      <c r="H248" s="21"/>
      <c r="I248" s="21"/>
      <c r="K248" s="24" t="n">
        <f aca="false">IF(G248&lt;=7,G248*3.2+6,IF(G248&lt;=13,G248*3+6,IF(G248&lt;=28,G248*2.7+6,IF(G248&lt;=45,G248*2.5,IF(G248&gt;45,G248*2)))))*1.1</f>
        <v>6.6</v>
      </c>
      <c r="M248" s="1"/>
    </row>
    <row r="249" customFormat="false" ht="15" hidden="false" customHeight="false" outlineLevel="0" collapsed="false">
      <c r="A249" s="0" t="s">
        <v>369</v>
      </c>
      <c r="B249" s="23"/>
      <c r="D249" s="1"/>
      <c r="E249" s="0" t="s">
        <v>398</v>
      </c>
      <c r="F249" s="0" t="n">
        <v>2018</v>
      </c>
      <c r="G249" s="2" t="n">
        <v>11.3</v>
      </c>
      <c r="H249" s="21" t="n">
        <v>1</v>
      </c>
      <c r="I249" s="25" t="s">
        <v>399</v>
      </c>
      <c r="K249" s="24" t="n">
        <f aca="false">IF(G249&lt;=7,G249*3.2+6,IF(G249&lt;=13,G249*3+6,IF(G249&lt;=28,G249*2.7+6,IF(G249&lt;=45,G249*2.5,IF(G249&gt;45,G249*2)))))*1.1</f>
        <v>43.89</v>
      </c>
      <c r="L249" s="6" t="n">
        <f aca="false">QUOTIENT(Tabelle4[[#This Row],[Spalte14]],6)</f>
        <v>7</v>
      </c>
      <c r="M249" s="1" t="s">
        <v>400</v>
      </c>
    </row>
    <row r="250" customFormat="false" ht="15" hidden="false" customHeight="false" outlineLevel="0" collapsed="false">
      <c r="A250" s="0" t="s">
        <v>401</v>
      </c>
      <c r="B250" s="23" t="s">
        <v>318</v>
      </c>
      <c r="D250" s="1"/>
      <c r="E250" s="0" t="s">
        <v>342</v>
      </c>
      <c r="F250" s="0" t="n">
        <v>2018</v>
      </c>
      <c r="G250" s="2" t="n">
        <v>42</v>
      </c>
      <c r="H250" s="21" t="n">
        <v>5</v>
      </c>
      <c r="I250" s="21"/>
      <c r="K250" s="24" t="n">
        <f aca="false">IF(G250&lt;=7,G250*3.2+6,IF(G250&lt;=13,G250*3+6,IF(G250&lt;=28,G250*2.7+6,IF(G250&lt;=45,G250*2.5,IF(G250&gt;45,G250*2)))))*1.1</f>
        <v>115.5</v>
      </c>
      <c r="M250" s="1"/>
    </row>
    <row r="251" customFormat="false" ht="15" hidden="false" customHeight="false" outlineLevel="0" collapsed="false">
      <c r="B251" s="23"/>
      <c r="D251" s="1"/>
      <c r="H251" s="21"/>
      <c r="I251" s="21"/>
      <c r="K251" s="24" t="n">
        <f aca="false">IF(G251&lt;=7,G251*3.2+6,IF(G251&lt;=13,G251*3+6,IF(G251&lt;=28,G251*2.7+6,IF(G251&lt;=45,G251*2.5,IF(G251&gt;45,G251*2)))))*1.1</f>
        <v>6.6</v>
      </c>
      <c r="L251" s="6" t="n">
        <f aca="false">QUOTIENT(Tabelle4[[#This Row],[Spalte14]],6)</f>
        <v>1</v>
      </c>
    </row>
    <row r="252" customFormat="false" ht="15" hidden="false" customHeight="false" outlineLevel="0" collapsed="false">
      <c r="B252" s="23"/>
      <c r="D252" s="1"/>
      <c r="H252" s="21"/>
      <c r="I252" s="21"/>
      <c r="K252" s="24" t="n">
        <f aca="false">IF(G252&lt;=7,G252*3.2+6,IF(G252&lt;=13,G252*3+6,IF(G252&lt;=28,G252*2.7+6,IF(G252&lt;=45,G252*2.5,IF(G252&gt;45,G252*2)))))*1.1</f>
        <v>6.6</v>
      </c>
      <c r="L252" s="6" t="n">
        <f aca="false">QUOTIENT(Tabelle4[[#This Row],[Spalte14]],6)</f>
        <v>1</v>
      </c>
    </row>
    <row r="253" customFormat="false" ht="15" hidden="false" customHeight="false" outlineLevel="0" collapsed="false">
      <c r="B253" s="23"/>
      <c r="D253" s="1"/>
      <c r="H253" s="21"/>
      <c r="I253" s="21"/>
      <c r="K253" s="24" t="n">
        <f aca="false">IF(G253&lt;=7,G253*3.2+6,IF(G253&lt;=13,G253*3+6,IF(G253&lt;=28,G253*2.7+6,IF(G253&lt;=45,G253*2.5,IF(G253&gt;45,G253*2)))))*1.1</f>
        <v>6.6</v>
      </c>
      <c r="L253" s="6" t="n">
        <f aca="false">QUOTIENT(Tabelle4[[#This Row],[Spalte14]],6)</f>
        <v>1</v>
      </c>
    </row>
    <row r="254" customFormat="false" ht="15" hidden="false" customHeight="false" outlineLevel="0" collapsed="false">
      <c r="A254" s="7" t="s">
        <v>402</v>
      </c>
      <c r="B254" s="20"/>
      <c r="C254" s="7"/>
      <c r="D254" s="8"/>
      <c r="E254" s="7"/>
      <c r="F254" s="7"/>
      <c r="G254" s="7"/>
      <c r="H254" s="21"/>
      <c r="I254" s="21"/>
      <c r="K254" s="24" t="n">
        <f aca="false">IF(G254&lt;=7,G254*3.2+6,IF(G254&lt;=13,G254*3+6,IF(G254&lt;=28,G254*2.7+6,IF(G254&lt;=45,G254*2.5,IF(G254&gt;45,G254*2)))))*1.1</f>
        <v>6.6</v>
      </c>
      <c r="L254" s="6" t="n">
        <f aca="false">QUOTIENT(Tabelle4[[#This Row],[Spalte14]],6)</f>
        <v>1</v>
      </c>
    </row>
    <row r="255" customFormat="false" ht="15" hidden="false" customHeight="false" outlineLevel="0" collapsed="false">
      <c r="A255" s="0" t="s">
        <v>403</v>
      </c>
      <c r="B255" s="23"/>
      <c r="D255" s="1"/>
      <c r="E255" s="0" t="s">
        <v>404</v>
      </c>
      <c r="F255" s="0" t="n">
        <v>2011</v>
      </c>
      <c r="H255" s="21" t="n">
        <v>7</v>
      </c>
      <c r="I255" s="21"/>
      <c r="K255" s="24" t="n">
        <f aca="false">IF(G255&lt;=7,G255*3.2+6,IF(G255&lt;=13,G255*3+6,IF(G255&lt;=28,G255*2.7+6,IF(G255&lt;=45,G255*2.5,IF(G255&gt;45,G255*2)))))*1.1</f>
        <v>6.6</v>
      </c>
      <c r="L255" s="6" t="n">
        <f aca="false">QUOTIENT(Tabelle4[[#This Row],[Spalte14]],6)</f>
        <v>1</v>
      </c>
      <c r="M255" s="1" t="s">
        <v>405</v>
      </c>
    </row>
    <row r="256" customFormat="false" ht="15" hidden="false" customHeight="false" outlineLevel="0" collapsed="false">
      <c r="B256" s="23"/>
      <c r="D256" s="1"/>
      <c r="H256" s="21"/>
      <c r="I256" s="25"/>
      <c r="K256" s="24" t="n">
        <f aca="false">IF(G256&lt;=7,G256*3.2+6,IF(G256&lt;=13,G256*3+6,IF(G256&lt;=28,G256*2.7+6,IF(G256&lt;=45,G256*2.5,IF(G256&gt;45,G256*2)))))*1.1</f>
        <v>6.6</v>
      </c>
      <c r="L256" s="6" t="n">
        <f aca="false">QUOTIENT(Tabelle4[[#This Row],[Spalte14]],6)</f>
        <v>1</v>
      </c>
      <c r="M256" s="1"/>
    </row>
    <row r="257" customFormat="false" ht="15" hidden="false" customHeight="false" outlineLevel="0" collapsed="false">
      <c r="A257" s="0" t="s">
        <v>406</v>
      </c>
      <c r="B257" s="23"/>
      <c r="D257" s="1"/>
      <c r="E257" s="0" t="s">
        <v>407</v>
      </c>
      <c r="F257" s="0" t="n">
        <v>2020</v>
      </c>
      <c r="G257" s="2" t="n">
        <v>34.9</v>
      </c>
      <c r="H257" s="21" t="n">
        <v>5</v>
      </c>
      <c r="I257" s="50"/>
      <c r="K257" s="24" t="n">
        <f aca="false">IF(G257&lt;=7,G257*3.2+6,IF(G257&lt;=13,G257*3+6,IF(G257&lt;=28,G257*2.7+6,IF(G257&lt;=45,G257*2.5,IF(G257&gt;45,G257*2)))))*1.1</f>
        <v>95.975</v>
      </c>
      <c r="L257" s="6" t="n">
        <f aca="false">QUOTIENT(Tabelle4[[#This Row],[Spalte14]],6)</f>
        <v>15</v>
      </c>
      <c r="M257" s="1" t="s">
        <v>408</v>
      </c>
    </row>
    <row r="258" customFormat="false" ht="15" hidden="false" customHeight="false" outlineLevel="0" collapsed="false">
      <c r="B258" s="23"/>
      <c r="D258" s="1"/>
      <c r="H258" s="21"/>
      <c r="I258" s="21"/>
      <c r="K258" s="24" t="n">
        <f aca="false">IF(G258&lt;=7,G258*3.2+6,IF(G258&lt;=13,G258*3+6,IF(G258&lt;=28,G258*2.7+6,IF(G258&lt;=45,G258*2.5,IF(G258&gt;45,G258*2)))))*1.1</f>
        <v>6.6</v>
      </c>
      <c r="M258" s="1"/>
    </row>
    <row r="259" customFormat="false" ht="15" hidden="false" customHeight="false" outlineLevel="0" collapsed="false">
      <c r="A259" s="0" t="s">
        <v>402</v>
      </c>
      <c r="B259" s="23"/>
      <c r="D259" s="1"/>
      <c r="E259" s="0" t="s">
        <v>312</v>
      </c>
      <c r="F259" s="0" t="n">
        <v>2021</v>
      </c>
      <c r="G259" s="28" t="n">
        <v>11.2</v>
      </c>
      <c r="H259" s="21" t="n">
        <v>2</v>
      </c>
      <c r="I259" s="29"/>
      <c r="K259" s="24" t="n">
        <f aca="false">IF(G259&lt;=7,G259*3.2+6,IF(G259&lt;=13,G259*3+6,IF(G259&lt;=28,G259*2.7+6,IF(G259&lt;=45,G259*2.5,IF(G259&gt;45,G259*2)))))*1.1</f>
        <v>43.56</v>
      </c>
      <c r="L259" s="6" t="n">
        <f aca="false">QUOTIENT(Tabelle4[[#This Row],[Spalte14]],6)</f>
        <v>7</v>
      </c>
      <c r="M259" s="1" t="s">
        <v>409</v>
      </c>
    </row>
    <row r="260" customFormat="false" ht="15" hidden="false" customHeight="false" outlineLevel="0" collapsed="false">
      <c r="B260" s="23"/>
      <c r="D260" s="1"/>
      <c r="H260" s="21"/>
      <c r="I260" s="21"/>
      <c r="K260" s="24" t="n">
        <f aca="false">IF(G260&lt;=7,G260*3.2+6,IF(G260&lt;=13,G260*3+6,IF(G260&lt;=28,G260*2.7+6,IF(G260&lt;=45,G260*2.5,IF(G260&gt;45,G260*2)))))*1.1</f>
        <v>6.6</v>
      </c>
      <c r="L260" s="6" t="n">
        <f aca="false">QUOTIENT(Tabelle4[[#This Row],[Spalte14]],6)</f>
        <v>1</v>
      </c>
    </row>
    <row r="261" customFormat="false" ht="15" hidden="false" customHeight="false" outlineLevel="0" collapsed="false">
      <c r="B261" s="23"/>
      <c r="D261" s="1"/>
      <c r="H261" s="21"/>
      <c r="I261" s="21"/>
      <c r="K261" s="24" t="n">
        <f aca="false">IF(G261&lt;=7,G261*3.2+6,IF(G261&lt;=13,G261*3+6,IF(G261&lt;=28,G261*2.7+6,IF(G261&lt;=45,G261*2.5,IF(G261&gt;45,G261*2)))))*1.1</f>
        <v>6.6</v>
      </c>
      <c r="L261" s="6" t="n">
        <f aca="false">QUOTIENT(Tabelle4[[#This Row],[Spalte14]],6)</f>
        <v>1</v>
      </c>
    </row>
    <row r="262" customFormat="false" ht="15" hidden="false" customHeight="false" outlineLevel="0" collapsed="false">
      <c r="B262" s="23"/>
      <c r="D262" s="1"/>
      <c r="H262" s="21"/>
      <c r="I262" s="21"/>
      <c r="K262" s="24" t="n">
        <f aca="false">IF(G262&lt;=7,G262*3.2+6,IF(G262&lt;=13,G262*3+6,IF(G262&lt;=28,G262*2.7+6,IF(G262&lt;=45,G262*2.5,IF(G262&gt;45,G262*2)))))*1.1</f>
        <v>6.6</v>
      </c>
      <c r="L262" s="6" t="n">
        <f aca="false">QUOTIENT(Tabelle4[[#This Row],[Spalte14]],6)</f>
        <v>1</v>
      </c>
    </row>
    <row r="263" customFormat="false" ht="15" hidden="false" customHeight="false" outlineLevel="0" collapsed="false">
      <c r="A263" s="7" t="s">
        <v>410</v>
      </c>
      <c r="B263" s="20"/>
      <c r="C263" s="7"/>
      <c r="D263" s="8"/>
      <c r="E263" s="7"/>
      <c r="F263" s="7"/>
      <c r="G263" s="7"/>
      <c r="H263" s="21"/>
      <c r="I263" s="21"/>
      <c r="K263" s="24" t="n">
        <f aca="false">IF(G263&lt;=7,G263*3.2+6,IF(G263&lt;=13,G263*3+6,IF(G263&lt;=28,G263*2.7+6,IF(G263&lt;=45,G263*2.5,IF(G263&gt;45,G263*2)))))*1.1</f>
        <v>6.6</v>
      </c>
      <c r="L263" s="6" t="n">
        <f aca="false">QUOTIENT(Tabelle4[[#This Row],[Spalte14]],6)</f>
        <v>1</v>
      </c>
    </row>
    <row r="264" customFormat="false" ht="15" hidden="false" customHeight="false" outlineLevel="0" collapsed="false">
      <c r="A264" s="21" t="s">
        <v>411</v>
      </c>
      <c r="B264" s="23"/>
      <c r="D264" s="1"/>
      <c r="E264" s="0" t="s">
        <v>241</v>
      </c>
      <c r="F264" s="0" t="n">
        <v>2021</v>
      </c>
      <c r="G264" s="2" t="n">
        <v>14.45</v>
      </c>
      <c r="H264" s="21" t="n">
        <v>3</v>
      </c>
      <c r="I264" s="25"/>
      <c r="K264" s="24" t="n">
        <f aca="false">IF(G264&lt;=7,G264*3.2+6,IF(G264&lt;=13,G264*3+6,IF(G264&lt;=28,G264*2.7+6,IF(G264&lt;=45,G264*2.5,IF(G264&gt;45,G264*2)))))*1.1</f>
        <v>49.5165</v>
      </c>
      <c r="L264" s="6" t="n">
        <f aca="false">QUOTIENT(Tabelle4[[#This Row],[Spalte14]],6)</f>
        <v>8</v>
      </c>
      <c r="M264" s="1" t="s">
        <v>412</v>
      </c>
    </row>
    <row r="265" customFormat="false" ht="15" hidden="false" customHeight="false" outlineLevel="0" collapsed="false">
      <c r="B265" s="23"/>
      <c r="D265" s="1"/>
      <c r="H265" s="21"/>
      <c r="I265" s="21"/>
      <c r="K265" s="24" t="n">
        <f aca="false">IF(G265&lt;=7,G265*3.2+6,IF(G265&lt;=13,G265*3+6,IF(G265&lt;=28,G265*2.7+6,IF(G265&lt;=45,G265*2.5,IF(G265&gt;45,G265*2)))))*1.1</f>
        <v>6.6</v>
      </c>
    </row>
    <row r="266" customFormat="false" ht="15" hidden="false" customHeight="false" outlineLevel="0" collapsed="false">
      <c r="B266" s="23"/>
      <c r="D266" s="1"/>
      <c r="H266" s="21"/>
      <c r="I266" s="21"/>
      <c r="K266" s="24" t="n">
        <f aca="false">IF(G266&lt;=7,G266*3.2+6,IF(G266&lt;=13,G266*3+6,IF(G266&lt;=28,G266*2.7+6,IF(G266&lt;=45,G266*2.5,IF(G266&gt;45,G266*2)))))*1.1</f>
        <v>6.6</v>
      </c>
      <c r="L266" s="6" t="n">
        <f aca="false">QUOTIENT(Tabelle4[[#This Row],[Spalte14]],6)</f>
        <v>1</v>
      </c>
      <c r="M266" s="1"/>
    </row>
    <row r="267" customFormat="false" ht="15" hidden="false" customHeight="false" outlineLevel="0" collapsed="false">
      <c r="B267" s="23"/>
      <c r="D267" s="1"/>
      <c r="H267" s="21"/>
      <c r="I267" s="21"/>
      <c r="K267" s="24" t="n">
        <f aca="false">IF(G267&lt;=7,G267*3.2+6,IF(G267&lt;=13,G267*3+6,IF(G267&lt;=28,G267*2.7+6,IF(G267&lt;=45,G267*2.5,IF(G267&gt;45,G267*2)))))*1.1</f>
        <v>6.6</v>
      </c>
      <c r="M267" s="1"/>
    </row>
    <row r="268" customFormat="false" ht="15" hidden="false" customHeight="false" outlineLevel="0" collapsed="false">
      <c r="A268" s="0" t="s">
        <v>413</v>
      </c>
      <c r="B268" s="23"/>
      <c r="D268" s="1"/>
      <c r="E268" s="0" t="s">
        <v>290</v>
      </c>
      <c r="F268" s="0" t="n">
        <v>2021</v>
      </c>
      <c r="G268" s="2" t="n">
        <v>19.8</v>
      </c>
      <c r="H268" s="21" t="n">
        <v>3</v>
      </c>
      <c r="I268" s="21" t="s">
        <v>414</v>
      </c>
      <c r="K268" s="24" t="n">
        <f aca="false">IF(G268&lt;=7,G268*3.2+6,IF(G268&lt;=13,G268*3+6,IF(G268&lt;=28,G268*2.7+6,IF(G268&lt;=45,G268*2.5,IF(G268&gt;45,G268*2)))))*1.1</f>
        <v>65.406</v>
      </c>
      <c r="L268" s="6" t="n">
        <f aca="false">QUOTIENT(Tabelle4[[#This Row],[Spalte14]],6)</f>
        <v>10</v>
      </c>
      <c r="M268" s="1" t="s">
        <v>415</v>
      </c>
    </row>
    <row r="269" customFormat="false" ht="15" hidden="false" customHeight="false" outlineLevel="0" collapsed="false">
      <c r="B269" s="23"/>
      <c r="D269" s="1"/>
      <c r="H269" s="21"/>
      <c r="I269" s="21"/>
      <c r="K269" s="24" t="n">
        <f aca="false">IF(G269&lt;=7,G269*3.2+6,IF(G269&lt;=13,G269*3+6,IF(G269&lt;=28,G269*2.7+6,IF(G269&lt;=45,G269*2.5,IF(G269&gt;45,G269*2)))))*1.1</f>
        <v>6.6</v>
      </c>
      <c r="M269" s="1"/>
    </row>
    <row r="270" customFormat="false" ht="15" hidden="false" customHeight="false" outlineLevel="0" collapsed="false">
      <c r="B270" s="23"/>
      <c r="D270" s="1"/>
      <c r="H270" s="21"/>
      <c r="I270" s="21"/>
      <c r="K270" s="24" t="n">
        <f aca="false">IF(G270&lt;=7,G270*3.2+6,IF(G270&lt;=13,G270*3+6,IF(G270&lt;=28,G270*2.7+6,IF(G270&lt;=45,G270*2.5,IF(G270&gt;45,G270*2)))))*1.1</f>
        <v>6.6</v>
      </c>
      <c r="L270" s="6" t="n">
        <f aca="false">QUOTIENT(Tabelle4[[#This Row],[Spalte14]],6)</f>
        <v>1</v>
      </c>
      <c r="M270" s="1"/>
    </row>
    <row r="271" customFormat="false" ht="15" hidden="false" customHeight="false" outlineLevel="0" collapsed="false">
      <c r="B271" s="23"/>
      <c r="D271" s="1"/>
      <c r="H271" s="21"/>
      <c r="I271" s="21"/>
      <c r="K271" s="26"/>
      <c r="M271" s="1"/>
    </row>
    <row r="272" customFormat="false" ht="15" hidden="false" customHeight="false" outlineLevel="0" collapsed="false">
      <c r="A272" s="52"/>
      <c r="B272" s="23"/>
      <c r="C272" s="52"/>
      <c r="D272" s="53"/>
      <c r="E272" s="52"/>
      <c r="F272" s="52"/>
      <c r="G272" s="52"/>
      <c r="H272" s="21"/>
      <c r="I272" s="21"/>
      <c r="K272" s="24" t="n">
        <f aca="false">IF(G272&lt;=7,G272*3.2+6,IF(G272&lt;=13,G272*3+6,IF(G272&lt;=28,G272*2.7+6,IF(G272&lt;=45,G272*2.5,IF(G272&gt;45,G272*2)))))*1.1</f>
        <v>6.6</v>
      </c>
      <c r="L272" s="6" t="n">
        <f aca="false">QUOTIENT(Tabelle4[[#This Row],[Spalte14]],6)</f>
        <v>1</v>
      </c>
      <c r="M272" s="1"/>
    </row>
    <row r="273" customFormat="false" ht="15" hidden="false" customHeight="false" outlineLevel="0" collapsed="false">
      <c r="A273" s="0" t="s">
        <v>416</v>
      </c>
      <c r="B273" s="23"/>
      <c r="D273" s="1"/>
      <c r="E273" s="0" t="s">
        <v>265</v>
      </c>
      <c r="F273" s="0" t="n">
        <v>2021</v>
      </c>
      <c r="G273" s="2" t="n">
        <v>9.1</v>
      </c>
      <c r="H273" s="21" t="n">
        <v>2</v>
      </c>
      <c r="I273" s="25" t="s">
        <v>417</v>
      </c>
      <c r="K273" s="24" t="n">
        <f aca="false">IF(G273&lt;=7,G273*3.2+6,IF(G273&lt;=13,G273*3+6,IF(G273&lt;=28,G273*2.7+6,IF(G273&lt;=45,G273*2.5,IF(G273&gt;45,G273*2)))))*1.1</f>
        <v>36.63</v>
      </c>
      <c r="L273" s="6" t="n">
        <f aca="false">QUOTIENT(Tabelle4[[#This Row],[Spalte14]],6)</f>
        <v>6</v>
      </c>
      <c r="M273" s="1" t="s">
        <v>418</v>
      </c>
    </row>
    <row r="274" customFormat="false" ht="15" hidden="false" customHeight="false" outlineLevel="0" collapsed="false">
      <c r="A274" s="0" t="s">
        <v>419</v>
      </c>
      <c r="B274" s="23"/>
      <c r="D274" s="1"/>
      <c r="E274" s="0" t="s">
        <v>238</v>
      </c>
      <c r="F274" s="21" t="n">
        <v>2021</v>
      </c>
      <c r="G274" s="28" t="n">
        <v>21.5</v>
      </c>
      <c r="H274" s="21" t="n">
        <v>0</v>
      </c>
      <c r="I274" s="29" t="s">
        <v>255</v>
      </c>
      <c r="J274" s="4" t="n">
        <v>1</v>
      </c>
      <c r="K274" s="24" t="n">
        <f aca="false">IF(G274&lt;=7,G274*3.2+6,IF(G274&lt;=13,G274*3+6,IF(G274&lt;=28,G274*2.7+6,IF(G274&lt;=45,G274*2.5,IF(G274&gt;45,G274*2)))))*1.1</f>
        <v>70.455</v>
      </c>
      <c r="L274" s="6" t="n">
        <f aca="false">QUOTIENT(Tabelle4[[#This Row],[Spalte14]],6)</f>
        <v>11</v>
      </c>
      <c r="M274" s="1"/>
    </row>
    <row r="275" customFormat="false" ht="15" hidden="false" customHeight="false" outlineLevel="0" collapsed="false">
      <c r="A275" s="0" t="s">
        <v>420</v>
      </c>
      <c r="B275" s="23"/>
      <c r="D275" s="1"/>
      <c r="E275" s="0" t="s">
        <v>235</v>
      </c>
      <c r="F275" s="0" t="n">
        <v>2021</v>
      </c>
      <c r="G275" s="28" t="n">
        <v>12.4</v>
      </c>
      <c r="H275" s="21" t="n">
        <v>1</v>
      </c>
      <c r="I275" s="29" t="s">
        <v>255</v>
      </c>
      <c r="K275" s="51" t="n">
        <f aca="false">IF(G275&lt;=7,G275*3.2+6,IF(G275&lt;=13,G275*3+6,IF(G275&lt;=28,G275*2.7+6,IF(G275&lt;=45,G275*2.5,IF(G275&gt;45,G275*2)))))*1.1</f>
        <v>47.52</v>
      </c>
      <c r="L275" s="6" t="n">
        <f aca="false">QUOTIENT(Tabelle4[[#This Row],[Spalte14]],6)</f>
        <v>7</v>
      </c>
      <c r="M275" s="1" t="s">
        <v>377</v>
      </c>
    </row>
    <row r="276" customFormat="false" ht="15" hidden="false" customHeight="false" outlineLevel="0" collapsed="false">
      <c r="A276" s="0" t="s">
        <v>421</v>
      </c>
      <c r="B276" s="23"/>
      <c r="D276" s="1"/>
      <c r="E276" s="0" t="s">
        <v>202</v>
      </c>
      <c r="F276" s="0" t="n">
        <v>2022</v>
      </c>
      <c r="G276" s="28" t="n">
        <v>17.3</v>
      </c>
      <c r="H276" s="21" t="n">
        <v>2</v>
      </c>
      <c r="I276" s="21" t="s">
        <v>260</v>
      </c>
      <c r="K276" s="24" t="n">
        <f aca="false">IF(G276&lt;=7,G276*3.2+6,IF(G276&lt;=13,G276*3+6,IF(G276&lt;=28,G276*2.7+6,IF(G276&lt;=45,G276*2.5,IF(G276&gt;45,G276*2)))))*1.1</f>
        <v>57.981</v>
      </c>
      <c r="L276" s="6" t="n">
        <f aca="false">QUOTIENT(Tabelle4[[#This Row],[Spalte14]],6)</f>
        <v>9</v>
      </c>
      <c r="M276" s="1" t="s">
        <v>422</v>
      </c>
    </row>
    <row r="277" customFormat="false" ht="15" hidden="false" customHeight="false" outlineLevel="0" collapsed="false">
      <c r="B277" s="23"/>
      <c r="D277" s="1"/>
      <c r="H277" s="21"/>
      <c r="I277" s="21"/>
      <c r="K277" s="24" t="n">
        <f aca="false">IF(G277&lt;=7,G277*3.2+6,IF(G277&lt;=13,G277*3+6,IF(G277&lt;=28,G277*2.7+6,IF(G277&lt;=45,G277*2.5,IF(G277&gt;45,G277*2)))))*1.1</f>
        <v>6.6</v>
      </c>
      <c r="L277" s="6" t="n">
        <f aca="false">QUOTIENT(Tabelle4[[#This Row],[Spalte14]],6)</f>
        <v>1</v>
      </c>
    </row>
    <row r="278" customFormat="false" ht="15" hidden="false" customHeight="false" outlineLevel="0" collapsed="false">
      <c r="B278" s="23"/>
      <c r="D278" s="1"/>
      <c r="H278" s="21"/>
      <c r="I278" s="21"/>
      <c r="K278" s="24" t="n">
        <f aca="false">IF(G278&lt;=7,G278*3.2+6,IF(G278&lt;=13,G278*3+6,IF(G278&lt;=28,G278*2.7+6,IF(G278&lt;=45,G278*2.5,IF(G278&gt;45,G278*2)))))*1.1</f>
        <v>6.6</v>
      </c>
      <c r="L278" s="6" t="n">
        <f aca="false">QUOTIENT(Tabelle4[[#This Row],[Spalte14]],6)</f>
        <v>1</v>
      </c>
    </row>
    <row r="279" customFormat="false" ht="15" hidden="false" customHeight="false" outlineLevel="0" collapsed="false">
      <c r="B279" s="23"/>
      <c r="D279" s="1"/>
      <c r="H279" s="21"/>
      <c r="I279" s="21"/>
      <c r="K279" s="24" t="n">
        <f aca="false">IF(G279&lt;=7,G279*3.2+6,IF(G279&lt;=13,G279*3+6,IF(G279&lt;=28,G279*2.7+6,IF(G279&lt;=45,G279*2.5,IF(G279&gt;45,G279*2)))))*1.1</f>
        <v>6.6</v>
      </c>
      <c r="L279" s="6" t="n">
        <f aca="false">QUOTIENT(Tabelle4[[#This Row],[Spalte14]],6)</f>
        <v>1</v>
      </c>
    </row>
    <row r="280" customFormat="false" ht="15" hidden="false" customHeight="false" outlineLevel="0" collapsed="false">
      <c r="A280" s="7" t="s">
        <v>423</v>
      </c>
      <c r="B280" s="20"/>
      <c r="C280" s="7"/>
      <c r="D280" s="8"/>
      <c r="E280" s="7"/>
      <c r="F280" s="7"/>
      <c r="H280" s="21"/>
      <c r="I280" s="21"/>
      <c r="K280" s="24" t="n">
        <f aca="false">IF(G280&lt;=7,G280*3.2+6,IF(G280&lt;=13,G280*3+6,IF(G280&lt;=28,G280*2.7+6,IF(G280&lt;=45,G280*2.5,IF(G280&gt;45,G280*2)))))*1.1</f>
        <v>6.6</v>
      </c>
      <c r="L280" s="6" t="n">
        <f aca="false">QUOTIENT(Tabelle4[[#This Row],[Spalte14]],6)</f>
        <v>1</v>
      </c>
    </row>
    <row r="281" customFormat="false" ht="15" hidden="false" customHeight="false" outlineLevel="0" collapsed="false">
      <c r="A281" s="0" t="s">
        <v>424</v>
      </c>
      <c r="B281" s="23"/>
      <c r="D281" s="1" t="s">
        <v>425</v>
      </c>
      <c r="E281" s="0" t="s">
        <v>426</v>
      </c>
      <c r="F281" s="0" t="n">
        <v>2020</v>
      </c>
      <c r="G281" s="2" t="n">
        <v>22</v>
      </c>
      <c r="H281" s="21" t="n">
        <v>3</v>
      </c>
      <c r="I281" s="21"/>
      <c r="K281" s="24" t="n">
        <f aca="false">IF(G281&lt;=7,G281*3.2+6,IF(G281&lt;=13,G281*3+6,IF(G281&lt;=28,G281*2.7+6,IF(G281&lt;=45,G281*2.5,IF(G281&gt;45,G281*2)))))*1.1</f>
        <v>71.94</v>
      </c>
      <c r="L281" s="6" t="n">
        <f aca="false">QUOTIENT(Tabelle4[[#This Row],[Spalte14]],6)</f>
        <v>11</v>
      </c>
      <c r="M281" s="1" t="s">
        <v>427</v>
      </c>
    </row>
    <row r="282" customFormat="false" ht="15" hidden="false" customHeight="false" outlineLevel="0" collapsed="false">
      <c r="A282" s="0" t="s">
        <v>428</v>
      </c>
      <c r="B282" s="23"/>
      <c r="D282" s="54" t="s">
        <v>429</v>
      </c>
      <c r="E282" s="0" t="s">
        <v>430</v>
      </c>
      <c r="F282" s="0" t="s">
        <v>431</v>
      </c>
      <c r="G282" s="2" t="n">
        <v>27.5</v>
      </c>
      <c r="H282" s="21" t="n">
        <v>3</v>
      </c>
      <c r="I282" s="21"/>
      <c r="K282" s="24" t="n">
        <f aca="false">IF(G282&lt;=7,G282*3.2+6,IF(G282&lt;=13,G282*3+6,IF(G282&lt;=28,G282*2.7+6,IF(G282&lt;=45,G282*2.5,IF(G282&gt;45,G282*2)))))*1.1</f>
        <v>88.275</v>
      </c>
      <c r="L282" s="6" t="n">
        <f aca="false">QUOTIENT(Tabelle4[[#This Row],[Spalte14]],6)</f>
        <v>14</v>
      </c>
      <c r="M282" s="1" t="s">
        <v>427</v>
      </c>
    </row>
    <row r="283" customFormat="false" ht="15" hidden="false" customHeight="false" outlineLevel="0" collapsed="false">
      <c r="A283" s="0" t="s">
        <v>432</v>
      </c>
      <c r="B283" s="23"/>
      <c r="D283" s="1" t="s">
        <v>433</v>
      </c>
      <c r="E283" s="0" t="s">
        <v>290</v>
      </c>
      <c r="F283" s="0" t="n">
        <v>2022</v>
      </c>
      <c r="G283" s="2" t="n">
        <v>19.9</v>
      </c>
      <c r="H283" s="21" t="n">
        <v>3</v>
      </c>
      <c r="I283" s="21"/>
      <c r="K283" s="51" t="n">
        <f aca="false">IF(G283&lt;=7,G283*3.2+6,IF(G283&lt;=13,G283*3+6,IF(G283&lt;=28,G283*2.7+6,IF(G283&lt;=45,G283*2.5,IF(G283&gt;45,G283*2)))))*1.1</f>
        <v>65.703</v>
      </c>
      <c r="L283" s="6" t="n">
        <f aca="false">QUOTIENT(Tabelle4[[#This Row],[Spalte14]],6)</f>
        <v>10</v>
      </c>
      <c r="M283" s="1" t="s">
        <v>434</v>
      </c>
    </row>
    <row r="284" customFormat="false" ht="15" hidden="false" customHeight="false" outlineLevel="0" collapsed="false">
      <c r="A284" s="0" t="s">
        <v>435</v>
      </c>
      <c r="B284" s="23"/>
      <c r="D284" s="1" t="s">
        <v>436</v>
      </c>
      <c r="E284" s="0" t="s">
        <v>245</v>
      </c>
      <c r="F284" s="0" t="n">
        <v>2022</v>
      </c>
      <c r="G284" s="28" t="n">
        <v>25</v>
      </c>
      <c r="H284" s="21" t="n">
        <v>2</v>
      </c>
      <c r="I284" s="29"/>
      <c r="J284" s="4" t="n">
        <v>1</v>
      </c>
      <c r="K284" s="24" t="n">
        <f aca="false">IF(G284&lt;=7,G284*3.2+6,IF(G284&lt;=13,G284*3+6,IF(G284&lt;=28,G284*2.7+6,IF(G284&lt;=45,G284*2.5,IF(G284&gt;45,G284*2)))))*1.1</f>
        <v>80.85</v>
      </c>
      <c r="L284" s="6" t="n">
        <f aca="false">QUOTIENT(Tabelle4[[#This Row],[Spalte14]],6)</f>
        <v>13</v>
      </c>
      <c r="M284" s="1" t="s">
        <v>437</v>
      </c>
    </row>
    <row r="285" customFormat="false" ht="15" hidden="false" customHeight="false" outlineLevel="0" collapsed="false">
      <c r="A285" s="0" t="s">
        <v>438</v>
      </c>
      <c r="B285" s="23"/>
      <c r="D285" s="1"/>
      <c r="F285" s="0" t="n">
        <v>2021</v>
      </c>
      <c r="G285" s="2" t="n">
        <v>29.1</v>
      </c>
      <c r="H285" s="21" t="n">
        <v>2</v>
      </c>
      <c r="I285" s="21"/>
      <c r="J285" s="4" t="n">
        <v>1</v>
      </c>
      <c r="K285" s="26" t="n">
        <v>83</v>
      </c>
      <c r="L285" s="6" t="n">
        <f aca="false">QUOTIENT(Tabelle4[[#This Row],[Spalte14]],6)</f>
        <v>13</v>
      </c>
      <c r="M285" s="1" t="s">
        <v>439</v>
      </c>
    </row>
    <row r="286" customFormat="false" ht="15" hidden="false" customHeight="false" outlineLevel="0" collapsed="false">
      <c r="A286" s="0" t="s">
        <v>440</v>
      </c>
      <c r="B286" s="23"/>
      <c r="D286" s="1" t="s">
        <v>441</v>
      </c>
      <c r="E286" s="0" t="s">
        <v>50</v>
      </c>
      <c r="F286" s="0" t="n">
        <v>2019</v>
      </c>
      <c r="G286" s="2" t="n">
        <v>21.5</v>
      </c>
      <c r="H286" s="21" t="n">
        <v>0</v>
      </c>
      <c r="I286" s="21" t="s">
        <v>442</v>
      </c>
      <c r="K286" s="26" t="n">
        <v>79</v>
      </c>
      <c r="L286" s="6" t="n">
        <f aca="false">QUOTIENT(Tabelle4[[#This Row],[Spalte14]],6)</f>
        <v>13</v>
      </c>
      <c r="M286" s="1" t="s">
        <v>443</v>
      </c>
    </row>
    <row r="287" customFormat="false" ht="15" hidden="false" customHeight="false" outlineLevel="0" collapsed="false">
      <c r="A287" s="0" t="s">
        <v>444</v>
      </c>
      <c r="B287" s="23"/>
      <c r="D287" s="1" t="s">
        <v>445</v>
      </c>
      <c r="E287" s="0" t="s">
        <v>446</v>
      </c>
      <c r="F287" s="0" t="n">
        <v>2018</v>
      </c>
      <c r="G287" s="28" t="n">
        <v>29.9</v>
      </c>
      <c r="H287" s="21" t="n">
        <v>1</v>
      </c>
      <c r="I287" s="29" t="s">
        <v>447</v>
      </c>
      <c r="K287" s="26" t="n">
        <v>89</v>
      </c>
      <c r="L287" s="6" t="n">
        <f aca="false">QUOTIENT(Tabelle4[[#This Row],[Spalte14]],6)</f>
        <v>14</v>
      </c>
      <c r="M287" s="1" t="s">
        <v>448</v>
      </c>
    </row>
    <row r="288" customFormat="false" ht="15" hidden="false" customHeight="false" outlineLevel="0" collapsed="false">
      <c r="A288" s="0" t="s">
        <v>449</v>
      </c>
      <c r="B288" s="23"/>
      <c r="D288" s="1" t="s">
        <v>450</v>
      </c>
      <c r="E288" s="0" t="s">
        <v>451</v>
      </c>
      <c r="F288" s="0" t="n">
        <v>2021</v>
      </c>
      <c r="G288" s="2" t="n">
        <v>19.5</v>
      </c>
      <c r="H288" s="21" t="n">
        <v>0</v>
      </c>
      <c r="I288" s="21" t="s">
        <v>452</v>
      </c>
      <c r="J288" s="4" t="n">
        <v>2</v>
      </c>
      <c r="K288" s="24" t="n">
        <f aca="false">IF(G288&lt;=7,G288*3.2+6,IF(G288&lt;=13,G288*3+6,IF(G288&lt;=28,G288*2.7+6,IF(G288&lt;=45,G288*2.5,IF(G288&gt;45,G288*2)))))*1.1</f>
        <v>64.515</v>
      </c>
      <c r="L288" s="6" t="n">
        <f aca="false">QUOTIENT(Tabelle4[[#This Row],[Spalte14]],6)</f>
        <v>10</v>
      </c>
    </row>
    <row r="289" customFormat="false" ht="15" hidden="false" customHeight="false" outlineLevel="0" collapsed="false">
      <c r="A289" s="0" t="s">
        <v>453</v>
      </c>
      <c r="B289" s="23"/>
      <c r="C289" s="33" t="s">
        <v>454</v>
      </c>
      <c r="D289" s="55" t="s">
        <v>455</v>
      </c>
      <c r="E289" s="0" t="s">
        <v>446</v>
      </c>
      <c r="F289" s="0" t="n">
        <v>2005</v>
      </c>
      <c r="G289" s="2" t="n">
        <v>40</v>
      </c>
      <c r="H289" s="21" t="n">
        <v>0</v>
      </c>
      <c r="I289" s="21" t="s">
        <v>179</v>
      </c>
      <c r="J289" s="4" t="n">
        <v>5</v>
      </c>
      <c r="K289" s="26" t="n">
        <v>120</v>
      </c>
      <c r="L289" s="6" t="n">
        <f aca="false">QUOTIENT(Tabelle4[[#This Row],[Spalte14]],6)</f>
        <v>20</v>
      </c>
    </row>
    <row r="290" customFormat="false" ht="15" hidden="false" customHeight="false" outlineLevel="0" collapsed="false">
      <c r="A290" s="0" t="s">
        <v>456</v>
      </c>
      <c r="B290" s="23"/>
      <c r="D290" s="1" t="s">
        <v>457</v>
      </c>
      <c r="E290" s="0" t="s">
        <v>458</v>
      </c>
      <c r="F290" s="0" t="n">
        <v>2021</v>
      </c>
      <c r="G290" s="2" t="n">
        <v>20.9</v>
      </c>
      <c r="H290" s="21" t="n">
        <v>3</v>
      </c>
      <c r="I290" s="21"/>
      <c r="K290" s="24" t="n">
        <f aca="false">IF(G290&lt;=7,G290*3.2+6,IF(G290&lt;=13,G290*3+6,IF(G290&lt;=28,G290*2.7+6,IF(G290&lt;=45,G290*2.5,IF(G290&gt;45,G290*2)))))*1.1</f>
        <v>68.673</v>
      </c>
      <c r="L290" s="6" t="n">
        <f aca="false">QUOTIENT(Tabelle4[[#This Row],[Spalte14]],6)</f>
        <v>11</v>
      </c>
      <c r="M290" s="1" t="s">
        <v>459</v>
      </c>
    </row>
    <row r="291" customFormat="false" ht="15" hidden="false" customHeight="false" outlineLevel="0" collapsed="false">
      <c r="A291" s="0" t="s">
        <v>460</v>
      </c>
      <c r="B291" s="23" t="s">
        <v>37</v>
      </c>
      <c r="D291" s="1" t="s">
        <v>461</v>
      </c>
      <c r="E291" s="0" t="s">
        <v>219</v>
      </c>
      <c r="F291" s="0" t="n">
        <v>2023</v>
      </c>
      <c r="G291" s="2" t="n">
        <v>14.2</v>
      </c>
      <c r="H291" s="21" t="n">
        <v>3</v>
      </c>
      <c r="I291" s="25"/>
      <c r="K291" s="24" t="n">
        <f aca="false">IF(G291&lt;=7,G291*3.2+6,IF(G291&lt;=13,G291*3+6,IF(G291&lt;=28,G291*2.7+6,IF(G291&lt;=45,G291*2.5,IF(G291&gt;45,G291*2)))))*1.1</f>
        <v>48.774</v>
      </c>
      <c r="L291" s="6" t="n">
        <f aca="false">QUOTIENT(Tabelle4[[#This Row],[Spalte14]],6)</f>
        <v>8</v>
      </c>
      <c r="M291" s="1" t="s">
        <v>462</v>
      </c>
    </row>
    <row r="292" customFormat="false" ht="15" hidden="false" customHeight="false" outlineLevel="0" collapsed="false">
      <c r="A292" s="0" t="s">
        <v>463</v>
      </c>
      <c r="B292" s="23"/>
      <c r="D292" s="1" t="s">
        <v>464</v>
      </c>
      <c r="E292" s="0" t="s">
        <v>202</v>
      </c>
      <c r="F292" s="0" t="n">
        <v>2022</v>
      </c>
      <c r="G292" s="2" t="n">
        <v>59</v>
      </c>
      <c r="H292" s="21" t="n">
        <v>3</v>
      </c>
      <c r="I292" s="33" t="s">
        <v>179</v>
      </c>
      <c r="K292" s="26" t="n">
        <v>120</v>
      </c>
      <c r="L292" s="6" t="n">
        <f aca="false">QUOTIENT(Tabelle4[[#This Row],[Spalte14]],6)</f>
        <v>20</v>
      </c>
      <c r="M292" s="1" t="s">
        <v>465</v>
      </c>
    </row>
    <row r="293" customFormat="false" ht="15" hidden="false" customHeight="false" outlineLevel="0" collapsed="false">
      <c r="A293" s="0" t="s">
        <v>466</v>
      </c>
      <c r="B293" s="23" t="s">
        <v>37</v>
      </c>
      <c r="D293" s="1" t="s">
        <v>467</v>
      </c>
      <c r="E293" s="0" t="s">
        <v>278</v>
      </c>
      <c r="F293" s="0" t="n">
        <v>2020</v>
      </c>
      <c r="G293" s="28" t="n">
        <v>30</v>
      </c>
      <c r="H293" s="21" t="n">
        <v>2</v>
      </c>
      <c r="I293" s="45" t="s">
        <v>246</v>
      </c>
      <c r="K293" s="26" t="n">
        <v>84</v>
      </c>
      <c r="L293" s="6" t="n">
        <f aca="false">QUOTIENT(Tabelle4[[#This Row],[Spalte14]],6)</f>
        <v>14</v>
      </c>
      <c r="M293" s="1" t="s">
        <v>468</v>
      </c>
    </row>
    <row r="294" customFormat="false" ht="15" hidden="false" customHeight="false" outlineLevel="0" collapsed="false">
      <c r="A294" s="0" t="s">
        <v>469</v>
      </c>
      <c r="B294" s="23"/>
      <c r="D294" s="1" t="s">
        <v>470</v>
      </c>
      <c r="E294" s="0" t="s">
        <v>232</v>
      </c>
      <c r="F294" s="0" t="n">
        <v>2020</v>
      </c>
      <c r="G294" s="28" t="n">
        <v>149.9</v>
      </c>
      <c r="H294" s="21" t="n">
        <v>3</v>
      </c>
      <c r="I294" s="29"/>
      <c r="K294" s="24" t="n">
        <f aca="false">IF(G294&lt;=7,G294*3.2+6,IF(G294&lt;=13,G294*3+6,IF(G294&lt;=28,G294*2.7+6,IF(G294&lt;=45,G294*2.5,IF(G294&gt;45,G294*2)))))*1.1</f>
        <v>329.78</v>
      </c>
      <c r="L294" s="6" t="n">
        <f aca="false">QUOTIENT(Tabelle4[[#This Row],[Spalte14]],6)</f>
        <v>54</v>
      </c>
      <c r="M294" s="1" t="s">
        <v>471</v>
      </c>
    </row>
    <row r="295" customFormat="false" ht="15" hidden="false" customHeight="false" outlineLevel="0" collapsed="false">
      <c r="A295" s="0" t="s">
        <v>472</v>
      </c>
      <c r="B295" s="23"/>
      <c r="D295" s="1" t="s">
        <v>473</v>
      </c>
      <c r="F295" s="0" t="n">
        <v>2020</v>
      </c>
      <c r="G295" s="28" t="n">
        <v>68</v>
      </c>
      <c r="H295" s="21" t="n">
        <v>3</v>
      </c>
      <c r="I295" s="29"/>
      <c r="K295" s="24" t="n">
        <f aca="false">IF(G295&lt;=7,G295*3.2+6,IF(G295&lt;=13,G295*3+6,IF(G295&lt;=28,G295*2.7+6,IF(G295&lt;=45,G295*2.5,IF(G295&gt;45,G295*2)))))*1.1</f>
        <v>149.6</v>
      </c>
      <c r="L295" s="6" t="n">
        <f aca="false">QUOTIENT(Tabelle4[[#This Row],[Spalte14]],6)</f>
        <v>24</v>
      </c>
      <c r="M295" s="1"/>
    </row>
    <row r="296" customFormat="false" ht="15" hidden="false" customHeight="false" outlineLevel="0" collapsed="false">
      <c r="A296" s="0" t="s">
        <v>474</v>
      </c>
      <c r="B296" s="23"/>
      <c r="D296" s="1" t="s">
        <v>475</v>
      </c>
      <c r="E296" s="0" t="s">
        <v>321</v>
      </c>
      <c r="F296" s="0" t="n">
        <v>2020</v>
      </c>
      <c r="G296" s="2" t="n">
        <v>27.9</v>
      </c>
      <c r="H296" s="21" t="n">
        <v>0</v>
      </c>
      <c r="I296" s="33" t="s">
        <v>476</v>
      </c>
      <c r="K296" s="24" t="n">
        <f aca="false">IF(G296&lt;=7,G296*3.2+6,IF(G296&lt;=13,G296*3+6,IF(G296&lt;=28,G296*2.7+6,IF(G296&lt;=45,G296*2.5,IF(G296&gt;45,G296*2)))))*1.1</f>
        <v>89.463</v>
      </c>
      <c r="L296" s="6" t="n">
        <f aca="false">QUOTIENT(Tabelle4[[#This Row],[Spalte14]],6)</f>
        <v>14</v>
      </c>
      <c r="M296" s="1"/>
    </row>
    <row r="297" customFormat="false" ht="15" hidden="false" customHeight="false" outlineLevel="0" collapsed="false">
      <c r="B297" s="23"/>
      <c r="D297" s="1"/>
      <c r="G297" s="28"/>
      <c r="H297" s="21"/>
      <c r="I297" s="29"/>
      <c r="K297" s="24" t="n">
        <f aca="false">IF(G297&lt;=7,G297*3.2+6,IF(G297&lt;=13,G297*3+6,IF(G297&lt;=28,G297*2.7+6,IF(G297&lt;=45,G297*2.5,IF(G297&gt;45,G297*2)))))*1.1</f>
        <v>6.6</v>
      </c>
      <c r="L297" s="6" t="n">
        <f aca="false">QUOTIENT(Tabelle4[[#This Row],[Spalte14]],6)</f>
        <v>1</v>
      </c>
      <c r="M297" s="1" t="s">
        <v>477</v>
      </c>
    </row>
    <row r="298" customFormat="false" ht="15" hidden="false" customHeight="false" outlineLevel="0" collapsed="false">
      <c r="B298" s="23"/>
      <c r="D298" s="1"/>
      <c r="H298" s="21"/>
      <c r="I298" s="21"/>
      <c r="K298" s="24" t="n">
        <f aca="false">IF(G298&lt;=7,G298*3.2+6,IF(G298&lt;=13,G298*3+6,IF(G298&lt;=28,G298*2.7+6,IF(G298&lt;=45,G298*2.5,IF(G298&gt;45,G298*2)))))*1.1</f>
        <v>6.6</v>
      </c>
      <c r="M298" s="1"/>
    </row>
    <row r="299" customFormat="false" ht="15" hidden="false" customHeight="true" outlineLevel="0" collapsed="false">
      <c r="B299" s="23"/>
      <c r="D299" s="1"/>
      <c r="G299" s="28"/>
      <c r="H299" s="21"/>
      <c r="I299" s="45"/>
      <c r="K299" s="24" t="n">
        <f aca="false">IF(G299&lt;=7,G299*3.2+6,IF(G299&lt;=13,G299*3+6,IF(G299&lt;=28,G299*2.7+6,IF(G299&lt;=45,G299*2.5,IF(G299&gt;45,G299*2)))))*1.1</f>
        <v>6.6</v>
      </c>
      <c r="M299" s="1"/>
    </row>
    <row r="300" customFormat="false" ht="15" hidden="false" customHeight="false" outlineLevel="0" collapsed="false">
      <c r="B300" s="23"/>
      <c r="D300" s="1"/>
      <c r="G300" s="41"/>
      <c r="H300" s="32"/>
      <c r="I300" s="32"/>
      <c r="J300" s="47"/>
      <c r="K300" s="24" t="n">
        <f aca="false">IF(G300&lt;=7,G300*3.2+6,IF(G300&lt;=13,G300*3+6,IF(G300&lt;=28,G300*2.7+6,IF(G300&lt;=45,G300*2.5,IF(G300&gt;45,G300*2)))))*1.1</f>
        <v>6.6</v>
      </c>
      <c r="L300" s="6" t="n">
        <f aca="false">QUOTIENT(Tabelle4[[#This Row],[Spalte14]],6)</f>
        <v>1</v>
      </c>
      <c r="M300" s="1"/>
    </row>
    <row r="301" customFormat="false" ht="15" hidden="false" customHeight="false" outlineLevel="0" collapsed="false">
      <c r="B301" s="23"/>
      <c r="D301" s="1"/>
      <c r="H301" s="21"/>
      <c r="I301" s="25"/>
      <c r="K301" s="24" t="n">
        <f aca="false">IF(G301&lt;=7,G301*3.2+6,IF(G301&lt;=13,G301*3+6,IF(G301&lt;=28,G301*2.7+6,IF(G301&lt;=45,G301*2.5,IF(G301&gt;45,G301*2)))))*1.1</f>
        <v>6.6</v>
      </c>
      <c r="M301" s="1"/>
    </row>
    <row r="302" customFormat="false" ht="15" hidden="false" customHeight="false" outlineLevel="0" collapsed="false">
      <c r="B302" s="23"/>
      <c r="D302" s="1"/>
      <c r="H302" s="21"/>
      <c r="I302" s="21"/>
      <c r="K302" s="24" t="n">
        <f aca="false">IF(G302&lt;=7,G302*3.2+6,IF(G302&lt;=13,G302*3+6,IF(G302&lt;=28,G302*2.7+6,IF(G302&lt;=45,G302*2.5,IF(G302&gt;45,G302*2)))))*1.1</f>
        <v>6.6</v>
      </c>
      <c r="L302" s="6" t="n">
        <f aca="false">QUOTIENT(Tabelle4[[#This Row],[Spalte14]],6)</f>
        <v>1</v>
      </c>
      <c r="M302" s="1"/>
    </row>
    <row r="303" customFormat="false" ht="15" hidden="false" customHeight="false" outlineLevel="0" collapsed="false">
      <c r="B303" s="23"/>
      <c r="D303" s="55"/>
      <c r="H303" s="21"/>
      <c r="I303" s="21"/>
      <c r="K303" s="24" t="n">
        <f aca="false">IF(G303&lt;=7,G303*3.2+6,IF(G303&lt;=13,G303*3+6,IF(G303&lt;=28,G303*2.7+6,IF(G303&lt;=45,G303*2.5,IF(G303&gt;45,G303*2)))))*1.1</f>
        <v>6.6</v>
      </c>
    </row>
    <row r="304" customFormat="false" ht="15" hidden="false" customHeight="false" outlineLevel="0" collapsed="false">
      <c r="B304" s="23"/>
      <c r="H304" s="21"/>
      <c r="I304" s="21"/>
      <c r="K304" s="24" t="n">
        <f aca="false">IF(G304&lt;=7,G304*3.2+6,IF(G304&lt;=13,G304*3+6,IF(G304&lt;=28,G304*2.7+6,IF(G304&lt;=45,G304*2.5,IF(G304&gt;45,G304*2)))))*1.1</f>
        <v>6.6</v>
      </c>
      <c r="L304" s="6" t="n">
        <f aca="false">QUOTIENT(Tabelle4[[#This Row],[Spalte14]],6)</f>
        <v>1</v>
      </c>
    </row>
    <row r="305" customFormat="false" ht="15" hidden="false" customHeight="false" outlineLevel="0" collapsed="false">
      <c r="A305" s="7" t="s">
        <v>478</v>
      </c>
      <c r="B305" s="20"/>
      <c r="C305" s="7"/>
      <c r="D305" s="8"/>
      <c r="E305" s="7"/>
      <c r="F305" s="7"/>
      <c r="G305" s="7"/>
      <c r="H305" s="21"/>
      <c r="I305" s="21"/>
      <c r="K305" s="24" t="n">
        <f aca="false">IF(G305&lt;=7,G305*3.2+6,IF(G305&lt;=13,G305*3+6,IF(G305&lt;=28,G305*2.7+6,IF(G305&lt;=45,G305*2.5,IF(G305&gt;45,G305*2)))))*1.1</f>
        <v>6.6</v>
      </c>
      <c r="L305" s="6" t="n">
        <f aca="false">QUOTIENT(Tabelle4[[#This Row],[Spalte14]],6)</f>
        <v>1</v>
      </c>
    </row>
    <row r="306" customFormat="false" ht="15" hidden="false" customHeight="false" outlineLevel="0" collapsed="false">
      <c r="B306" s="23"/>
      <c r="D306" s="1"/>
      <c r="H306" s="21"/>
      <c r="I306" s="21"/>
      <c r="K306" s="24" t="n">
        <f aca="false">IF(G306&lt;=7,G306*3.2+6,IF(G306&lt;=13,G306*3+6,IF(G306&lt;=28,G306*2.7+6,IF(G306&lt;=45,G306*2.5,IF(G306&gt;45,G306*2)))))*1.1</f>
        <v>6.6</v>
      </c>
      <c r="M306" s="1"/>
    </row>
    <row r="307" customFormat="false" ht="15" hidden="false" customHeight="false" outlineLevel="0" collapsed="false">
      <c r="A307" s="0" t="s">
        <v>479</v>
      </c>
      <c r="B307" s="23"/>
      <c r="D307" s="1"/>
      <c r="E307" s="0" t="s">
        <v>238</v>
      </c>
      <c r="F307" s="0" t="n">
        <v>2021</v>
      </c>
      <c r="G307" s="2" t="n">
        <v>19.1</v>
      </c>
      <c r="H307" s="21" t="n">
        <v>1</v>
      </c>
      <c r="I307" s="25" t="s">
        <v>480</v>
      </c>
      <c r="K307" s="24" t="n">
        <f aca="false">IF(G307&lt;=7,G307*3.2+6,IF(G307&lt;=13,G307*3+6,IF(G307&lt;=28,G307*2.7+6,IF(G307&lt;=45,G307*2.5,IF(G307&gt;45,G307*2)))))*1.1</f>
        <v>63.327</v>
      </c>
      <c r="L307" s="6" t="n">
        <f aca="false">QUOTIENT(Tabelle4[[#This Row],[Spalte14]],6)</f>
        <v>10</v>
      </c>
      <c r="M307" s="1" t="s">
        <v>481</v>
      </c>
    </row>
    <row r="308" customFormat="false" ht="15" hidden="false" customHeight="false" outlineLevel="0" collapsed="false">
      <c r="B308" s="23"/>
      <c r="D308" s="1"/>
      <c r="H308" s="21"/>
      <c r="I308" s="21"/>
      <c r="K308" s="24" t="n">
        <f aca="false">IF(G308&lt;=7,G308*3.2+6,IF(G308&lt;=13,G308*3+6,IF(G308&lt;=28,G308*2.7+6,IF(G308&lt;=45,G308*2.5,IF(G308&gt;45,G308*2)))))*1.1</f>
        <v>6.6</v>
      </c>
      <c r="M308" s="1"/>
    </row>
    <row r="309" customFormat="false" ht="15" hidden="false" customHeight="false" outlineLevel="0" collapsed="false">
      <c r="A309" s="0" t="s">
        <v>478</v>
      </c>
      <c r="B309" s="23"/>
      <c r="D309" s="1"/>
      <c r="E309" s="0" t="s">
        <v>321</v>
      </c>
      <c r="F309" s="0" t="n">
        <v>2022</v>
      </c>
      <c r="G309" s="2" t="n">
        <v>16.9</v>
      </c>
      <c r="H309" s="21" t="n">
        <v>3</v>
      </c>
      <c r="I309" s="21"/>
      <c r="K309" s="24" t="n">
        <f aca="false">IF(G309&lt;=7,G309*3.2+6,IF(G309&lt;=13,G309*3+6,IF(G309&lt;=28,G309*2.7+6,IF(G309&lt;=45,G309*2.5,IF(G309&gt;45,G309*2)))))*1.1</f>
        <v>56.793</v>
      </c>
      <c r="L309" s="6" t="n">
        <f aca="false">QUOTIENT(Tabelle4[[#This Row],[Spalte14]],6)</f>
        <v>9</v>
      </c>
      <c r="M309" s="1" t="s">
        <v>482</v>
      </c>
    </row>
    <row r="310" customFormat="false" ht="15" hidden="false" customHeight="false" outlineLevel="0" collapsed="false">
      <c r="B310" s="23"/>
      <c r="D310" s="1"/>
      <c r="H310" s="21"/>
      <c r="I310" s="21"/>
      <c r="K310" s="24" t="n">
        <f aca="false">IF(G310&lt;=7,G310*3.2+6,IF(G310&lt;=13,G310*3+6,IF(G310&lt;=28,G310*2.7+6,IF(G310&lt;=45,G310*2.5,IF(G310&gt;45,G310*2)))))*1.1</f>
        <v>6.6</v>
      </c>
      <c r="L310" s="6" t="n">
        <f aca="false">QUOTIENT(Tabelle4[[#This Row],[Spalte14]],6)</f>
        <v>1</v>
      </c>
      <c r="M310" s="1" t="s">
        <v>482</v>
      </c>
    </row>
    <row r="311" customFormat="false" ht="15" hidden="false" customHeight="false" outlineLevel="0" collapsed="false">
      <c r="A311" s="0" t="s">
        <v>483</v>
      </c>
      <c r="B311" s="23"/>
      <c r="D311" s="1"/>
      <c r="E311" s="0" t="s">
        <v>265</v>
      </c>
      <c r="F311" s="0" t="n">
        <v>2022</v>
      </c>
      <c r="G311" s="2" t="n">
        <v>10.6</v>
      </c>
      <c r="H311" s="21" t="n">
        <v>2</v>
      </c>
      <c r="I311" s="21"/>
      <c r="J311" s="4" t="n">
        <v>1</v>
      </c>
      <c r="K311" s="24" t="n">
        <f aca="false">IF(G311&lt;=7,G311*3.2+6,IF(G311&lt;=13,G311*3+6,IF(G311&lt;=28,G311*2.7+6,IF(G311&lt;=45,G311*2.5,IF(G311&gt;45,G311*2)))))*1.1</f>
        <v>41.58</v>
      </c>
      <c r="L311" s="6" t="n">
        <f aca="false">QUOTIENT(Tabelle4[[#This Row],[Spalte14]],6)</f>
        <v>6</v>
      </c>
      <c r="M311" s="1" t="s">
        <v>484</v>
      </c>
    </row>
    <row r="312" customFormat="false" ht="15" hidden="false" customHeight="false" outlineLevel="0" collapsed="false">
      <c r="B312" s="23"/>
      <c r="D312" s="1"/>
      <c r="H312" s="21"/>
      <c r="I312" s="21"/>
      <c r="K312" s="24" t="n">
        <f aca="false">IF(G312&lt;=7,G312*3.2+6,IF(G312&lt;=13,G312*3+6,IF(G312&lt;=28,G312*2.7+6,IF(G312&lt;=45,G312*2.5,IF(G312&gt;45,G312*2)))))*1.1</f>
        <v>6.6</v>
      </c>
      <c r="L312" s="6" t="n">
        <f aca="false">QUOTIENT(Tabelle4[[#This Row],[Spalte14]],6)</f>
        <v>1</v>
      </c>
      <c r="M312" s="1" t="s">
        <v>485</v>
      </c>
    </row>
    <row r="313" customFormat="false" ht="15" hidden="false" customHeight="false" outlineLevel="0" collapsed="false">
      <c r="B313" s="23"/>
      <c r="D313" s="1"/>
      <c r="H313" s="21"/>
      <c r="I313" s="21"/>
      <c r="K313" s="24" t="n">
        <f aca="false">IF(G313&lt;=7,G313*3.2+6,IF(G313&lt;=13,G313*3+6,IF(G313&lt;=28,G313*2.7+6,IF(G313&lt;=45,G313*2.5,IF(G313&gt;45,G313*2)))))*1.1</f>
        <v>6.6</v>
      </c>
      <c r="M313" s="1"/>
    </row>
    <row r="314" customFormat="false" ht="15" hidden="false" customHeight="false" outlineLevel="0" collapsed="false">
      <c r="B314" s="23"/>
      <c r="D314" s="1"/>
      <c r="H314" s="21"/>
      <c r="I314" s="25"/>
      <c r="K314" s="24" t="n">
        <f aca="false">IF(G314&lt;=7,G314*3.2+6,IF(G314&lt;=13,G314*3+6,IF(G314&lt;=28,G314*2.7+6,IF(G314&lt;=45,G314*2.5,IF(G314&gt;45,G314*2)))))*1.1</f>
        <v>6.6</v>
      </c>
      <c r="M314" s="1"/>
    </row>
    <row r="315" customFormat="false" ht="15" hidden="false" customHeight="false" outlineLevel="0" collapsed="false">
      <c r="B315" s="23"/>
      <c r="D315" s="1"/>
      <c r="H315" s="21"/>
      <c r="I315" s="21"/>
      <c r="K315" s="24" t="n">
        <f aca="false">IF(G315&lt;=7,G315*3.2+6,IF(G315&lt;=13,G315*3+6,IF(G315&lt;=28,G315*2.7+6,IF(G315&lt;=45,G315*2.5,IF(G315&gt;45,G315*2)))))*1.1</f>
        <v>6.6</v>
      </c>
      <c r="L315" s="6" t="n">
        <f aca="false">QUOTIENT(Tabelle4[[#This Row],[Spalte14]],6)</f>
        <v>1</v>
      </c>
      <c r="M315" s="1" t="s">
        <v>486</v>
      </c>
    </row>
    <row r="316" customFormat="false" ht="15" hidden="false" customHeight="false" outlineLevel="0" collapsed="false">
      <c r="A316" s="0" t="s">
        <v>487</v>
      </c>
      <c r="B316" s="23"/>
      <c r="D316" s="1"/>
      <c r="E316" s="0" t="s">
        <v>488</v>
      </c>
      <c r="F316" s="0" t="n">
        <v>2016</v>
      </c>
      <c r="G316" s="2" t="n">
        <v>24.7</v>
      </c>
      <c r="H316" s="21" t="n">
        <v>2</v>
      </c>
      <c r="I316" s="21"/>
      <c r="K316" s="24" t="n">
        <f aca="false">IF(G316&lt;=7,G316*3.2+6,IF(G316&lt;=13,G316*3+6,IF(G316&lt;=28,G316*2.7+6,IF(G316&lt;=45,G316*2.5,IF(G316&gt;45,G316*2)))))*1.1</f>
        <v>79.959</v>
      </c>
      <c r="L316" s="6" t="n">
        <f aca="false">QUOTIENT(Tabelle4[[#This Row],[Spalte14]],6)</f>
        <v>13</v>
      </c>
      <c r="M316" s="1" t="s">
        <v>489</v>
      </c>
    </row>
    <row r="317" customFormat="false" ht="15" hidden="false" customHeight="false" outlineLevel="0" collapsed="false">
      <c r="B317" s="23"/>
      <c r="D317" s="1"/>
      <c r="H317" s="21"/>
      <c r="I317" s="21"/>
      <c r="K317" s="24" t="n">
        <f aca="false">IF(G317&lt;=7,G317*3.2+6,IF(G317&lt;=13,G317*3+6,IF(G317&lt;=28,G317*2.7+6,IF(G317&lt;=45,G317*2.5,IF(G317&gt;45,G317*2)))))*1.1</f>
        <v>6.6</v>
      </c>
      <c r="L317" s="6" t="n">
        <f aca="false">QUOTIENT(Tabelle4[[#This Row],[Spalte14]],6)</f>
        <v>1</v>
      </c>
      <c r="M317" s="1"/>
    </row>
    <row r="318" customFormat="false" ht="15" hidden="false" customHeight="false" outlineLevel="0" collapsed="false">
      <c r="B318" s="23"/>
      <c r="D318" s="1"/>
      <c r="H318" s="21"/>
      <c r="I318" s="21"/>
      <c r="K318" s="24" t="n">
        <f aca="false">IF(G318&lt;=7,G318*3.2+6,IF(G318&lt;=13,G318*3+6,IF(G318&lt;=28,G318*2.7+6,IF(G318&lt;=45,G318*2.5,IF(G318&gt;45,G318*2)))))*1.1</f>
        <v>6.6</v>
      </c>
      <c r="L318" s="6" t="n">
        <f aca="false">QUOTIENT(Tabelle4[[#This Row],[Spalte14]],6)</f>
        <v>1</v>
      </c>
      <c r="M318" s="1" t="s">
        <v>489</v>
      </c>
    </row>
    <row r="319" customFormat="false" ht="15" hidden="false" customHeight="false" outlineLevel="0" collapsed="false">
      <c r="B319" s="23"/>
      <c r="D319" s="1"/>
      <c r="H319" s="21"/>
      <c r="I319" s="21"/>
      <c r="K319" s="24"/>
      <c r="M319" s="1"/>
    </row>
    <row r="320" customFormat="false" ht="15" hidden="false" customHeight="false" outlineLevel="0" collapsed="false">
      <c r="B320" s="23"/>
      <c r="D320" s="1"/>
      <c r="H320" s="21"/>
      <c r="I320" s="21"/>
      <c r="K320" s="24"/>
      <c r="M320" s="1"/>
    </row>
    <row r="321" customFormat="false" ht="15" hidden="false" customHeight="false" outlineLevel="0" collapsed="false">
      <c r="A321" s="0" t="s">
        <v>490</v>
      </c>
      <c r="B321" s="23"/>
      <c r="D321" s="1"/>
      <c r="E321" s="0" t="s">
        <v>198</v>
      </c>
      <c r="F321" s="0" t="n">
        <v>2020</v>
      </c>
      <c r="G321" s="2" t="n">
        <v>21.5</v>
      </c>
      <c r="H321" s="21" t="n">
        <v>2</v>
      </c>
      <c r="I321" s="21"/>
      <c r="K321" s="24" t="n">
        <f aca="false">IF(G321&lt;=7,G321*3.2+6,IF(G321&lt;=13,G321*3+6,IF(G321&lt;=28,G321*2.7+6,IF(G321&lt;=45,G321*2.5,IF(G321&gt;45,G321*2)))))*1.1</f>
        <v>70.455</v>
      </c>
      <c r="L321" s="6" t="n">
        <f aca="false">QUOTIENT(Tabelle4[[#This Row],[Spalte14]],6)</f>
        <v>11</v>
      </c>
      <c r="M321" s="1" t="s">
        <v>491</v>
      </c>
    </row>
    <row r="322" customFormat="false" ht="15" hidden="false" customHeight="false" outlineLevel="0" collapsed="false">
      <c r="B322" s="23"/>
      <c r="D322" s="1"/>
      <c r="H322" s="21"/>
      <c r="I322" s="21"/>
      <c r="K322" s="24" t="n">
        <f aca="false">IF(G322&lt;=7,G322*3.2+6,IF(G322&lt;=13,G322*3+6,IF(G322&lt;=28,G322*2.7+6,IF(G322&lt;=45,G322*2.5,IF(G322&gt;45,G322*2)))))*1.1</f>
        <v>6.6</v>
      </c>
      <c r="L322" s="6" t="n">
        <f aca="false">QUOTIENT(Tabelle4[[#This Row],[Spalte14]],6)</f>
        <v>1</v>
      </c>
      <c r="M322" s="1"/>
    </row>
    <row r="323" customFormat="false" ht="15" hidden="false" customHeight="false" outlineLevel="0" collapsed="false">
      <c r="A323" s="0" t="s">
        <v>490</v>
      </c>
      <c r="B323" s="23"/>
      <c r="D323" s="1"/>
      <c r="E323" s="0" t="s">
        <v>198</v>
      </c>
      <c r="F323" s="0" t="n">
        <v>2009</v>
      </c>
      <c r="G323" s="2" t="n">
        <v>25.05</v>
      </c>
      <c r="H323" s="21" t="n">
        <v>1</v>
      </c>
      <c r="I323" s="21" t="s">
        <v>492</v>
      </c>
      <c r="K323" s="24" t="n">
        <f aca="false">IF(G323&lt;=7,G323*3.2+6,IF(G323&lt;=13,G323*3+6,IF(G323&lt;=28,G323*2.7+6,IF(G323&lt;=45,G323*2.5,IF(G323&gt;45,G323*2)))))*1.1</f>
        <v>80.9985</v>
      </c>
      <c r="L323" s="6" t="n">
        <f aca="false">QUOTIENT(Tabelle4[[#This Row],[Spalte14]],6)</f>
        <v>13</v>
      </c>
      <c r="M323" s="1" t="s">
        <v>491</v>
      </c>
    </row>
    <row r="324" customFormat="false" ht="15" hidden="false" customHeight="false" outlineLevel="0" collapsed="false">
      <c r="B324" s="23"/>
      <c r="D324" s="1"/>
      <c r="H324" s="21"/>
      <c r="I324" s="21"/>
      <c r="K324" s="24" t="n">
        <f aca="false">IF(G324&lt;=7,G324*3.2+6,IF(G324&lt;=13,G324*3+6,IF(G324&lt;=28,G324*2.7+6,IF(G324&lt;=45,G324*2.5,IF(G324&gt;45,G324*2)))))*1.1</f>
        <v>6.6</v>
      </c>
      <c r="L324" s="6" t="n">
        <f aca="false">QUOTIENT(Tabelle4[[#This Row],[Spalte14]],6)</f>
        <v>1</v>
      </c>
      <c r="M324" s="1" t="s">
        <v>491</v>
      </c>
    </row>
    <row r="325" customFormat="false" ht="15" hidden="false" customHeight="false" outlineLevel="0" collapsed="false">
      <c r="A325" s="0" t="s">
        <v>493</v>
      </c>
      <c r="B325" s="23"/>
      <c r="D325" s="1"/>
      <c r="E325" s="0" t="s">
        <v>290</v>
      </c>
      <c r="F325" s="0" t="n">
        <v>2022</v>
      </c>
      <c r="G325" s="2" t="n">
        <v>21.5</v>
      </c>
      <c r="H325" s="21" t="n">
        <v>3</v>
      </c>
      <c r="I325" s="25"/>
      <c r="K325" s="24" t="n">
        <f aca="false">IF(G325&lt;=7,G325*3.2+6,IF(G325&lt;=13,G325*3+6,IF(G325&lt;=28,G325*2.7+6,IF(G325&lt;=45,G325*2.5,IF(G325&gt;45,G325*2)))))*1.1</f>
        <v>70.455</v>
      </c>
      <c r="L325" s="6" t="n">
        <f aca="false">QUOTIENT(Tabelle4[[#This Row],[Spalte14]],6)</f>
        <v>11</v>
      </c>
      <c r="M325" s="1" t="s">
        <v>494</v>
      </c>
    </row>
    <row r="326" customFormat="false" ht="15" hidden="false" customHeight="false" outlineLevel="0" collapsed="false">
      <c r="B326" s="23"/>
      <c r="D326" s="1"/>
      <c r="H326" s="21"/>
      <c r="I326" s="21"/>
      <c r="K326" s="24" t="n">
        <f aca="false">IF(G326&lt;=7,G326*3.2+6,IF(G326&lt;=13,G326*3+6,IF(G326&lt;=28,G326*2.7+6,IF(G326&lt;=45,G326*2.5,IF(G326&gt;45,G326*2)))))*1.1</f>
        <v>6.6</v>
      </c>
      <c r="L326" s="6" t="n">
        <f aca="false">QUOTIENT(Tabelle4[[#This Row],[Spalte14]],6)</f>
        <v>1</v>
      </c>
      <c r="M326" s="1" t="s">
        <v>494</v>
      </c>
    </row>
    <row r="327" customFormat="false" ht="15" hidden="false" customHeight="false" outlineLevel="0" collapsed="false">
      <c r="B327" s="23"/>
      <c r="D327" s="1"/>
      <c r="H327" s="21"/>
      <c r="I327" s="21"/>
      <c r="K327" s="24" t="n">
        <f aca="false">IF(G327&lt;=7,G327*3.2+6,IF(G327&lt;=13,G327*3+6,IF(G327&lt;=28,G327*2.7+6,IF(G327&lt;=45,G327*2.5,IF(G327&gt;45,G327*2)))))*1.1</f>
        <v>6.6</v>
      </c>
      <c r="L327" s="6" t="n">
        <f aca="false">QUOTIENT(Tabelle4[[#This Row],[Spalte14]],6)</f>
        <v>1</v>
      </c>
      <c r="M327" s="1" t="s">
        <v>494</v>
      </c>
    </row>
    <row r="328" customFormat="false" ht="15" hidden="false" customHeight="false" outlineLevel="0" collapsed="false">
      <c r="B328" s="23"/>
      <c r="D328" s="1"/>
      <c r="H328" s="21"/>
      <c r="I328" s="21"/>
      <c r="K328" s="24" t="n">
        <f aca="false">IF(G328&lt;=7,G328*3.2+6,IF(G328&lt;=13,G328*3+6,IF(G328&lt;=28,G328*2.7+6,IF(G328&lt;=45,G328*2.5,IF(G328&gt;45,G328*2)))))*1.1</f>
        <v>6.6</v>
      </c>
      <c r="L328" s="6" t="n">
        <f aca="false">QUOTIENT(Tabelle4[[#This Row],[Spalte14]],6)</f>
        <v>1</v>
      </c>
      <c r="M328" s="1" t="s">
        <v>494</v>
      </c>
    </row>
    <row r="329" customFormat="false" ht="15" hidden="false" customHeight="false" outlineLevel="0" collapsed="false">
      <c r="B329" s="23"/>
      <c r="D329" s="1"/>
      <c r="H329" s="21"/>
      <c r="I329" s="21"/>
      <c r="K329" s="24" t="n">
        <f aca="false">IF(G329&lt;=7,G329*3.2+6,IF(G329&lt;=13,G329*3+6,IF(G329&lt;=28,G329*2.7+6,IF(G329&lt;=45,G329*2.5,IF(G329&gt;45,G329*2)))))*1.1</f>
        <v>6.6</v>
      </c>
      <c r="M329" s="1"/>
    </row>
    <row r="330" customFormat="false" ht="15" hidden="false" customHeight="false" outlineLevel="0" collapsed="false">
      <c r="B330" s="23"/>
      <c r="D330" s="1"/>
      <c r="H330" s="21"/>
      <c r="I330" s="21"/>
      <c r="K330" s="24" t="n">
        <f aca="false">IF(G330&lt;=7,G330*3.2+6,IF(G330&lt;=13,G330*3+6,IF(G330&lt;=28,G330*2.7+6,IF(G330&lt;=45,G330*2.5,IF(G330&gt;45,G330*2)))))*1.1</f>
        <v>6.6</v>
      </c>
      <c r="M330" s="1"/>
    </row>
    <row r="331" customFormat="false" ht="15" hidden="false" customHeight="false" outlineLevel="0" collapsed="false">
      <c r="A331" s="0" t="s">
        <v>495</v>
      </c>
      <c r="B331" s="23"/>
      <c r="D331" s="1"/>
      <c r="E331" s="0" t="s">
        <v>194</v>
      </c>
      <c r="F331" s="0" t="n">
        <v>2018</v>
      </c>
      <c r="G331" s="2" t="n">
        <v>11.65</v>
      </c>
      <c r="H331" s="21" t="n">
        <v>2</v>
      </c>
      <c r="I331" s="21"/>
      <c r="K331" s="24" t="n">
        <f aca="false">IF(G331&lt;=7,G331*3.2+6,IF(G331&lt;=13,G331*3+6,IF(G331&lt;=28,G331*2.7+6,IF(G331&lt;=45,G331*2.5,IF(G331&gt;45,G331*2)))))*1.1</f>
        <v>45.045</v>
      </c>
      <c r="L331" s="6" t="n">
        <f aca="false">QUOTIENT(Tabelle4[[#This Row],[Spalte14]],6)</f>
        <v>7</v>
      </c>
      <c r="M331" s="1" t="s">
        <v>496</v>
      </c>
    </row>
    <row r="332" customFormat="false" ht="15" hidden="false" customHeight="false" outlineLevel="0" collapsed="false">
      <c r="B332" s="23"/>
      <c r="D332" s="1"/>
      <c r="H332" s="21"/>
      <c r="I332" s="21"/>
      <c r="K332" s="24" t="n">
        <f aca="false">IF(G332&lt;=7,G332*3.2+6,IF(G332&lt;=13,G332*3+6,IF(G332&lt;=28,G332*2.7+6,IF(G332&lt;=45,G332*2.5,IF(G332&gt;45,G332*2)))))*1.1</f>
        <v>6.6</v>
      </c>
      <c r="M332" s="1"/>
    </row>
    <row r="333" customFormat="false" ht="15" hidden="false" customHeight="false" outlineLevel="0" collapsed="false">
      <c r="A333" s="0" t="s">
        <v>497</v>
      </c>
      <c r="B333" s="23"/>
      <c r="D333" s="1"/>
      <c r="E333" s="0" t="s">
        <v>202</v>
      </c>
      <c r="F333" s="0" t="n">
        <v>2022</v>
      </c>
      <c r="G333" s="2" t="n">
        <v>26.9</v>
      </c>
      <c r="H333" s="21" t="n">
        <v>3</v>
      </c>
      <c r="I333" s="21"/>
      <c r="K333" s="24" t="n">
        <f aca="false">IF(G333&lt;=7,G333*3.2+6,IF(G333&lt;=13,G333*3+6,IF(G333&lt;=28,G333*2.7+6,IF(G333&lt;=45,G333*2.5,IF(G333&gt;45,G333*2)))))*1.1</f>
        <v>86.493</v>
      </c>
      <c r="L333" s="6" t="n">
        <f aca="false">QUOTIENT(Tabelle4[[#This Row],[Spalte14]],6)</f>
        <v>14</v>
      </c>
      <c r="M333" s="1" t="s">
        <v>498</v>
      </c>
    </row>
    <row r="334" customFormat="false" ht="15" hidden="false" customHeight="false" outlineLevel="0" collapsed="false">
      <c r="A334" s="0" t="s">
        <v>499</v>
      </c>
      <c r="B334" s="23"/>
      <c r="D334" s="1"/>
      <c r="E334" s="0" t="s">
        <v>290</v>
      </c>
      <c r="F334" s="0" t="n">
        <v>2016</v>
      </c>
      <c r="H334" s="21" t="n">
        <v>6</v>
      </c>
      <c r="I334" s="21"/>
      <c r="K334" s="26" t="n">
        <v>165</v>
      </c>
      <c r="L334" s="6" t="n">
        <f aca="false">QUOTIENT(Tabelle4[[#This Row],[Spalte14]],6)</f>
        <v>27</v>
      </c>
    </row>
    <row r="335" customFormat="false" ht="15" hidden="false" customHeight="false" outlineLevel="0" collapsed="false">
      <c r="A335" s="0" t="s">
        <v>499</v>
      </c>
      <c r="B335" s="23"/>
      <c r="D335" s="1"/>
      <c r="E335" s="0" t="s">
        <v>290</v>
      </c>
      <c r="F335" s="0" t="n">
        <v>2015</v>
      </c>
      <c r="G335" s="2" t="n">
        <v>65</v>
      </c>
      <c r="H335" s="21" t="n">
        <v>3</v>
      </c>
      <c r="I335" s="21"/>
      <c r="K335" s="26" t="n">
        <v>175</v>
      </c>
      <c r="L335" s="6" t="n">
        <f aca="false">QUOTIENT(Tabelle4[[#This Row],[Spalte14]],6)</f>
        <v>29</v>
      </c>
    </row>
    <row r="336" customFormat="false" ht="15" hidden="false" customHeight="false" outlineLevel="0" collapsed="false">
      <c r="B336" s="23"/>
      <c r="D336" s="1"/>
      <c r="H336" s="21"/>
      <c r="I336" s="21"/>
      <c r="K336" s="24" t="n">
        <f aca="false">IF(G336&lt;=7,G336*3.2+6,IF(G336&lt;=13,G336*3+6,IF(G336&lt;=28,G336*2.7+6,IF(G336&lt;=45,G336*2.5,IF(G336&gt;45,G336*2)))))*1.1</f>
        <v>6.6</v>
      </c>
    </row>
    <row r="337" customFormat="false" ht="15" hidden="false" customHeight="false" outlineLevel="0" collapsed="false">
      <c r="A337" s="7" t="s">
        <v>500</v>
      </c>
      <c r="B337" s="20"/>
      <c r="C337" s="7"/>
      <c r="D337" s="8"/>
      <c r="E337" s="7"/>
      <c r="F337" s="7"/>
      <c r="H337" s="21"/>
      <c r="I337" s="21"/>
      <c r="K337" s="24" t="n">
        <f aca="false">IF(G337&lt;=7,G337*3.2+6,IF(G337&lt;=13,G337*3+6,IF(G337&lt;=28,G337*2.7+6,IF(G337&lt;=45,G337*2.5,IF(G337&gt;45,G337*2)))))*1.1</f>
        <v>6.6</v>
      </c>
      <c r="L337" s="6" t="n">
        <f aca="false">QUOTIENT(Tabelle4[[#This Row],[Spalte14]],6)</f>
        <v>1</v>
      </c>
    </row>
    <row r="338" customFormat="false" ht="15" hidden="false" customHeight="false" outlineLevel="0" collapsed="false">
      <c r="B338" s="23"/>
      <c r="D338" s="1"/>
      <c r="H338" s="21"/>
      <c r="I338" s="21"/>
      <c r="K338" s="24" t="n">
        <f aca="false">IF(G338&lt;=7,G338*3.2+6,IF(G338&lt;=13,G338*3+6,IF(G338&lt;=28,G338*2.7+6,IF(G338&lt;=45,G338*2.5,IF(G338&gt;45,G338*2)))))*1.1</f>
        <v>6.6</v>
      </c>
      <c r="L338" s="6" t="n">
        <f aca="false">QUOTIENT(Tabelle4[[#This Row],[Spalte14]],6)</f>
        <v>1</v>
      </c>
      <c r="M338" s="1" t="s">
        <v>501</v>
      </c>
    </row>
    <row r="339" customFormat="false" ht="15" hidden="false" customHeight="false" outlineLevel="0" collapsed="false">
      <c r="A339" s="0" t="s">
        <v>500</v>
      </c>
      <c r="B339" s="23"/>
      <c r="D339" s="1"/>
      <c r="E339" s="0" t="s">
        <v>502</v>
      </c>
      <c r="F339" s="0" t="n">
        <v>2013</v>
      </c>
      <c r="G339" s="2" t="n">
        <v>7.75</v>
      </c>
      <c r="H339" s="21" t="n">
        <v>2</v>
      </c>
      <c r="I339" s="21"/>
      <c r="K339" s="24" t="n">
        <f aca="false">IF(G339&lt;=7,G339*3.2+6,IF(G339&lt;=13,G339*3+6,IF(G339&lt;=28,G339*2.7+6,IF(G339&lt;=45,G339*2.5,IF(G339&gt;45,G339*2)))))*1.1</f>
        <v>32.175</v>
      </c>
      <c r="L339" s="6" t="n">
        <f aca="false">QUOTIENT(Tabelle4[[#This Row],[Spalte14]],6)</f>
        <v>5</v>
      </c>
      <c r="M339" s="1" t="s">
        <v>503</v>
      </c>
    </row>
    <row r="340" customFormat="false" ht="15" hidden="false" customHeight="false" outlineLevel="0" collapsed="false">
      <c r="A340" s="0" t="s">
        <v>500</v>
      </c>
      <c r="B340" s="23"/>
      <c r="D340" s="1"/>
      <c r="E340" s="0" t="s">
        <v>504</v>
      </c>
      <c r="F340" s="0" t="n">
        <v>2012</v>
      </c>
      <c r="G340" s="2" t="n">
        <v>7.9</v>
      </c>
      <c r="H340" s="21" t="n">
        <v>3</v>
      </c>
      <c r="I340" s="21"/>
      <c r="K340" s="24" t="n">
        <f aca="false">IF(G340&lt;=7,G340*3.2+6,IF(G340&lt;=13,G340*3+6,IF(G340&lt;=28,G340*2.7+6,IF(G340&lt;=45,G340*2.5,IF(G340&gt;45,G340*2)))))*1.1</f>
        <v>32.67</v>
      </c>
      <c r="L340" s="6" t="n">
        <f aca="false">QUOTIENT(Tabelle4[[#This Row],[Spalte14]],6)</f>
        <v>5</v>
      </c>
      <c r="M340" s="1" t="s">
        <v>505</v>
      </c>
    </row>
    <row r="341" customFormat="false" ht="15" hidden="false" customHeight="false" outlineLevel="0" collapsed="false">
      <c r="A341" s="0" t="s">
        <v>506</v>
      </c>
      <c r="B341" s="23" t="s">
        <v>37</v>
      </c>
      <c r="D341" s="1"/>
      <c r="E341" s="0" t="s">
        <v>219</v>
      </c>
      <c r="F341" s="0" t="n">
        <v>2021</v>
      </c>
      <c r="G341" s="2" t="n">
        <v>12.2</v>
      </c>
      <c r="H341" s="21" t="n">
        <v>2</v>
      </c>
      <c r="I341" s="21"/>
      <c r="K341" s="24" t="n">
        <f aca="false">IF(G341&lt;=7,G341*3.2+6,IF(G341&lt;=13,G341*3+6,IF(G341&lt;=28,G341*2.7+6,IF(G341&lt;=45,G341*2.5,IF(G341&gt;45,G341*2)))))*1.1</f>
        <v>46.86</v>
      </c>
      <c r="L341" s="6" t="n">
        <f aca="false">QUOTIENT(Tabelle4[[#This Row],[Spalte14]],6)</f>
        <v>7</v>
      </c>
      <c r="M341" s="1" t="s">
        <v>507</v>
      </c>
    </row>
    <row r="342" customFormat="false" ht="15" hidden="false" customHeight="false" outlineLevel="0" collapsed="false">
      <c r="A342" s="7" t="s">
        <v>508</v>
      </c>
      <c r="B342" s="20"/>
      <c r="C342" s="7"/>
      <c r="D342" s="8" t="s">
        <v>509</v>
      </c>
      <c r="E342" s="7" t="s">
        <v>510</v>
      </c>
      <c r="F342" s="7" t="n">
        <v>2022</v>
      </c>
      <c r="G342" s="2" t="n">
        <v>48</v>
      </c>
      <c r="H342" s="21" t="n">
        <v>10</v>
      </c>
      <c r="I342" s="21"/>
      <c r="K342" s="24" t="n">
        <f aca="false">IF(G342&lt;=7,G342*3.2+6,IF(G342&lt;=13,G342*3+6,IF(G342&lt;=28,G342*2.7+6,IF(G342&lt;=45,G342*2.5,IF(G342&gt;45,G342*2)))))*1.1</f>
        <v>105.6</v>
      </c>
      <c r="L342" s="6" t="n">
        <f aca="false">QUOTIENT(Tabelle4[[#This Row],[Spalte14]],6)</f>
        <v>17</v>
      </c>
    </row>
    <row r="343" customFormat="false" ht="15" hidden="false" customHeight="false" outlineLevel="0" collapsed="false">
      <c r="A343" s="0" t="s">
        <v>511</v>
      </c>
      <c r="B343" s="23"/>
      <c r="D343" s="1"/>
      <c r="E343" s="0" t="s">
        <v>512</v>
      </c>
      <c r="F343" s="0" t="n">
        <v>2020</v>
      </c>
      <c r="G343" s="2" t="n">
        <v>11.2</v>
      </c>
      <c r="H343" s="21" t="n">
        <v>2</v>
      </c>
      <c r="I343" s="25" t="s">
        <v>513</v>
      </c>
      <c r="K343" s="24" t="n">
        <f aca="false">IF(G343&lt;=7,G343*3.2+6,IF(G343&lt;=13,G343*3+6,IF(G343&lt;=28,G343*2.7+6,IF(G343&lt;=45,G343*2.5,IF(G343&gt;45,G343*2)))))*1.1</f>
        <v>43.56</v>
      </c>
      <c r="L343" s="6" t="n">
        <f aca="false">QUOTIENT(Tabelle4[[#This Row],[Spalte14]],6)</f>
        <v>7</v>
      </c>
    </row>
    <row r="344" customFormat="false" ht="15" hidden="false" customHeight="false" outlineLevel="0" collapsed="false">
      <c r="A344" s="0" t="s">
        <v>514</v>
      </c>
      <c r="B344" s="23"/>
      <c r="D344" s="1"/>
      <c r="E344" s="0" t="s">
        <v>515</v>
      </c>
      <c r="F344" s="0" t="n">
        <v>2020</v>
      </c>
      <c r="G344" s="2" t="n">
        <v>9.5</v>
      </c>
      <c r="H344" s="21" t="n">
        <v>14</v>
      </c>
      <c r="I344" s="21"/>
      <c r="K344" s="24" t="n">
        <f aca="false">IF(G344&lt;=7,G344*3.2+6,IF(G344&lt;=13,G344*3+6,IF(G344&lt;=28,G344*2.7+6,IF(G344&lt;=45,G344*2.5,IF(G344&gt;45,G344*2)))))*1.1</f>
        <v>37.95</v>
      </c>
      <c r="L344" s="6" t="n">
        <f aca="false">QUOTIENT(Tabelle4[[#This Row],[Spalte14]],6)</f>
        <v>6</v>
      </c>
    </row>
    <row r="345" customFormat="false" ht="15" hidden="false" customHeight="false" outlineLevel="0" collapsed="false">
      <c r="A345" s="7"/>
      <c r="B345" s="20"/>
      <c r="C345" s="7"/>
      <c r="D345" s="8"/>
      <c r="E345" s="7"/>
      <c r="F345" s="7"/>
      <c r="H345" s="21"/>
      <c r="I345" s="21"/>
      <c r="K345" s="24" t="n">
        <f aca="false">IF(G345&lt;=7,G345*3.2+6,IF(G345&lt;=13,G345*3+6,IF(G345&lt;=28,G345*2.7+6,IF(G345&lt;=45,G345*2.5,IF(G345&gt;45,G345*2)))))*1.1</f>
        <v>6.6</v>
      </c>
    </row>
    <row r="346" customFormat="false" ht="15" hidden="false" customHeight="false" outlineLevel="0" collapsed="false">
      <c r="A346" s="0" t="s">
        <v>516</v>
      </c>
      <c r="B346" s="23"/>
      <c r="D346" s="1" t="s">
        <v>517</v>
      </c>
      <c r="E346" s="0" t="s">
        <v>518</v>
      </c>
      <c r="F346" s="0" t="n">
        <v>2015</v>
      </c>
      <c r="G346" s="2" t="n">
        <v>41.5</v>
      </c>
      <c r="H346" s="21" t="n">
        <v>1</v>
      </c>
      <c r="I346" s="25" t="s">
        <v>519</v>
      </c>
      <c r="K346" s="24" t="n">
        <f aca="false">IF(G346&lt;=7,G346*3.2+6,IF(G346&lt;=13,G346*3+6,IF(G346&lt;=28,G346*2.7+6,IF(G346&lt;=45,G346*2.5,IF(G346&gt;45,G346*2)))))*1.1</f>
        <v>114.125</v>
      </c>
      <c r="L346" s="6" t="n">
        <f aca="false">QUOTIENT(Tabelle4[[#This Row],[Spalte14]],6)</f>
        <v>19</v>
      </c>
      <c r="M346" s="1" t="s">
        <v>520</v>
      </c>
    </row>
    <row r="347" customFormat="false" ht="15" hidden="false" customHeight="false" outlineLevel="0" collapsed="false">
      <c r="A347" s="0" t="s">
        <v>521</v>
      </c>
      <c r="B347" s="23"/>
      <c r="D347" s="1" t="s">
        <v>522</v>
      </c>
      <c r="E347" s="0" t="s">
        <v>523</v>
      </c>
      <c r="F347" s="0" t="n">
        <v>2013</v>
      </c>
      <c r="G347" s="2" t="n">
        <v>10.25</v>
      </c>
      <c r="H347" s="21" t="n">
        <v>3</v>
      </c>
      <c r="I347" s="21"/>
      <c r="J347" s="4" t="n">
        <v>1</v>
      </c>
      <c r="K347" s="24" t="n">
        <f aca="false">IF(G347&lt;=7,G347*3.2+6,IF(G347&lt;=13,G347*3+6,IF(G347&lt;=28,G347*2.7+6,IF(G347&lt;=45,G347*2.5,IF(G347&gt;45,G347*2)))))*1.1</f>
        <v>40.425</v>
      </c>
      <c r="L347" s="6" t="n">
        <f aca="false">QUOTIENT(Tabelle4[[#This Row],[Spalte14]],6)</f>
        <v>6</v>
      </c>
      <c r="M347" s="1" t="s">
        <v>524</v>
      </c>
    </row>
    <row r="348" customFormat="false" ht="15" hidden="false" customHeight="false" outlineLevel="0" collapsed="false">
      <c r="A348" s="0" t="s">
        <v>525</v>
      </c>
      <c r="B348" s="23"/>
      <c r="D348" s="1"/>
      <c r="E348" s="0" t="s">
        <v>526</v>
      </c>
      <c r="F348" s="0" t="n">
        <v>2017</v>
      </c>
      <c r="G348" s="2" t="n">
        <v>23</v>
      </c>
      <c r="H348" s="21" t="n">
        <v>2</v>
      </c>
      <c r="I348" s="21" t="s">
        <v>527</v>
      </c>
      <c r="K348" s="24" t="n">
        <f aca="false">IF(G348&lt;=7,G348*3.2+6,IF(G348&lt;=13,G348*3+6,IF(G348&lt;=28,G348*2.7+6,IF(G348&lt;=45,G348*2.5,IF(G348&gt;45,G348*2)))))*1.1</f>
        <v>74.91</v>
      </c>
      <c r="L348" s="6" t="n">
        <f aca="false">QUOTIENT(Tabelle4[[#This Row],[Spalte14]],6)</f>
        <v>12</v>
      </c>
      <c r="M348" s="1" t="s">
        <v>528</v>
      </c>
    </row>
    <row r="349" customFormat="false" ht="15" hidden="false" customHeight="false" outlineLevel="0" collapsed="false">
      <c r="A349" s="0" t="s">
        <v>529</v>
      </c>
      <c r="B349" s="23"/>
      <c r="D349" s="1" t="s">
        <v>530</v>
      </c>
      <c r="E349" s="0" t="s">
        <v>526</v>
      </c>
      <c r="F349" s="0" t="n">
        <v>2021</v>
      </c>
      <c r="G349" s="2" t="n">
        <v>12.3</v>
      </c>
      <c r="H349" s="21" t="n">
        <v>3</v>
      </c>
      <c r="I349" s="21"/>
      <c r="K349" s="24" t="n">
        <f aca="false">IF(G349&lt;=7,G349*3.2+6,IF(G349&lt;=13,G349*3+6,IF(G349&lt;=28,G349*2.7+6,IF(G349&lt;=45,G349*2.5,IF(G349&gt;45,G349*2)))))*1.1</f>
        <v>47.19</v>
      </c>
      <c r="L349" s="6" t="n">
        <f aca="false">QUOTIENT(Tabelle4[[#This Row],[Spalte14]],6)</f>
        <v>7</v>
      </c>
      <c r="M349" s="1" t="s">
        <v>531</v>
      </c>
    </row>
    <row r="350" customFormat="false" ht="15" hidden="false" customHeight="false" outlineLevel="0" collapsed="false">
      <c r="B350" s="23"/>
      <c r="D350" s="1"/>
      <c r="H350" s="21"/>
      <c r="I350" s="25"/>
      <c r="K350" s="24" t="n">
        <f aca="false">IF(G350&lt;=7,G350*3.2+6,IF(G350&lt;=13,G350*3+6,IF(G350&lt;=28,G350*2.7+6,IF(G350&lt;=45,G350*2.5,IF(G350&gt;45,G350*2)))))*1.1</f>
        <v>6.6</v>
      </c>
      <c r="M350" s="1"/>
    </row>
    <row r="351" customFormat="false" ht="15" hidden="false" customHeight="false" outlineLevel="0" collapsed="false">
      <c r="A351" s="0" t="s">
        <v>369</v>
      </c>
      <c r="B351" s="23"/>
      <c r="D351" s="1"/>
      <c r="E351" s="0" t="s">
        <v>532</v>
      </c>
      <c r="F351" s="0" t="n">
        <v>2017</v>
      </c>
      <c r="G351" s="2" t="n">
        <v>9</v>
      </c>
      <c r="H351" s="21" t="n">
        <v>5</v>
      </c>
      <c r="I351" s="21"/>
      <c r="K351" s="24" t="n">
        <f aca="false">IF(G351&lt;=7,G351*3.2+6,IF(G351&lt;=13,G351*3+6,IF(G351&lt;=28,G351*2.7+6,IF(G351&lt;=45,G351*2.5,IF(G351&gt;45,G351*2)))))*1.1</f>
        <v>36.3</v>
      </c>
      <c r="L351" s="6" t="n">
        <f aca="false">QUOTIENT(Tabelle4[[#This Row],[Spalte14]],6)</f>
        <v>6</v>
      </c>
    </row>
    <row r="352" customFormat="false" ht="15" hidden="false" customHeight="false" outlineLevel="0" collapsed="false">
      <c r="A352" s="0" t="s">
        <v>533</v>
      </c>
      <c r="B352" s="23" t="s">
        <v>37</v>
      </c>
      <c r="D352" s="1" t="s">
        <v>534</v>
      </c>
      <c r="E352" s="0" t="s">
        <v>535</v>
      </c>
      <c r="F352" s="0" t="n">
        <v>2019</v>
      </c>
      <c r="G352" s="2" t="n">
        <v>19.5</v>
      </c>
      <c r="H352" s="21" t="n">
        <v>6</v>
      </c>
      <c r="I352" s="46"/>
      <c r="K352" s="24" t="n">
        <f aca="false">IF(G352&lt;=7,G352*3.2+6,IF(G352&lt;=13,G352*3+6,IF(G352&lt;=28,G352*2.7+6,IF(G352&lt;=45,G352*2.5,IF(G352&gt;45,G352*2)))))*1.1</f>
        <v>64.515</v>
      </c>
      <c r="L352" s="6" t="n">
        <f aca="false">QUOTIENT(Tabelle4[[#This Row],[Spalte14]],6)</f>
        <v>10</v>
      </c>
      <c r="M352" s="1"/>
    </row>
    <row r="353" customFormat="false" ht="15" hidden="false" customHeight="false" outlineLevel="0" collapsed="false">
      <c r="A353" s="0" t="s">
        <v>536</v>
      </c>
      <c r="B353" s="23"/>
      <c r="D353" s="1" t="s">
        <v>537</v>
      </c>
      <c r="E353" s="0" t="s">
        <v>538</v>
      </c>
      <c r="F353" s="0" t="n">
        <v>2016</v>
      </c>
      <c r="G353" s="2" t="n">
        <v>9</v>
      </c>
      <c r="H353" s="21" t="n">
        <v>1</v>
      </c>
      <c r="I353" s="21"/>
      <c r="J353" s="4" t="n">
        <v>2</v>
      </c>
      <c r="K353" s="24" t="n">
        <f aca="false">IF(G353&lt;=7,G353*3.2+6,IF(G353&lt;=13,G353*3+6,IF(G353&lt;=28,G353*2.7+6,IF(G353&lt;=45,G353*2.5,IF(G353&gt;45,G353*2)))))*1.1</f>
        <v>36.3</v>
      </c>
      <c r="L353" s="6" t="n">
        <f aca="false">QUOTIENT(Tabelle4[[#This Row],[Spalte14]],6)</f>
        <v>6</v>
      </c>
      <c r="M353" s="1"/>
    </row>
    <row r="354" customFormat="false" ht="15" hidden="false" customHeight="false" outlineLevel="0" collapsed="false">
      <c r="A354" s="0" t="s">
        <v>539</v>
      </c>
      <c r="B354" s="23"/>
      <c r="D354" s="1" t="s">
        <v>540</v>
      </c>
      <c r="E354" s="0" t="s">
        <v>541</v>
      </c>
      <c r="F354" s="0" t="n">
        <v>2021</v>
      </c>
      <c r="G354" s="2" t="n">
        <v>14.2</v>
      </c>
      <c r="H354" s="21" t="n">
        <v>1</v>
      </c>
      <c r="I354" s="21" t="s">
        <v>414</v>
      </c>
      <c r="K354" s="24" t="n">
        <f aca="false">IF(G354&lt;=7,G354*3.2+6,IF(G354&lt;=13,G354*3+6,IF(G354&lt;=28,G354*2.7+6,IF(G354&lt;=45,G354*2.5,IF(G354&gt;45,G354*2)))))*1.1</f>
        <v>48.774</v>
      </c>
      <c r="L354" s="6" t="n">
        <f aca="false">QUOTIENT(Tabelle4[[#This Row],[Spalte14]],6)</f>
        <v>8</v>
      </c>
      <c r="M354" s="1" t="s">
        <v>542</v>
      </c>
    </row>
    <row r="355" customFormat="false" ht="15" hidden="false" customHeight="false" outlineLevel="0" collapsed="false">
      <c r="A355" s="0" t="s">
        <v>543</v>
      </c>
      <c r="B355" s="23"/>
      <c r="D355" s="1" t="s">
        <v>38</v>
      </c>
      <c r="E355" s="0" t="s">
        <v>544</v>
      </c>
      <c r="F355" s="0" t="n">
        <v>2021</v>
      </c>
      <c r="G355" s="2" t="n">
        <v>56</v>
      </c>
      <c r="H355" s="21" t="n">
        <v>1</v>
      </c>
      <c r="I355" s="21" t="s">
        <v>545</v>
      </c>
      <c r="K355" s="24" t="n">
        <f aca="false">IF(G355&lt;=7,G355*3.2+6,IF(G355&lt;=13,G355*3+6,IF(G355&lt;=28,G355*2.7+6,IF(G355&lt;=45,G355*2.5,IF(G355&gt;45,G355*2)))))*1.1</f>
        <v>123.2</v>
      </c>
      <c r="L355" s="6" t="n">
        <f aca="false">QUOTIENT(Tabelle4[[#This Row],[Spalte14]],6)</f>
        <v>20</v>
      </c>
      <c r="M355" s="33" t="s">
        <v>546</v>
      </c>
    </row>
    <row r="356" customFormat="false" ht="15" hidden="false" customHeight="false" outlineLevel="0" collapsed="false">
      <c r="A356" s="0" t="s">
        <v>547</v>
      </c>
      <c r="B356" s="23"/>
      <c r="D356" s="1" t="s">
        <v>548</v>
      </c>
      <c r="E356" s="0" t="s">
        <v>549</v>
      </c>
      <c r="F356" s="0" t="n">
        <v>2019</v>
      </c>
      <c r="G356" s="2" t="n">
        <v>11.2</v>
      </c>
      <c r="H356" s="21" t="n">
        <v>1</v>
      </c>
      <c r="I356" s="21" t="s">
        <v>550</v>
      </c>
      <c r="K356" s="24" t="n">
        <f aca="false">IF(G356&lt;=7,G356*3.2+6,IF(G356&lt;=13,G356*3+6,IF(G356&lt;=28,G356*2.7+6,IF(G356&lt;=45,G356*2.5,IF(G356&gt;45,G356*2)))))*1.1</f>
        <v>43.56</v>
      </c>
      <c r="L356" s="6" t="n">
        <f aca="false">QUOTIENT(Tabelle4[[#This Row],[Spalte14]],6)</f>
        <v>7</v>
      </c>
      <c r="M356" s="1" t="s">
        <v>551</v>
      </c>
    </row>
    <row r="357" customFormat="false" ht="15" hidden="false" customHeight="false" outlineLevel="0" collapsed="false">
      <c r="A357" s="0" t="s">
        <v>552</v>
      </c>
      <c r="B357" s="23"/>
      <c r="D357" s="1" t="s">
        <v>553</v>
      </c>
      <c r="E357" s="0" t="s">
        <v>554</v>
      </c>
      <c r="F357" s="0" t="n">
        <v>2012</v>
      </c>
      <c r="G357" s="2" t="n">
        <v>12.5</v>
      </c>
      <c r="H357" s="21" t="n">
        <v>4</v>
      </c>
      <c r="I357" s="21"/>
      <c r="K357" s="24" t="n">
        <f aca="false">IF(G357&lt;=7,G357*3.2+6,IF(G357&lt;=13,G357*3+6,IF(G357&lt;=28,G357*2.7+6,IF(G357&lt;=45,G357*2.5,IF(G357&gt;45,G357*2)))))*1.1</f>
        <v>47.85</v>
      </c>
      <c r="L357" s="6" t="n">
        <f aca="false">QUOTIENT(Tabelle4[[#This Row],[Spalte14]],6)</f>
        <v>7</v>
      </c>
      <c r="M357" s="1" t="s">
        <v>555</v>
      </c>
    </row>
    <row r="358" customFormat="false" ht="15" hidden="false" customHeight="false" outlineLevel="0" collapsed="false">
      <c r="A358" s="0" t="s">
        <v>556</v>
      </c>
      <c r="B358" s="23"/>
      <c r="D358" s="1" t="s">
        <v>557</v>
      </c>
      <c r="E358" s="0" t="s">
        <v>558</v>
      </c>
      <c r="F358" s="0" t="n">
        <v>2018</v>
      </c>
      <c r="G358" s="2" t="n">
        <v>10.9</v>
      </c>
      <c r="H358" s="21" t="n">
        <v>2</v>
      </c>
      <c r="I358" s="25"/>
      <c r="K358" s="24" t="n">
        <f aca="false">IF(G358&lt;=7,G358*3.2+6,IF(G358&lt;=13,G358*3+6,IF(G358&lt;=28,G358*2.7+6,IF(G358&lt;=45,G358*2.5,IF(G358&gt;45,G358*2)))))*1.1</f>
        <v>42.57</v>
      </c>
      <c r="L358" s="6" t="n">
        <f aca="false">QUOTIENT(Tabelle4[[#This Row],[Spalte14]],6)</f>
        <v>7</v>
      </c>
      <c r="M358" s="1" t="s">
        <v>559</v>
      </c>
    </row>
    <row r="359" customFormat="false" ht="15" hidden="false" customHeight="false" outlineLevel="0" collapsed="false">
      <c r="A359" s="0" t="s">
        <v>249</v>
      </c>
      <c r="B359" s="23"/>
      <c r="D359" s="1"/>
      <c r="E359" s="0" t="s">
        <v>558</v>
      </c>
      <c r="F359" s="0" t="n">
        <v>2016</v>
      </c>
      <c r="G359" s="2" t="n">
        <v>13.55</v>
      </c>
      <c r="H359" s="21" t="n">
        <v>1</v>
      </c>
      <c r="I359" s="21" t="s">
        <v>560</v>
      </c>
      <c r="K359" s="24" t="n">
        <f aca="false">IF(G359&lt;=7,G359*3.2+6,IF(G359&lt;=13,G359*3+6,IF(G359&lt;=28,G359*2.7+6,IF(G359&lt;=45,G359*2.5,IF(G359&gt;45,G359*2)))))*1.1</f>
        <v>46.8435</v>
      </c>
      <c r="L359" s="6" t="n">
        <f aca="false">QUOTIENT(Tabelle4[[#This Row],[Spalte14]],6)</f>
        <v>7</v>
      </c>
      <c r="M359" s="1" t="s">
        <v>561</v>
      </c>
    </row>
    <row r="360" customFormat="false" ht="15" hidden="false" customHeight="false" outlineLevel="0" collapsed="false">
      <c r="A360" s="0" t="s">
        <v>562</v>
      </c>
      <c r="B360" s="23"/>
      <c r="D360" s="1" t="s">
        <v>557</v>
      </c>
      <c r="E360" s="0" t="s">
        <v>563</v>
      </c>
      <c r="F360" s="0" t="n">
        <v>2020</v>
      </c>
      <c r="G360" s="2" t="n">
        <v>32.7</v>
      </c>
      <c r="H360" s="21" t="n">
        <v>0</v>
      </c>
      <c r="I360" s="21"/>
      <c r="J360" s="4" t="n">
        <v>6</v>
      </c>
      <c r="K360" s="24" t="n">
        <f aca="false">IF(G360&lt;=7,G360*3.2+6,IF(G360&lt;=13,G360*3+6,IF(G360&lt;=28,G360*2.7+6,IF(G360&lt;=45,G360*2.5,IF(G360&gt;45,G360*2)))))*1.1</f>
        <v>89.925</v>
      </c>
      <c r="L360" s="6" t="n">
        <f aca="false">QUOTIENT(Tabelle4[[#This Row],[Spalte14]],6)</f>
        <v>14</v>
      </c>
    </row>
    <row r="361" customFormat="false" ht="15" hidden="false" customHeight="false" outlineLevel="0" collapsed="false">
      <c r="A361" s="0" t="s">
        <v>564</v>
      </c>
      <c r="B361" s="23"/>
      <c r="D361" s="1"/>
      <c r="E361" s="0" t="s">
        <v>565</v>
      </c>
      <c r="F361" s="0" t="n">
        <v>2018</v>
      </c>
      <c r="G361" s="2" t="n">
        <v>68.9</v>
      </c>
      <c r="H361" s="21" t="n">
        <v>1</v>
      </c>
      <c r="I361" s="21" t="s">
        <v>566</v>
      </c>
      <c r="K361" s="24" t="n">
        <f aca="false">IF(G361&lt;=7,G361*3.2+6,IF(G361&lt;=13,G361*3+6,IF(G361&lt;=28,G361*2.7+6,IF(G361&lt;=45,G361*2.5,IF(G361&gt;45,G361*2)))))*1.1</f>
        <v>151.58</v>
      </c>
      <c r="L361" s="6" t="n">
        <f aca="false">QUOTIENT(Tabelle4[[#This Row],[Spalte14]],6)</f>
        <v>25</v>
      </c>
      <c r="M361" s="1" t="s">
        <v>567</v>
      </c>
    </row>
    <row r="362" customFormat="false" ht="15" hidden="false" customHeight="false" outlineLevel="0" collapsed="false">
      <c r="A362" s="0" t="s">
        <v>568</v>
      </c>
      <c r="B362" s="23"/>
      <c r="D362" s="1"/>
      <c r="E362" s="0" t="s">
        <v>569</v>
      </c>
      <c r="F362" s="0" t="n">
        <v>2017</v>
      </c>
      <c r="G362" s="2" t="n">
        <v>30.7</v>
      </c>
      <c r="H362" s="21" t="n">
        <v>16</v>
      </c>
      <c r="I362" s="21"/>
      <c r="K362" s="24" t="n">
        <f aca="false">IF(G362&lt;=7,G362*3.2+6,IF(G362&lt;=13,G362*3+6,IF(G362&lt;=28,G362*2.7+6,IF(G362&lt;=45,G362*2.5,IF(G362&gt;45,G362*2)))))*1.1</f>
        <v>84.425</v>
      </c>
      <c r="L362" s="6" t="n">
        <f aca="false">QUOTIENT(Tabelle4[[#This Row],[Spalte14]],6)</f>
        <v>14</v>
      </c>
    </row>
    <row r="363" customFormat="false" ht="15" hidden="false" customHeight="false" outlineLevel="0" collapsed="false">
      <c r="A363" s="0" t="s">
        <v>570</v>
      </c>
      <c r="B363" s="23"/>
      <c r="D363" s="1" t="s">
        <v>571</v>
      </c>
      <c r="E363" s="0" t="s">
        <v>572</v>
      </c>
      <c r="F363" s="0" t="n">
        <v>2020</v>
      </c>
      <c r="G363" s="2" t="n">
        <v>35.9</v>
      </c>
      <c r="H363" s="21" t="n">
        <v>3</v>
      </c>
      <c r="I363" s="21"/>
      <c r="K363" s="24" t="n">
        <f aca="false">IF(G363&lt;=7,G363*3.2+6,IF(G363&lt;=13,G363*3+6,IF(G363&lt;=28,G363*2.7+6,IF(G363&lt;=45,G363*2.5,IF(G363&gt;45,G363*2)))))*1.1</f>
        <v>98.725</v>
      </c>
      <c r="L363" s="6" t="n">
        <f aca="false">QUOTIENT(Tabelle4[[#This Row],[Spalte14]],6)</f>
        <v>16</v>
      </c>
    </row>
    <row r="364" customFormat="false" ht="15" hidden="false" customHeight="false" outlineLevel="0" collapsed="false">
      <c r="B364" s="23"/>
      <c r="D364" s="1"/>
      <c r="H364" s="21"/>
      <c r="I364" s="21"/>
      <c r="K364" s="24" t="n">
        <f aca="false">IF(G364&lt;=7,G364*3.2+6,IF(G364&lt;=13,G364*3+6,IF(G364&lt;=28,G364*2.7+6,IF(G364&lt;=45,G364*2.5,IF(G364&gt;45,G364*2)))))*1.1</f>
        <v>6.6</v>
      </c>
      <c r="M364" s="1"/>
    </row>
    <row r="365" customFormat="false" ht="15" hidden="false" customHeight="false" outlineLevel="0" collapsed="false">
      <c r="B365" s="23"/>
      <c r="D365" s="1"/>
      <c r="H365" s="21"/>
      <c r="I365" s="21"/>
      <c r="K365" s="24" t="n">
        <f aca="false">IF(G365&lt;=7,G365*3.2+6,IF(G365&lt;=13,G365*3+6,IF(G365&lt;=28,G365*2.7+6,IF(G365&lt;=45,G365*2.5,IF(G365&gt;45,G365*2)))))*1.1</f>
        <v>6.6</v>
      </c>
      <c r="L365" s="6" t="n">
        <f aca="false">QUOTIENT(Tabelle4[[#This Row],[Spalte14]],6)</f>
        <v>1</v>
      </c>
    </row>
    <row r="366" customFormat="false" ht="15" hidden="false" customHeight="false" outlineLevel="0" collapsed="false">
      <c r="A366" s="0" t="s">
        <v>573</v>
      </c>
      <c r="B366" s="23"/>
      <c r="D366" s="1"/>
      <c r="E366" s="0" t="s">
        <v>574</v>
      </c>
      <c r="F366" s="0" t="n">
        <v>2020</v>
      </c>
      <c r="G366" s="2" t="n">
        <v>28.9</v>
      </c>
      <c r="H366" s="21" t="n">
        <v>2</v>
      </c>
      <c r="I366" s="21" t="s">
        <v>260</v>
      </c>
      <c r="K366" s="26" t="n">
        <v>87</v>
      </c>
      <c r="L366" s="6" t="n">
        <f aca="false">QUOTIENT(Tabelle4[[#This Row],[Spalte14]],6)</f>
        <v>14</v>
      </c>
      <c r="M366" s="1" t="s">
        <v>575</v>
      </c>
    </row>
    <row r="367" customFormat="false" ht="15" hidden="false" customHeight="false" outlineLevel="0" collapsed="false">
      <c r="A367" s="0" t="s">
        <v>576</v>
      </c>
      <c r="B367" s="23"/>
      <c r="D367" s="1"/>
      <c r="E367" s="0" t="s">
        <v>577</v>
      </c>
      <c r="F367" s="0" t="n">
        <v>2013</v>
      </c>
      <c r="G367" s="2" t="n">
        <v>7.8</v>
      </c>
      <c r="H367" s="21" t="n">
        <v>2</v>
      </c>
      <c r="I367" s="21"/>
      <c r="K367" s="24" t="n">
        <f aca="false">IF(G367&lt;=7,G367*3.2+6,IF(G367&lt;=13,G367*3+6,IF(G367&lt;=28,G367*2.7+6,IF(G367&lt;=45,G367*2.5,IF(G367&gt;45,G367*2)))))*1.1</f>
        <v>32.34</v>
      </c>
      <c r="L367" s="6" t="n">
        <f aca="false">QUOTIENT(Tabelle4[[#This Row],[Spalte14]],6)</f>
        <v>5</v>
      </c>
      <c r="M367" s="1" t="s">
        <v>578</v>
      </c>
    </row>
    <row r="368" customFormat="false" ht="15" hidden="false" customHeight="false" outlineLevel="0" collapsed="false">
      <c r="A368" s="0" t="s">
        <v>579</v>
      </c>
      <c r="B368" s="23"/>
      <c r="D368" s="1"/>
      <c r="E368" s="0" t="s">
        <v>580</v>
      </c>
      <c r="F368" s="0" t="n">
        <v>2016</v>
      </c>
      <c r="H368" s="21" t="n">
        <v>3</v>
      </c>
      <c r="I368" s="21"/>
      <c r="K368" s="26" t="n">
        <v>33</v>
      </c>
      <c r="L368" s="6" t="n">
        <f aca="false">QUOTIENT(Tabelle4[[#This Row],[Spalte14]],6)</f>
        <v>5</v>
      </c>
    </row>
    <row r="369" customFormat="false" ht="15" hidden="false" customHeight="false" outlineLevel="0" collapsed="false">
      <c r="B369" s="23"/>
      <c r="D369" s="1"/>
      <c r="H369" s="21"/>
      <c r="I369" s="21"/>
      <c r="K369" s="24" t="n">
        <f aca="false">IF(G369&lt;=7,G369*3.2+6,IF(G369&lt;=13,G369*3+6,IF(G369&lt;=28,G369*2.7+6,IF(G369&lt;=45,G369*2.5,IF(G369&gt;45,G369*2)))))*1.1</f>
        <v>6.6</v>
      </c>
      <c r="L369" s="6" t="n">
        <f aca="false">QUOTIENT(Tabelle4[[#This Row],[Spalte14]],6)</f>
        <v>1</v>
      </c>
    </row>
    <row r="370" customFormat="false" ht="15" hidden="false" customHeight="false" outlineLevel="0" collapsed="false">
      <c r="A370" s="0" t="s">
        <v>249</v>
      </c>
      <c r="B370" s="23"/>
      <c r="D370" s="1"/>
      <c r="E370" s="0" t="s">
        <v>581</v>
      </c>
      <c r="F370" s="0" t="n">
        <v>2014</v>
      </c>
      <c r="G370" s="2" t="n">
        <v>16.2</v>
      </c>
      <c r="H370" s="21" t="n">
        <v>3</v>
      </c>
      <c r="I370" s="21"/>
      <c r="K370" s="24" t="n">
        <f aca="false">IF(G370&lt;=7,G370*3.2+6,IF(G370&lt;=13,G370*3+6,IF(G370&lt;=28,G370*2.7+6,IF(G370&lt;=45,G370*2.5,IF(G370&gt;45,G370*2)))))*1.1</f>
        <v>54.714</v>
      </c>
      <c r="L370" s="6" t="n">
        <f aca="false">QUOTIENT(Tabelle4[[#This Row],[Spalte14]],6)</f>
        <v>9</v>
      </c>
      <c r="M370" s="1" t="s">
        <v>582</v>
      </c>
    </row>
    <row r="371" customFormat="false" ht="15" hidden="false" customHeight="false" outlineLevel="0" collapsed="false">
      <c r="B371" s="23"/>
      <c r="D371" s="1"/>
      <c r="H371" s="21"/>
      <c r="I371" s="21"/>
      <c r="K371" s="24" t="n">
        <f aca="false">IF(G371&lt;=7,G371*3.2+6,IF(G371&lt;=13,G371*3+6,IF(G371&lt;=28,G371*2.7+6,IF(G371&lt;=45,G371*2.5,IF(G371&gt;45,G371*2)))))*1.1</f>
        <v>6.6</v>
      </c>
      <c r="M371" s="1"/>
    </row>
    <row r="372" customFormat="false" ht="15" hidden="false" customHeight="false" outlineLevel="0" collapsed="false">
      <c r="B372" s="23"/>
      <c r="D372" s="1"/>
      <c r="H372" s="21"/>
      <c r="I372" s="21"/>
      <c r="K372" s="24" t="n">
        <f aca="false">IF(G372&lt;=7,G372*3.2+6,IF(G372&lt;=13,G372*3+6,IF(G372&lt;=28,G372*2.7+6,IF(G372&lt;=45,G372*2.5,IF(G372&gt;45,G372*2)))))*1.1</f>
        <v>6.6</v>
      </c>
      <c r="M372" s="1"/>
    </row>
    <row r="373" customFormat="false" ht="15" hidden="false" customHeight="false" outlineLevel="0" collapsed="false">
      <c r="B373" s="23"/>
      <c r="D373" s="1"/>
      <c r="H373" s="21"/>
      <c r="I373" s="21"/>
      <c r="K373" s="24" t="n">
        <f aca="false">IF(G373&lt;=7,G373*3.2+6,IF(G373&lt;=13,G373*3+6,IF(G373&lt;=28,G373*2.7+6,IF(G373&lt;=45,G373*2.5,IF(G373&gt;45,G373*2)))))*1.1</f>
        <v>6.6</v>
      </c>
      <c r="M373" s="1"/>
    </row>
    <row r="374" customFormat="false" ht="15" hidden="false" customHeight="false" outlineLevel="0" collapsed="false">
      <c r="B374" s="23"/>
      <c r="D374" s="1"/>
      <c r="H374" s="21"/>
      <c r="I374" s="21"/>
      <c r="K374" s="24" t="n">
        <f aca="false">IF(G374&lt;=7,G374*3.2+6,IF(G374&lt;=13,G374*3+6,IF(G374&lt;=28,G374*2.7+6,IF(G374&lt;=45,G374*2.5,IF(G374&gt;45,G374*2)))))*1.1</f>
        <v>6.6</v>
      </c>
      <c r="M374" s="1"/>
    </row>
    <row r="375" customFormat="false" ht="15" hidden="false" customHeight="false" outlineLevel="0" collapsed="false">
      <c r="B375" s="23"/>
      <c r="D375" s="1"/>
      <c r="H375" s="21"/>
      <c r="I375" s="21"/>
      <c r="K375" s="24" t="n">
        <f aca="false">IF(G375&lt;=7,G375*3.2+6,IF(G375&lt;=13,G375*3+6,IF(G375&lt;=28,G375*2.7+6,IF(G375&lt;=45,G375*2.5,IF(G375&gt;45,G375*2)))))*1.1</f>
        <v>6.6</v>
      </c>
      <c r="M375" s="1"/>
    </row>
    <row r="376" customFormat="false" ht="15" hidden="false" customHeight="false" outlineLevel="0" collapsed="false">
      <c r="A376" s="7" t="s">
        <v>583</v>
      </c>
      <c r="B376" s="23"/>
      <c r="D376" s="1"/>
      <c r="H376" s="21"/>
      <c r="I376" s="21"/>
      <c r="K376" s="24" t="n">
        <f aca="false">IF(G376&lt;=7,G376*3.2+6,IF(G376&lt;=13,G376*3+6,IF(G376&lt;=28,G376*2.7+6,IF(G376&lt;=45,G376*2.5,IF(G376&gt;45,G376*2)))))*1.1</f>
        <v>6.6</v>
      </c>
      <c r="M376" s="1"/>
    </row>
    <row r="377" customFormat="false" ht="15" hidden="false" customHeight="false" outlineLevel="0" collapsed="false">
      <c r="A377" s="0" t="s">
        <v>584</v>
      </c>
      <c r="B377" s="23"/>
      <c r="D377" s="1" t="s">
        <v>585</v>
      </c>
      <c r="E377" s="0" t="s">
        <v>586</v>
      </c>
      <c r="F377" s="0" t="n">
        <v>2021</v>
      </c>
      <c r="G377" s="2" t="n">
        <v>25</v>
      </c>
      <c r="H377" s="21" t="n">
        <v>3</v>
      </c>
      <c r="I377" s="21"/>
      <c r="K377" s="24" t="n">
        <f aca="false">IF(G377&lt;=7,G377*3.2+6,IF(G377&lt;=13,G377*3+6,IF(G377&lt;=28,G377*2.7+6,IF(G377&lt;=45,G377*2.5,IF(G377&gt;45,G377*2)))))*1.1</f>
        <v>80.85</v>
      </c>
      <c r="L377" s="6" t="n">
        <f aca="false">QUOTIENT(Tabelle4[[#This Row],[Spalte14]],6)</f>
        <v>13</v>
      </c>
    </row>
    <row r="378" customFormat="false" ht="15" hidden="false" customHeight="false" outlineLevel="0" collapsed="false">
      <c r="A378" s="0" t="s">
        <v>587</v>
      </c>
      <c r="B378" s="23"/>
      <c r="D378" s="1" t="s">
        <v>585</v>
      </c>
      <c r="E378" s="0" t="s">
        <v>588</v>
      </c>
      <c r="F378" s="0" t="n">
        <v>2021</v>
      </c>
      <c r="G378" s="2" t="n">
        <v>35.5</v>
      </c>
      <c r="H378" s="21" t="n">
        <v>0</v>
      </c>
      <c r="I378" s="33" t="s">
        <v>179</v>
      </c>
      <c r="J378" s="4" t="n">
        <v>3</v>
      </c>
      <c r="K378" s="24" t="n">
        <f aca="false">IF(G378&lt;=7,G378*3.2+6,IF(G378&lt;=13,G378*3+6,IF(G378&lt;=28,G378*2.7+6,IF(G378&lt;=45,G378*2.5,IF(G378&gt;45,G378*2)))))*1.1</f>
        <v>97.625</v>
      </c>
      <c r="L378" s="6" t="n">
        <f aca="false">QUOTIENT(Tabelle4[[#This Row],[Spalte14]],6)</f>
        <v>16</v>
      </c>
      <c r="M378" s="1" t="s">
        <v>589</v>
      </c>
    </row>
    <row r="379" customFormat="false" ht="15" hidden="false" customHeight="false" outlineLevel="0" collapsed="false">
      <c r="A379" s="0" t="s">
        <v>590</v>
      </c>
      <c r="B379" s="20"/>
      <c r="C379" s="7"/>
      <c r="D379" s="1" t="s">
        <v>585</v>
      </c>
      <c r="E379" s="0" t="s">
        <v>591</v>
      </c>
      <c r="F379" s="0" t="n">
        <v>2016</v>
      </c>
      <c r="G379" s="2" t="n">
        <v>32</v>
      </c>
      <c r="H379" s="21" t="n">
        <v>0</v>
      </c>
      <c r="I379" s="21" t="s">
        <v>592</v>
      </c>
      <c r="J379" s="4" t="n">
        <v>2</v>
      </c>
      <c r="K379" s="24" t="n">
        <f aca="false">IF(G379&lt;=7,G379*3.2+6,IF(G379&lt;=13,G379*3+6,IF(G379&lt;=28,G379*2.7+6,IF(G379&lt;=45,G379*2.5,IF(G379&gt;45,G379*2)))))*1.1</f>
        <v>88</v>
      </c>
      <c r="L379" s="6" t="n">
        <f aca="false">QUOTIENT(Tabelle4[[#This Row],[Spalte14]],6)</f>
        <v>14</v>
      </c>
    </row>
    <row r="380" customFormat="false" ht="15" hidden="false" customHeight="false" outlineLevel="0" collapsed="false">
      <c r="A380" s="0" t="s">
        <v>593</v>
      </c>
      <c r="B380" s="20"/>
      <c r="C380" s="7"/>
      <c r="D380" s="1" t="s">
        <v>585</v>
      </c>
      <c r="E380" s="0" t="s">
        <v>594</v>
      </c>
      <c r="F380" s="0" t="n">
        <v>2019</v>
      </c>
      <c r="G380" s="2" t="n">
        <v>33.5</v>
      </c>
      <c r="H380" s="21" t="n">
        <v>1</v>
      </c>
      <c r="I380" s="21"/>
      <c r="J380" s="4" t="n">
        <v>2</v>
      </c>
      <c r="K380" s="24" t="n">
        <f aca="false">IF(G380&lt;=7,G380*3.2+6,IF(G380&lt;=13,G380*3+6,IF(G380&lt;=28,G380*2.7+6,IF(G380&lt;=45,G380*2.5,IF(G380&gt;45,G380*2)))))*1.1</f>
        <v>92.125</v>
      </c>
      <c r="L380" s="6" t="n">
        <f aca="false">QUOTIENT(Tabelle4[[#This Row],[Spalte14]],6)</f>
        <v>15</v>
      </c>
    </row>
    <row r="381" customFormat="false" ht="15" hidden="false" customHeight="false" outlineLevel="0" collapsed="false">
      <c r="A381" s="0" t="s">
        <v>593</v>
      </c>
      <c r="B381" s="20"/>
      <c r="C381" s="7"/>
      <c r="D381" s="1" t="s">
        <v>585</v>
      </c>
      <c r="E381" s="0" t="s">
        <v>594</v>
      </c>
      <c r="F381" s="0" t="n">
        <v>2008</v>
      </c>
      <c r="G381" s="2" t="n">
        <v>62.5</v>
      </c>
      <c r="H381" s="21" t="n">
        <v>2</v>
      </c>
      <c r="I381" s="33"/>
      <c r="J381" s="4" t="n">
        <v>1</v>
      </c>
      <c r="K381" s="24" t="n">
        <f aca="false">IF(G381&lt;=7,G381*3.2+6,IF(G381&lt;=13,G381*3+6,IF(G381&lt;=28,G381*2.7+6,IF(G381&lt;=45,G381*2.5,IF(G381&gt;45,G381*2)))))*1.1</f>
        <v>137.5</v>
      </c>
      <c r="L381" s="6" t="n">
        <f aca="false">QUOTIENT(Tabelle4[[#This Row],[Spalte14]],6)</f>
        <v>22</v>
      </c>
    </row>
    <row r="382" customFormat="false" ht="15" hidden="false" customHeight="false" outlineLevel="0" collapsed="false">
      <c r="A382" s="0" t="s">
        <v>595</v>
      </c>
      <c r="B382" s="20"/>
      <c r="C382" s="7"/>
      <c r="D382" s="1" t="s">
        <v>596</v>
      </c>
      <c r="E382" s="41" t="s">
        <v>597</v>
      </c>
      <c r="F382" s="41" t="n">
        <v>2019</v>
      </c>
      <c r="G382" s="41" t="n">
        <v>31.9</v>
      </c>
      <c r="H382" s="32" t="n">
        <v>3</v>
      </c>
      <c r="I382" s="32"/>
      <c r="K382" s="24" t="n">
        <f aca="false">IF(G382&lt;=7,G382*3.2+6,IF(G382&lt;=13,G382*3+6,IF(G382&lt;=28,G382*2.7+6,IF(G382&lt;=45,G382*2.5,IF(G382&gt;45,G382*2)))))*1.1</f>
        <v>87.725</v>
      </c>
      <c r="L382" s="6" t="n">
        <f aca="false">QUOTIENT(Tabelle4[[#This Row],[Spalte14]],6)</f>
        <v>14</v>
      </c>
      <c r="M382" s="1"/>
    </row>
    <row r="383" customFormat="false" ht="15" hidden="false" customHeight="false" outlineLevel="0" collapsed="false">
      <c r="A383" s="0" t="s">
        <v>598</v>
      </c>
      <c r="B383" s="56" t="s">
        <v>37</v>
      </c>
      <c r="D383" s="1" t="s">
        <v>596</v>
      </c>
      <c r="E383" s="41" t="s">
        <v>599</v>
      </c>
      <c r="F383" s="41" t="n">
        <v>2020</v>
      </c>
      <c r="G383" s="41" t="n">
        <v>38</v>
      </c>
      <c r="H383" s="32" t="n">
        <v>5</v>
      </c>
      <c r="I383" s="32"/>
      <c r="K383" s="24" t="n">
        <f aca="false">IF(G383&lt;=7,G383*3.2+6,IF(G383&lt;=13,G383*3+6,IF(G383&lt;=28,G383*2.7+6,IF(G383&lt;=45,G383*2.5,IF(G383&gt;45,G383*2)))))*1.1</f>
        <v>104.5</v>
      </c>
      <c r="L383" s="6" t="n">
        <f aca="false">QUOTIENT(Tabelle4[[#This Row],[Spalte14]],6)</f>
        <v>17</v>
      </c>
    </row>
    <row r="384" customFormat="false" ht="15" hidden="false" customHeight="false" outlineLevel="0" collapsed="false">
      <c r="A384" s="0" t="s">
        <v>600</v>
      </c>
      <c r="B384" s="23"/>
      <c r="D384" s="1" t="s">
        <v>601</v>
      </c>
      <c r="E384" s="0" t="s">
        <v>602</v>
      </c>
      <c r="F384" s="0" t="n">
        <v>2012</v>
      </c>
      <c r="G384" s="2" t="n">
        <v>13.8</v>
      </c>
      <c r="H384" s="21" t="n">
        <v>1</v>
      </c>
      <c r="I384" s="21"/>
      <c r="J384" s="4" t="n">
        <v>2</v>
      </c>
      <c r="K384" s="24" t="n">
        <f aca="false">IF(G384&lt;=7,G384*3.2+6,IF(G384&lt;=13,G384*3+6,IF(G384&lt;=28,G384*2.7+6,IF(G384&lt;=45,G384*2.5,IF(G384&gt;45,G384*2)))))*1.1</f>
        <v>47.586</v>
      </c>
      <c r="L384" s="6" t="n">
        <f aca="false">QUOTIENT(Tabelle4[[#This Row],[Spalte14]],6)</f>
        <v>7</v>
      </c>
      <c r="M384" s="1" t="s">
        <v>603</v>
      </c>
    </row>
    <row r="385" customFormat="false" ht="15" hidden="false" customHeight="false" outlineLevel="0" collapsed="false">
      <c r="A385" s="0" t="s">
        <v>604</v>
      </c>
      <c r="B385" s="23"/>
      <c r="D385" s="1" t="s">
        <v>605</v>
      </c>
      <c r="E385" s="41" t="s">
        <v>606</v>
      </c>
      <c r="F385" s="41" t="n">
        <v>2020</v>
      </c>
      <c r="G385" s="41" t="n">
        <v>28.1</v>
      </c>
      <c r="H385" s="32" t="n">
        <v>5</v>
      </c>
      <c r="I385" s="32"/>
      <c r="K385" s="24" t="n">
        <f aca="false">IF(G385&lt;=7,G385*3.2+6,IF(G385&lt;=13,G385*3+6,IF(G385&lt;=28,G385*2.7+6,IF(G385&lt;=45,G385*2.5,IF(G385&gt;45,G385*2)))))*1.1</f>
        <v>77.275</v>
      </c>
    </row>
    <row r="386" customFormat="false" ht="15" hidden="false" customHeight="false" outlineLevel="0" collapsed="false">
      <c r="A386" s="0" t="s">
        <v>607</v>
      </c>
      <c r="B386" s="23"/>
      <c r="D386" s="1" t="s">
        <v>605</v>
      </c>
      <c r="E386" s="41" t="s">
        <v>606</v>
      </c>
      <c r="F386" s="41" t="n">
        <v>2019</v>
      </c>
      <c r="G386" s="41" t="n">
        <v>47.9</v>
      </c>
      <c r="H386" s="32" t="n">
        <v>6</v>
      </c>
      <c r="I386" s="32"/>
      <c r="K386" s="24" t="n">
        <f aca="false">IF(G386&lt;=7,G386*3.2+6,IF(G386&lt;=13,G386*3+6,IF(G386&lt;=28,G386*2.7+6,IF(G386&lt;=45,G386*2.5,IF(G386&gt;45,G386*2)))))*1.1</f>
        <v>105.38</v>
      </c>
    </row>
    <row r="387" customFormat="false" ht="15" hidden="false" customHeight="false" outlineLevel="0" collapsed="false">
      <c r="B387" s="23"/>
      <c r="D387" s="1"/>
      <c r="E387" s="41"/>
      <c r="F387" s="41"/>
      <c r="G387" s="41"/>
      <c r="H387" s="32"/>
      <c r="I387" s="32"/>
      <c r="K387" s="24" t="n">
        <f aca="false">IF(G387&lt;=7,G387*3.2+6,IF(G387&lt;=13,G387*3+6,IF(G387&lt;=28,G387*2.7+6,IF(G387&lt;=45,G387*2.5,IF(G387&gt;45,G387*2)))))*1.1</f>
        <v>6.6</v>
      </c>
    </row>
    <row r="388" customFormat="false" ht="15" hidden="false" customHeight="false" outlineLevel="0" collapsed="false">
      <c r="A388" s="0" t="s">
        <v>608</v>
      </c>
      <c r="B388" s="23"/>
      <c r="D388" s="1" t="s">
        <v>585</v>
      </c>
      <c r="E388" s="0" t="s">
        <v>586</v>
      </c>
      <c r="F388" s="0" t="n">
        <v>2019</v>
      </c>
      <c r="G388" s="2" t="n">
        <v>29</v>
      </c>
      <c r="H388" s="21" t="n">
        <v>2</v>
      </c>
      <c r="I388" s="21" t="s">
        <v>307</v>
      </c>
      <c r="K388" s="24" t="n">
        <f aca="false">IF(G388&lt;=7,G388*3.2+6,IF(G388&lt;=13,G388*3+6,IF(G388&lt;=28,G388*2.7+6,IF(G388&lt;=45,G388*2.5,IF(G388&gt;45,G388*2)))))*1.1</f>
        <v>79.75</v>
      </c>
      <c r="L388" s="6" t="n">
        <f aca="false">QUOTIENT(Tabelle4[[#This Row],[Spalte14]],6)</f>
        <v>13</v>
      </c>
      <c r="M388" s="1"/>
    </row>
    <row r="389" customFormat="false" ht="15" hidden="false" customHeight="false" outlineLevel="0" collapsed="false">
      <c r="A389" s="0" t="s">
        <v>609</v>
      </c>
      <c r="B389" s="23"/>
      <c r="D389" s="1" t="s">
        <v>585</v>
      </c>
      <c r="E389" s="0" t="s">
        <v>586</v>
      </c>
      <c r="F389" s="0" t="n">
        <v>2022</v>
      </c>
      <c r="G389" s="2" t="n">
        <v>59</v>
      </c>
      <c r="H389" s="21" t="n">
        <v>1</v>
      </c>
      <c r="I389" s="21" t="s">
        <v>610</v>
      </c>
      <c r="J389" s="4" t="n">
        <v>2</v>
      </c>
      <c r="K389" s="24" t="n">
        <v>98</v>
      </c>
    </row>
    <row r="390" customFormat="false" ht="15" hidden="false" customHeight="false" outlineLevel="0" collapsed="false">
      <c r="A390" s="0" t="s">
        <v>611</v>
      </c>
      <c r="B390" s="23"/>
      <c r="D390" s="1" t="s">
        <v>585</v>
      </c>
      <c r="E390" s="0" t="s">
        <v>612</v>
      </c>
      <c r="F390" s="0" t="n">
        <v>2016</v>
      </c>
      <c r="G390" s="2" t="n">
        <v>21.5</v>
      </c>
      <c r="H390" s="21" t="n">
        <v>2</v>
      </c>
      <c r="I390" s="21"/>
      <c r="J390" s="4" t="n">
        <v>1</v>
      </c>
      <c r="K390" s="24" t="n">
        <f aca="false">IF(G390&lt;=7,G390*3.2+6,IF(G390&lt;=13,G390*3+6,IF(G390&lt;=28,G390*2.7+6,IF(G390&lt;=45,G390*2.5,IF(G390&gt;45,G390*2)))))*1.1</f>
        <v>70.455</v>
      </c>
      <c r="L390" s="6" t="n">
        <f aca="false">QUOTIENT(Tabelle4[[#This Row],[Spalte14]],6)</f>
        <v>11</v>
      </c>
    </row>
    <row r="391" customFormat="false" ht="15" hidden="false" customHeight="false" outlineLevel="0" collapsed="false">
      <c r="A391" s="0" t="s">
        <v>613</v>
      </c>
      <c r="B391" s="23"/>
      <c r="D391" s="1" t="s">
        <v>585</v>
      </c>
      <c r="E391" s="0" t="s">
        <v>594</v>
      </c>
      <c r="F391" s="0" t="n">
        <v>2022</v>
      </c>
      <c r="G391" s="2" t="n">
        <v>43</v>
      </c>
      <c r="H391" s="21" t="n">
        <v>6</v>
      </c>
      <c r="I391" s="21"/>
      <c r="K391" s="24" t="n">
        <f aca="false">IF(G391&lt;=7,G391*3.2+6,IF(G391&lt;=13,G391*3+6,IF(G391&lt;=28,G391*2.7+6,IF(G391&lt;=45,G391*2.5,IF(G391&gt;45,G391*2)))))*1.1</f>
        <v>118.25</v>
      </c>
      <c r="L391" s="6" t="n">
        <f aca="false">QUOTIENT(Tabelle4[[#This Row],[Spalte14]],6)</f>
        <v>19</v>
      </c>
    </row>
    <row r="392" customFormat="false" ht="15" hidden="false" customHeight="false" outlineLevel="0" collapsed="false">
      <c r="A392" s="0" t="s">
        <v>614</v>
      </c>
      <c r="B392" s="23"/>
      <c r="D392" s="1" t="s">
        <v>596</v>
      </c>
      <c r="E392" s="0" t="s">
        <v>599</v>
      </c>
      <c r="F392" s="0" t="n">
        <v>2021</v>
      </c>
      <c r="G392" s="2" t="n">
        <v>12.95</v>
      </c>
      <c r="H392" s="21" t="n">
        <v>3</v>
      </c>
      <c r="I392" s="21"/>
      <c r="K392" s="24" t="n">
        <f aca="false">IF(G392&lt;=7,G392*3.2+6,IF(G392&lt;=13,G392*3+6,IF(G392&lt;=28,G392*2.7+6,IF(G392&lt;=45,G392*2.5,IF(G392&gt;45,G392*2)))))*1.1</f>
        <v>49.335</v>
      </c>
      <c r="M392" s="1"/>
    </row>
    <row r="393" customFormat="false" ht="15" hidden="false" customHeight="false" outlineLevel="0" collapsed="false">
      <c r="A393" s="0" t="s">
        <v>615</v>
      </c>
      <c r="B393" s="23"/>
      <c r="D393" s="1" t="s">
        <v>596</v>
      </c>
      <c r="E393" s="0" t="s">
        <v>599</v>
      </c>
      <c r="F393" s="0" t="n">
        <v>2016</v>
      </c>
      <c r="G393" s="2" t="n">
        <v>43.5</v>
      </c>
      <c r="H393" s="21" t="n">
        <v>1</v>
      </c>
      <c r="I393" s="21"/>
      <c r="J393" s="4" t="n">
        <v>1</v>
      </c>
      <c r="K393" s="24" t="n">
        <f aca="false">IF(G393&lt;=7,G393*3.2+6,IF(G393&lt;=13,G393*3+6,IF(G393&lt;=28,G393*2.7+6,IF(G393&lt;=45,G393*2.5,IF(G393&gt;45,G393*2)))))*1.1</f>
        <v>119.625</v>
      </c>
    </row>
    <row r="394" customFormat="false" ht="15" hidden="false" customHeight="false" outlineLevel="0" collapsed="false">
      <c r="A394" s="0" t="s">
        <v>616</v>
      </c>
      <c r="B394" s="23"/>
      <c r="D394" s="1" t="s">
        <v>617</v>
      </c>
      <c r="E394" s="0" t="s">
        <v>618</v>
      </c>
      <c r="F394" s="0" t="n">
        <v>2019</v>
      </c>
      <c r="G394" s="28" t="n">
        <v>25.9</v>
      </c>
      <c r="H394" s="21" t="n">
        <v>2</v>
      </c>
      <c r="I394" s="21" t="s">
        <v>527</v>
      </c>
      <c r="K394" s="24" t="n">
        <f aca="false">IF(G394&lt;=7,G394*3.2+6,IF(G394&lt;=13,G394*3+6,IF(G394&lt;=28,G394*2.7+6,IF(G394&lt;=45,G394*2.5,IF(G394&gt;45,G394*2)))))*1.1</f>
        <v>83.523</v>
      </c>
      <c r="L394" s="6" t="n">
        <f aca="false">QUOTIENT(Tabelle4[[#This Row],[Spalte14]],6)</f>
        <v>13</v>
      </c>
      <c r="M394" s="1" t="s">
        <v>619</v>
      </c>
    </row>
    <row r="395" customFormat="false" ht="15" hidden="false" customHeight="false" outlineLevel="0" collapsed="false">
      <c r="A395" s="0" t="s">
        <v>620</v>
      </c>
      <c r="B395" s="23"/>
      <c r="D395" s="1" t="s">
        <v>617</v>
      </c>
      <c r="E395" s="0" t="s">
        <v>621</v>
      </c>
      <c r="F395" s="0" t="n">
        <v>2012</v>
      </c>
      <c r="G395" s="2" t="n">
        <v>16.1</v>
      </c>
      <c r="H395" s="21" t="n">
        <v>2</v>
      </c>
      <c r="I395" s="21"/>
      <c r="J395" s="4" t="n">
        <v>1</v>
      </c>
      <c r="K395" s="24" t="n">
        <f aca="false">IF(G395&lt;=7,G395*3.2+6,IF(G395&lt;=13,G395*3+6,IF(G395&lt;=28,G395*2.7+6,IF(G395&lt;=45,G395*2.5,IF(G395&gt;45,G395*2)))))*1.1</f>
        <v>54.417</v>
      </c>
      <c r="L395" s="6" t="n">
        <f aca="false">QUOTIENT(Tabelle4[[#This Row],[Spalte14]],6)</f>
        <v>9</v>
      </c>
      <c r="M395" s="1" t="s">
        <v>622</v>
      </c>
    </row>
    <row r="396" customFormat="false" ht="15" hidden="false" customHeight="false" outlineLevel="0" collapsed="false">
      <c r="B396" s="23"/>
      <c r="D396" s="1"/>
      <c r="H396" s="21"/>
      <c r="I396" s="21"/>
      <c r="K396" s="24" t="n">
        <f aca="false">IF(G396&lt;=7,G396*3.2+6,IF(G396&lt;=13,G396*3+6,IF(G396&lt;=28,G396*2.7+6,IF(G396&lt;=45,G396*2.5,IF(G396&gt;45,G396*2)))))*1.1</f>
        <v>6.6</v>
      </c>
      <c r="M396" s="1"/>
    </row>
    <row r="397" customFormat="false" ht="15" hidden="false" customHeight="false" outlineLevel="0" collapsed="false">
      <c r="B397" s="20"/>
      <c r="C397" s="7"/>
      <c r="D397" s="1"/>
      <c r="H397" s="21"/>
      <c r="I397" s="21"/>
      <c r="K397" s="24" t="n">
        <f aca="false">IF(G397&lt;=7,G397*3.2+6,IF(G397&lt;=13,G397*3+6,IF(G397&lt;=28,G397*2.7+6,IF(G397&lt;=45,G397*2.5,IF(G397&gt;45,G397*2)))))*1.1</f>
        <v>6.6</v>
      </c>
    </row>
    <row r="398" customFormat="false" ht="15" hidden="false" customHeight="false" outlineLevel="0" collapsed="false">
      <c r="B398" s="20"/>
      <c r="C398" s="7"/>
      <c r="D398" s="1"/>
      <c r="H398" s="21"/>
      <c r="I398" s="21"/>
      <c r="K398" s="24" t="n">
        <f aca="false">IF(G398&lt;=7,G398*3.2+6,IF(G398&lt;=13,G398*3+6,IF(G398&lt;=28,G398*2.7+6,IF(G398&lt;=45,G398*2.5,IF(G398&gt;45,G398*2)))))*1.1</f>
        <v>6.6</v>
      </c>
    </row>
    <row r="399" customFormat="false" ht="15" hidden="false" customHeight="false" outlineLevel="0" collapsed="false">
      <c r="B399" s="23"/>
      <c r="D399" s="1"/>
      <c r="H399" s="21"/>
      <c r="I399" s="21"/>
      <c r="K399" s="24" t="n">
        <f aca="false">IF(G399&lt;=7,G399*3.2+6,IF(G399&lt;=13,G399*3+6,IF(G399&lt;=28,G399*2.7+6,IF(G399&lt;=45,G399*2.5,IF(G399&gt;45,G399*2)))))*1.1</f>
        <v>6.6</v>
      </c>
    </row>
    <row r="400" customFormat="false" ht="15" hidden="false" customHeight="false" outlineLevel="0" collapsed="false">
      <c r="A400" s="7" t="s">
        <v>623</v>
      </c>
      <c r="B400" s="20"/>
      <c r="C400" s="7"/>
      <c r="D400" s="1"/>
      <c r="H400" s="21"/>
      <c r="I400" s="21"/>
      <c r="K400" s="24" t="n">
        <f aca="false">IF(G400&lt;=7,G400*3.2+6,IF(G400&lt;=13,G400*3+6,IF(G400&lt;=28,G400*2.7+6,IF(G400&lt;=45,G400*2.5,IF(G400&gt;45,G400*2)))))*1.1</f>
        <v>6.6</v>
      </c>
    </row>
    <row r="401" customFormat="false" ht="15" hidden="false" customHeight="false" outlineLevel="0" collapsed="false">
      <c r="A401" s="0" t="s">
        <v>624</v>
      </c>
      <c r="B401" s="23"/>
      <c r="D401" s="1" t="s">
        <v>625</v>
      </c>
      <c r="E401" s="0" t="s">
        <v>626</v>
      </c>
      <c r="F401" s="0" t="n">
        <v>2018</v>
      </c>
      <c r="G401" s="2" t="n">
        <v>23.5</v>
      </c>
      <c r="H401" s="21" t="n">
        <v>1</v>
      </c>
      <c r="I401" s="21" t="s">
        <v>627</v>
      </c>
      <c r="K401" s="24" t="n">
        <f aca="false">IF(G401&lt;=7,G401*3.2+6,IF(G401&lt;=13,G401*3+6,IF(G401&lt;=28,G401*2.7+6,IF(G401&lt;=45,G401*2.5,IF(G401&gt;45,G401*2)))))*1.1</f>
        <v>76.395</v>
      </c>
      <c r="L401" s="6" t="n">
        <f aca="false">QUOTIENT(Tabelle4[[#This Row],[Spalte14]],6)</f>
        <v>12</v>
      </c>
      <c r="M401" s="1"/>
    </row>
    <row r="402" customFormat="false" ht="15" hidden="false" customHeight="false" outlineLevel="0" collapsed="false">
      <c r="A402" s="21" t="s">
        <v>628</v>
      </c>
      <c r="B402" s="23"/>
      <c r="C402" s="21"/>
      <c r="D402" s="40" t="s">
        <v>625</v>
      </c>
      <c r="E402" s="21" t="s">
        <v>629</v>
      </c>
      <c r="F402" s="21" t="n">
        <v>2018</v>
      </c>
      <c r="G402" s="21" t="n">
        <v>14.1</v>
      </c>
      <c r="H402" s="21" t="n">
        <v>2</v>
      </c>
      <c r="I402" s="21" t="s">
        <v>260</v>
      </c>
      <c r="K402" s="24" t="n">
        <f aca="false">IF(G402&lt;=7,G402*3.2+6,IF(G402&lt;=13,G402*3+6,IF(G402&lt;=28,G402*2.7+6,IF(G402&lt;=45,G402*2.5,IF(G402&gt;45,G402*2)))))*1.1</f>
        <v>48.477</v>
      </c>
      <c r="L402" s="6" t="n">
        <f aca="false">QUOTIENT(Tabelle4[[#This Row],[Spalte14]],6)</f>
        <v>8</v>
      </c>
    </row>
    <row r="403" customFormat="false" ht="15" hidden="false" customHeight="false" outlineLevel="0" collapsed="false">
      <c r="A403" s="0" t="s">
        <v>630</v>
      </c>
      <c r="B403" s="23"/>
      <c r="D403" s="1" t="s">
        <v>625</v>
      </c>
      <c r="E403" s="0" t="s">
        <v>629</v>
      </c>
      <c r="F403" s="0" t="n">
        <v>2022</v>
      </c>
      <c r="G403" s="28" t="n">
        <v>11.85</v>
      </c>
      <c r="H403" s="21" t="n">
        <v>3</v>
      </c>
      <c r="I403" s="21"/>
      <c r="K403" s="24" t="n">
        <f aca="false">IF(G403&lt;=7,G403*3.2+6,IF(G403&lt;=13,G403*3+6,IF(G403&lt;=28,G403*2.7+6,IF(G403&lt;=45,G403*2.5,IF(G403&gt;45,G403*2)))))*1.1</f>
        <v>45.705</v>
      </c>
      <c r="M403" s="1"/>
    </row>
    <row r="404" customFormat="false" ht="15" hidden="false" customHeight="false" outlineLevel="0" collapsed="false">
      <c r="A404" s="0" t="s">
        <v>631</v>
      </c>
      <c r="B404" s="23"/>
      <c r="D404" s="1" t="s">
        <v>625</v>
      </c>
      <c r="E404" s="0" t="s">
        <v>632</v>
      </c>
      <c r="F404" s="0" t="n">
        <v>2019</v>
      </c>
      <c r="G404" s="2" t="n">
        <v>23.9</v>
      </c>
      <c r="H404" s="21" t="n">
        <v>3</v>
      </c>
      <c r="I404" s="21"/>
      <c r="K404" s="24" t="n">
        <f aca="false">IF(G404&lt;=7,G404*3.2+6,IF(G404&lt;=13,G404*3+6,IF(G404&lt;=28,G404*2.7+6,IF(G404&lt;=45,G404*2.5,IF(G404&gt;45,G404*2)))))*1.1</f>
        <v>77.583</v>
      </c>
      <c r="L404" s="6" t="n">
        <f aca="false">QUOTIENT(Tabelle4[[#This Row],[Spalte14]],6)</f>
        <v>12</v>
      </c>
    </row>
    <row r="405" customFormat="false" ht="15" hidden="false" customHeight="false" outlineLevel="0" collapsed="false">
      <c r="A405" s="0" t="s">
        <v>633</v>
      </c>
      <c r="B405" s="56"/>
      <c r="D405" s="1" t="s">
        <v>625</v>
      </c>
      <c r="E405" s="41" t="s">
        <v>629</v>
      </c>
      <c r="F405" s="41" t="n">
        <v>2021</v>
      </c>
      <c r="G405" s="41" t="n">
        <v>32.5</v>
      </c>
      <c r="H405" s="32" t="n">
        <v>2</v>
      </c>
      <c r="I405" s="32"/>
      <c r="K405" s="24" t="n">
        <f aca="false">IF(G405&lt;=7,G405*3.2+6,IF(G405&lt;=13,G405*3+6,IF(G405&lt;=28,G405*2.7+6,IF(G405&lt;=45,G405*2.5,IF(G405&gt;45,G405*2)))))*1.1</f>
        <v>89.375</v>
      </c>
    </row>
    <row r="406" customFormat="false" ht="15" hidden="false" customHeight="false" outlineLevel="0" collapsed="false">
      <c r="A406" s="0" t="s">
        <v>634</v>
      </c>
      <c r="B406" s="23"/>
      <c r="D406" s="1" t="s">
        <v>625</v>
      </c>
      <c r="E406" s="41" t="s">
        <v>629</v>
      </c>
      <c r="F406" s="41" t="n">
        <v>2018</v>
      </c>
      <c r="G406" s="41" t="n">
        <v>36.95</v>
      </c>
      <c r="H406" s="32" t="n">
        <v>0</v>
      </c>
      <c r="I406" s="32"/>
      <c r="J406" s="4" t="n">
        <v>3</v>
      </c>
      <c r="K406" s="24" t="n">
        <f aca="false">IF(G406&lt;=7,G406*3.2+6,IF(G406&lt;=13,G406*3+6,IF(G406&lt;=28,G406*2.7+6,IF(G406&lt;=45,G406*2.5,IF(G406&gt;45,G406*2)))))*1.1</f>
        <v>101.6125</v>
      </c>
    </row>
    <row r="407" customFormat="false" ht="15" hidden="false" customHeight="false" outlineLevel="0" collapsed="false">
      <c r="A407" s="0" t="s">
        <v>635</v>
      </c>
      <c r="B407" s="23"/>
      <c r="D407" s="1" t="s">
        <v>625</v>
      </c>
      <c r="E407" s="0" t="s">
        <v>636</v>
      </c>
      <c r="F407" s="0" t="n">
        <v>2020</v>
      </c>
      <c r="G407" s="2" t="n">
        <v>26.5</v>
      </c>
      <c r="H407" s="21" t="n">
        <v>3</v>
      </c>
      <c r="I407" s="21"/>
      <c r="K407" s="24" t="n">
        <f aca="false">IF(G407&lt;=7,G407*3.2+6,IF(G407&lt;=13,G407*3+6,IF(G407&lt;=28,G407*2.7+6,IF(G407&lt;=45,G407*2.5,IF(G407&gt;45,G407*2)))))*1.1</f>
        <v>85.305</v>
      </c>
    </row>
    <row r="408" customFormat="false" ht="15" hidden="false" customHeight="false" outlineLevel="0" collapsed="false">
      <c r="A408" s="0" t="s">
        <v>637</v>
      </c>
      <c r="B408" s="23"/>
      <c r="D408" s="1" t="s">
        <v>625</v>
      </c>
      <c r="E408" s="0" t="s">
        <v>638</v>
      </c>
      <c r="F408" s="0" t="n">
        <v>2018</v>
      </c>
      <c r="G408" s="2" t="n">
        <v>19</v>
      </c>
      <c r="H408" s="21" t="n">
        <v>2</v>
      </c>
      <c r="I408" s="21"/>
      <c r="J408" s="4" t="n">
        <v>1</v>
      </c>
      <c r="K408" s="24" t="n">
        <f aca="false">IF(G408&lt;=7,G408*3.2+6,IF(G408&lt;=13,G408*3+6,IF(G408&lt;=28,G408*2.7+6,IF(G408&lt;=45,G408*2.5,IF(G408&gt;45,G408*2)))))*1.1</f>
        <v>63.03</v>
      </c>
      <c r="L408" s="6" t="n">
        <f aca="false">QUOTIENT(Tabelle4[[#This Row],[Spalte14]],6)</f>
        <v>10</v>
      </c>
    </row>
    <row r="409" customFormat="false" ht="15" hidden="false" customHeight="false" outlineLevel="0" collapsed="false">
      <c r="A409" s="0" t="s">
        <v>639</v>
      </c>
      <c r="B409" s="23"/>
      <c r="D409" s="1" t="s">
        <v>625</v>
      </c>
      <c r="E409" s="0" t="s">
        <v>636</v>
      </c>
      <c r="F409" s="0" t="n">
        <v>2019</v>
      </c>
      <c r="G409" s="2" t="n">
        <v>94.5</v>
      </c>
      <c r="H409" s="21" t="n">
        <v>2</v>
      </c>
      <c r="I409" s="21"/>
      <c r="K409" s="24" t="n">
        <f aca="false">IF(G409&lt;=7,G409*3.2+6,IF(G409&lt;=13,G409*3+6,IF(G409&lt;=28,G409*2.7+6,IF(G409&lt;=45,G409*2.5,IF(G409&gt;45,G409*2)))))*1.1</f>
        <v>207.9</v>
      </c>
      <c r="M409" s="1"/>
    </row>
    <row r="410" customFormat="false" ht="15" hidden="false" customHeight="false" outlineLevel="0" collapsed="false">
      <c r="A410" s="0" t="s">
        <v>640</v>
      </c>
      <c r="B410" s="23"/>
      <c r="D410" s="1" t="s">
        <v>625</v>
      </c>
      <c r="E410" s="0" t="s">
        <v>641</v>
      </c>
      <c r="F410" s="0" t="n">
        <v>2013</v>
      </c>
      <c r="G410" s="2" t="n">
        <v>49.5</v>
      </c>
      <c r="H410" s="21" t="n">
        <v>5</v>
      </c>
      <c r="I410" s="46"/>
      <c r="K410" s="24" t="n">
        <f aca="false">IF(G410&lt;=7,G410*3.2+6,IF(G410&lt;=13,G410*3+6,IF(G410&lt;=28,G410*2.7+6,IF(G410&lt;=45,G410*2.5,IF(G410&gt;45,G410*2)))))*1.1</f>
        <v>108.9</v>
      </c>
      <c r="M410" s="1"/>
    </row>
    <row r="411" customFormat="false" ht="15" hidden="false" customHeight="false" outlineLevel="0" collapsed="false">
      <c r="A411" s="0" t="s">
        <v>642</v>
      </c>
      <c r="B411" s="23"/>
      <c r="D411" s="1" t="s">
        <v>643</v>
      </c>
      <c r="E411" s="0" t="s">
        <v>644</v>
      </c>
      <c r="F411" s="0" t="n">
        <v>2022</v>
      </c>
      <c r="G411" s="2" t="n">
        <v>14.95</v>
      </c>
      <c r="H411" s="21" t="n">
        <v>3</v>
      </c>
      <c r="I411" s="21"/>
      <c r="K411" s="24" t="n">
        <f aca="false">IF(G411&lt;=7,G411*3.2+6,IF(G411&lt;=13,G411*3+6,IF(G411&lt;=28,G411*2.7+6,IF(G411&lt;=45,G411*2.5,IF(G411&gt;45,G411*2)))))*1.1</f>
        <v>51.0015</v>
      </c>
      <c r="L411" s="6" t="n">
        <f aca="false">QUOTIENT(Tabelle4[[#This Row],[Spalte14]],6)</f>
        <v>8</v>
      </c>
      <c r="M411" s="1" t="s">
        <v>645</v>
      </c>
    </row>
    <row r="412" customFormat="false" ht="15" hidden="false" customHeight="false" outlineLevel="0" collapsed="false">
      <c r="A412" s="0" t="s">
        <v>646</v>
      </c>
      <c r="B412" s="23"/>
      <c r="D412" s="1" t="s">
        <v>643</v>
      </c>
      <c r="E412" s="0" t="s">
        <v>644</v>
      </c>
      <c r="F412" s="0" t="n">
        <v>2022</v>
      </c>
      <c r="G412" s="2" t="n">
        <v>84.95</v>
      </c>
      <c r="H412" s="21" t="n">
        <v>2</v>
      </c>
      <c r="I412" s="36"/>
      <c r="K412" s="24" t="n">
        <f aca="false">IF(G412&lt;=7,G412*3.2+6,IF(G412&lt;=13,G412*3+6,IF(G412&lt;=28,G412*2.7+6,IF(G412&lt;=45,G412*2.5,IF(G412&gt;45,G412*2)))))*1.1</f>
        <v>186.89</v>
      </c>
      <c r="M412" s="1"/>
    </row>
    <row r="413" customFormat="false" ht="15" hidden="false" customHeight="false" outlineLevel="0" collapsed="false">
      <c r="A413" s="0" t="s">
        <v>647</v>
      </c>
      <c r="B413" s="23"/>
      <c r="D413" s="1" t="s">
        <v>643</v>
      </c>
      <c r="E413" s="0" t="s">
        <v>644</v>
      </c>
      <c r="F413" s="0" t="n">
        <v>2021</v>
      </c>
      <c r="G413" s="2" t="n">
        <v>79.75</v>
      </c>
      <c r="H413" s="21" t="n">
        <v>2</v>
      </c>
      <c r="I413" s="25"/>
      <c r="K413" s="24" t="n">
        <f aca="false">IF(G413&lt;=7,G413*3.2+6,IF(G413&lt;=13,G413*3+6,IF(G413&lt;=28,G413*2.7+6,IF(G413&lt;=45,G413*2.5,IF(G413&gt;45,G413*2)))))*1.1</f>
        <v>175.45</v>
      </c>
      <c r="M413" s="1"/>
    </row>
    <row r="414" customFormat="false" ht="15" hidden="false" customHeight="false" outlineLevel="0" collapsed="false">
      <c r="A414" s="0" t="s">
        <v>648</v>
      </c>
      <c r="B414" s="23"/>
      <c r="D414" s="1" t="s">
        <v>649</v>
      </c>
      <c r="E414" s="0" t="s">
        <v>650</v>
      </c>
      <c r="F414" s="0" t="n">
        <v>2015</v>
      </c>
      <c r="G414" s="2" t="n">
        <v>13.78</v>
      </c>
      <c r="H414" s="21" t="n">
        <v>4</v>
      </c>
      <c r="I414" s="21"/>
      <c r="K414" s="24" t="n">
        <f aca="false">IF(G414&lt;=7,G414*3.2+6,IF(G414&lt;=13,G414*3+6,IF(G414&lt;=28,G414*2.7+6,IF(G414&lt;=45,G414*2.5,IF(G414&gt;45,G414*2)))))*1.1</f>
        <v>47.5266</v>
      </c>
      <c r="L414" s="6" t="n">
        <f aca="false">QUOTIENT(Tabelle4[[#This Row],[Spalte14]],6)</f>
        <v>7</v>
      </c>
    </row>
    <row r="415" customFormat="false" ht="15" hidden="false" customHeight="false" outlineLevel="0" collapsed="false">
      <c r="A415" s="0" t="s">
        <v>651</v>
      </c>
      <c r="B415" s="23"/>
      <c r="D415" s="1" t="s">
        <v>649</v>
      </c>
      <c r="E415" s="0" t="s">
        <v>652</v>
      </c>
      <c r="F415" s="0" t="n">
        <v>2014</v>
      </c>
      <c r="G415" s="2" t="n">
        <v>21.4</v>
      </c>
      <c r="H415" s="21" t="n">
        <v>2</v>
      </c>
      <c r="I415" s="21" t="s">
        <v>653</v>
      </c>
      <c r="K415" s="24" t="n">
        <f aca="false">IF(G415&lt;=7,G415*3.2+6,IF(G415&lt;=13,G415*3+6,IF(G415&lt;=28,G415*2.7+6,IF(G415&lt;=45,G415*2.5,IF(G415&gt;45,G415*2)))))*1.1</f>
        <v>70.158</v>
      </c>
      <c r="L415" s="6" t="n">
        <f aca="false">QUOTIENT(Tabelle4[[#This Row],[Spalte14]],6)</f>
        <v>11</v>
      </c>
    </row>
    <row r="416" customFormat="false" ht="15" hidden="false" customHeight="false" outlineLevel="0" collapsed="false">
      <c r="A416" s="0" t="s">
        <v>654</v>
      </c>
      <c r="B416" s="23"/>
      <c r="D416" s="1" t="s">
        <v>649</v>
      </c>
      <c r="E416" s="0" t="s">
        <v>655</v>
      </c>
      <c r="F416" s="0" t="n">
        <v>2020</v>
      </c>
      <c r="G416" s="2" t="n">
        <v>37.5</v>
      </c>
      <c r="H416" s="21" t="n">
        <v>2</v>
      </c>
      <c r="I416" s="36"/>
      <c r="K416" s="24" t="n">
        <f aca="false">IF(G416&lt;=7,G416*3.2+6,IF(G416&lt;=13,G416*3+6,IF(G416&lt;=28,G416*2.7+6,IF(G416&lt;=45,G416*2.5,IF(G416&gt;45,G416*2)))))*1.1</f>
        <v>103.125</v>
      </c>
      <c r="L416" s="6" t="n">
        <f aca="false">QUOTIENT(Tabelle4[[#This Row],[Spalte14]],6)</f>
        <v>17</v>
      </c>
      <c r="M416" s="1" t="s">
        <v>656</v>
      </c>
    </row>
    <row r="417" customFormat="false" ht="15" hidden="false" customHeight="false" outlineLevel="0" collapsed="false">
      <c r="B417" s="23"/>
      <c r="D417" s="1"/>
      <c r="H417" s="21"/>
      <c r="I417" s="36"/>
      <c r="K417" s="24" t="n">
        <f aca="false">IF(G417&lt;=7,G417*3.2+6,IF(G417&lt;=13,G417*3+6,IF(G417&lt;=28,G417*2.7+6,IF(G417&lt;=45,G417*2.5,IF(G417&gt;45,G417*2)))))*1.1</f>
        <v>6.6</v>
      </c>
      <c r="M417" s="1"/>
    </row>
    <row r="418" customFormat="false" ht="15" hidden="false" customHeight="false" outlineLevel="0" collapsed="false">
      <c r="A418" s="0" t="s">
        <v>657</v>
      </c>
      <c r="B418" s="23"/>
      <c r="D418" s="1" t="s">
        <v>658</v>
      </c>
      <c r="E418" s="0" t="s">
        <v>659</v>
      </c>
      <c r="F418" s="0" t="n">
        <v>2021</v>
      </c>
      <c r="G418" s="57" t="n">
        <v>29</v>
      </c>
      <c r="H418" s="58" t="n">
        <v>3</v>
      </c>
      <c r="I418" s="58"/>
      <c r="K418" s="24" t="n">
        <f aca="false">IF(G418&lt;=7,G418*3.2+6,IF(G418&lt;=13,G418*3+6,IF(G418&lt;=28,G418*2.7+6,IF(G418&lt;=45,G418*2.5,IF(G418&gt;45,G418*2)))))*1.1</f>
        <v>79.75</v>
      </c>
      <c r="L418" s="6" t="n">
        <f aca="false">QUOTIENT(Tabelle4[[#This Row],[Spalte14]],6)</f>
        <v>13</v>
      </c>
      <c r="M418" s="1" t="s">
        <v>660</v>
      </c>
    </row>
    <row r="419" customFormat="false" ht="15" hidden="false" customHeight="false" outlineLevel="0" collapsed="false">
      <c r="B419" s="23"/>
      <c r="D419" s="1"/>
      <c r="H419" s="21"/>
      <c r="I419" s="21"/>
      <c r="K419" s="24" t="n">
        <f aca="false">IF(G419&lt;=7,G419*3.2+6,IF(G419&lt;=13,G419*3+6,IF(G419&lt;=28,G419*2.7+6,IF(G419&lt;=45,G419*2.5,IF(G419&gt;45,G419*2)))))*1.1</f>
        <v>6.6</v>
      </c>
      <c r="M419" s="1"/>
    </row>
    <row r="420" customFormat="false" ht="15" hidden="false" customHeight="false" outlineLevel="0" collapsed="false">
      <c r="A420" s="0" t="s">
        <v>661</v>
      </c>
      <c r="B420" s="23"/>
      <c r="D420" s="1" t="s">
        <v>662</v>
      </c>
      <c r="E420" s="0" t="s">
        <v>663</v>
      </c>
      <c r="F420" s="0" t="n">
        <v>2015</v>
      </c>
      <c r="G420" s="2" t="n">
        <v>21.4</v>
      </c>
      <c r="H420" s="21" t="n">
        <v>1</v>
      </c>
      <c r="I420" s="25"/>
      <c r="J420" s="4" t="n">
        <v>1</v>
      </c>
      <c r="K420" s="24" t="n">
        <f aca="false">IF(G420&lt;=7,G420*3.2+6,IF(G420&lt;=13,G420*3+6,IF(G420&lt;=28,G420*2.7+6,IF(G420&lt;=45,G420*2.5,IF(G420&gt;45,G420*2)))))*1.1</f>
        <v>70.158</v>
      </c>
      <c r="L420" s="6" t="n">
        <f aca="false">QUOTIENT(Tabelle4[[#This Row],[Spalte14]],6)</f>
        <v>11</v>
      </c>
      <c r="M420" s="1" t="s">
        <v>664</v>
      </c>
    </row>
    <row r="421" customFormat="false" ht="15" hidden="false" customHeight="false" outlineLevel="0" collapsed="false">
      <c r="A421" s="0" t="s">
        <v>665</v>
      </c>
      <c r="B421" s="23"/>
      <c r="D421" s="1" t="s">
        <v>666</v>
      </c>
      <c r="E421" s="0" t="s">
        <v>667</v>
      </c>
      <c r="F421" s="0" t="n">
        <v>2012</v>
      </c>
      <c r="G421" s="2" t="n">
        <v>13</v>
      </c>
      <c r="H421" s="21" t="n">
        <v>23</v>
      </c>
      <c r="I421" s="21"/>
      <c r="K421" s="26" t="n">
        <v>67</v>
      </c>
      <c r="L421" s="6" t="n">
        <f aca="false">QUOTIENT(Tabelle4[[#This Row],[Spalte14]],6)</f>
        <v>11</v>
      </c>
    </row>
    <row r="422" customFormat="false" ht="15" hidden="false" customHeight="false" outlineLevel="0" collapsed="false">
      <c r="A422" s="0" t="s">
        <v>668</v>
      </c>
      <c r="B422" s="23"/>
      <c r="D422" s="1" t="s">
        <v>669</v>
      </c>
      <c r="E422" s="0" t="s">
        <v>670</v>
      </c>
      <c r="F422" s="0" t="n">
        <v>2021</v>
      </c>
      <c r="G422" s="2" t="n">
        <v>26.15</v>
      </c>
      <c r="H422" s="21" t="n">
        <v>4</v>
      </c>
      <c r="I422" s="33"/>
      <c r="K422" s="24" t="n">
        <f aca="false">IF(G422&lt;=7,G422*3.2+6,IF(G422&lt;=13,G422*3+6,IF(G422&lt;=28,G422*2.7+6,IF(G422&lt;=45,G422*2.5,IF(G422&gt;45,G422*2)))))*1.1</f>
        <v>84.2655</v>
      </c>
      <c r="L422" s="6" t="n">
        <f aca="false">QUOTIENT(Tabelle4[[#This Row],[Spalte14]],6)</f>
        <v>14</v>
      </c>
    </row>
    <row r="423" customFormat="false" ht="15" hidden="false" customHeight="false" outlineLevel="0" collapsed="false">
      <c r="A423" s="0" t="s">
        <v>671</v>
      </c>
      <c r="B423" s="23"/>
      <c r="D423" s="1" t="s">
        <v>669</v>
      </c>
      <c r="E423" s="0" t="s">
        <v>670</v>
      </c>
      <c r="F423" s="0" t="n">
        <v>2021</v>
      </c>
      <c r="G423" s="2" t="n">
        <v>32.9</v>
      </c>
      <c r="H423" s="21" t="n">
        <v>2</v>
      </c>
      <c r="I423" s="33"/>
      <c r="J423" s="4" t="n">
        <v>1</v>
      </c>
      <c r="K423" s="24" t="n">
        <f aca="false">IF(G423&lt;=7,G423*3.2+6,IF(G423&lt;=13,G423*3+6,IF(G423&lt;=28,G423*2.7+6,IF(G423&lt;=45,G423*2.5,IF(G423&gt;45,G423*2)))))*1.1</f>
        <v>90.475</v>
      </c>
    </row>
    <row r="424" customFormat="false" ht="15" hidden="false" customHeight="false" outlineLevel="0" collapsed="false">
      <c r="A424" s="0" t="s">
        <v>672</v>
      </c>
      <c r="B424" s="23"/>
      <c r="D424" s="1" t="s">
        <v>673</v>
      </c>
      <c r="E424" s="0" t="s">
        <v>674</v>
      </c>
      <c r="F424" s="0" t="n">
        <v>2021</v>
      </c>
      <c r="G424" s="2" t="n">
        <v>23</v>
      </c>
      <c r="H424" s="21" t="n">
        <v>6</v>
      </c>
      <c r="I424" s="46"/>
      <c r="K424" s="24" t="n">
        <f aca="false">IF(G424&lt;=7,G424*3.2+6,IF(G424&lt;=13,G424*3+6,IF(G424&lt;=28,G424*2.7+6,IF(G424&lt;=45,G424*2.5,IF(G424&gt;45,G424*2)))))*1.1</f>
        <v>74.91</v>
      </c>
    </row>
    <row r="425" customFormat="false" ht="15" hidden="false" customHeight="false" outlineLevel="0" collapsed="false">
      <c r="B425" s="23"/>
      <c r="D425" s="1"/>
      <c r="H425" s="21"/>
      <c r="I425" s="21"/>
      <c r="K425" s="24" t="n">
        <f aca="false">IF(G425&lt;=7,G425*3.2+6,IF(G425&lt;=13,G425*3+6,IF(G425&lt;=28,G425*2.7+6,IF(G425&lt;=45,G425*2.5,IF(G425&gt;45,G425*2)))))*1.1</f>
        <v>6.6</v>
      </c>
    </row>
    <row r="426" customFormat="false" ht="15" hidden="false" customHeight="false" outlineLevel="0" collapsed="false">
      <c r="A426" s="7" t="s">
        <v>675</v>
      </c>
      <c r="B426" s="20"/>
      <c r="C426" s="7"/>
      <c r="D426" s="8"/>
      <c r="E426" s="7"/>
      <c r="F426" s="7"/>
      <c r="G426" s="7"/>
      <c r="K426" s="24" t="n">
        <f aca="false">IF(G426&lt;=7,G426*3.2+6,IF(G426&lt;=13,G426*3+6,IF(G426&lt;=28,G426*2.7+6,IF(G426&lt;=45,G426*2.5,IF(G426&gt;45,G426*2)))))*1.1</f>
        <v>6.6</v>
      </c>
      <c r="L426" s="59"/>
      <c r="M426" s="7"/>
    </row>
    <row r="427" customFormat="false" ht="15" hidden="false" customHeight="false" outlineLevel="0" collapsed="false">
      <c r="A427" s="0" t="s">
        <v>676</v>
      </c>
      <c r="B427" s="23"/>
      <c r="D427" s="1"/>
      <c r="E427" s="0" t="s">
        <v>677</v>
      </c>
      <c r="F427" s="0" t="n">
        <v>2022</v>
      </c>
      <c r="G427" s="2" t="n">
        <v>34</v>
      </c>
      <c r="H427" s="21" t="n">
        <v>6</v>
      </c>
      <c r="I427" s="33"/>
      <c r="K427" s="24" t="n">
        <f aca="false">IF(G427&lt;=7,G427*3.2+6,IF(G427&lt;=13,G427*3+6,IF(G427&lt;=28,G427*2.7+6,IF(G427&lt;=45,G427*2.5,IF(G427&gt;45,G427*2)))))*1.1</f>
        <v>93.5</v>
      </c>
      <c r="M427" s="0" t="s">
        <v>678</v>
      </c>
    </row>
    <row r="428" customFormat="false" ht="15" hidden="false" customHeight="false" outlineLevel="0" collapsed="false">
      <c r="A428" s="0" t="s">
        <v>679</v>
      </c>
      <c r="B428" s="23"/>
      <c r="D428" s="1"/>
      <c r="E428" s="0" t="s">
        <v>680</v>
      </c>
      <c r="F428" s="0" t="n">
        <v>2021</v>
      </c>
      <c r="G428" s="2" t="n">
        <v>28</v>
      </c>
      <c r="H428" s="21" t="n">
        <v>3</v>
      </c>
      <c r="I428" s="21"/>
      <c r="K428" s="24" t="n">
        <f aca="false">IF(G428&lt;=7,G428*3.2+6,IF(G428&lt;=13,G428*3+6,IF(G428&lt;=28,G428*2.7+6,IF(G428&lt;=45,G428*2.5,IF(G428&gt;45,G428*2)))))*1.1</f>
        <v>89.76</v>
      </c>
      <c r="L428" s="6" t="n">
        <f aca="false">QUOTIENT(Tabelle4[[#This Row],[Spalte14]],6)</f>
        <v>14</v>
      </c>
      <c r="M428" s="1" t="s">
        <v>681</v>
      </c>
    </row>
    <row r="429" customFormat="false" ht="15" hidden="false" customHeight="false" outlineLevel="0" collapsed="false">
      <c r="A429" s="0" t="s">
        <v>682</v>
      </c>
      <c r="B429" s="23"/>
      <c r="D429" s="1"/>
      <c r="E429" s="0" t="s">
        <v>683</v>
      </c>
      <c r="F429" s="0" t="n">
        <v>2020</v>
      </c>
      <c r="G429" s="2" t="n">
        <v>18.8</v>
      </c>
      <c r="H429" s="21" t="n">
        <v>2</v>
      </c>
      <c r="I429" s="21"/>
      <c r="J429" s="4" t="n">
        <v>1</v>
      </c>
      <c r="K429" s="24" t="n">
        <f aca="false">IF(G429&lt;=7,G429*3.2+6,IF(G429&lt;=13,G429*3+6,IF(G429&lt;=28,G429*2.7+6,IF(G429&lt;=45,G429*2.5,IF(G429&gt;45,G429*2)))))*1.1</f>
        <v>62.436</v>
      </c>
      <c r="L429" s="6" t="n">
        <f aca="false">QUOTIENT(Tabelle4[[#This Row],[Spalte14]],6)</f>
        <v>10</v>
      </c>
      <c r="M429" s="1" t="s">
        <v>684</v>
      </c>
    </row>
    <row r="430" customFormat="false" ht="15" hidden="false" customHeight="false" outlineLevel="0" collapsed="false">
      <c r="A430" s="0" t="s">
        <v>685</v>
      </c>
      <c r="B430" s="23"/>
      <c r="D430" s="1"/>
      <c r="E430" s="0" t="s">
        <v>686</v>
      </c>
      <c r="F430" s="0" t="n">
        <v>2018</v>
      </c>
      <c r="G430" s="2" t="n">
        <v>32</v>
      </c>
      <c r="H430" s="21" t="n">
        <v>0</v>
      </c>
      <c r="I430" s="21" t="s">
        <v>687</v>
      </c>
      <c r="K430" s="24" t="n">
        <f aca="false">IF(G430&lt;=7,G430*3.2+6,IF(G430&lt;=13,G430*3+6,IF(G430&lt;=28,G430*2.7+6,IF(G430&lt;=45,G430*2.5,IF(G430&gt;45,G430*2)))))*1.1</f>
        <v>88</v>
      </c>
      <c r="L430" s="6" t="n">
        <f aca="false">QUOTIENT(Tabelle4[[#This Row],[Spalte14]],6)</f>
        <v>14</v>
      </c>
      <c r="M430" s="1" t="s">
        <v>688</v>
      </c>
    </row>
    <row r="431" customFormat="false" ht="15" hidden="false" customHeight="false" outlineLevel="0" collapsed="false">
      <c r="A431" s="0" t="s">
        <v>689</v>
      </c>
      <c r="B431" s="23"/>
      <c r="D431" s="1"/>
      <c r="E431" s="0" t="s">
        <v>690</v>
      </c>
      <c r="F431" s="0" t="n">
        <v>2022</v>
      </c>
      <c r="G431" s="2" t="n">
        <v>44</v>
      </c>
      <c r="H431" s="21" t="n">
        <v>5</v>
      </c>
      <c r="I431" s="32"/>
      <c r="K431" s="24" t="n">
        <f aca="false">IF(G431&lt;=7,G431*3.2+6,IF(G431&lt;=13,G431*3+6,IF(G431&lt;=28,G431*2.7+6,IF(G431&lt;=45,G431*2.5,IF(G431&gt;45,G431*2)))))*1.1</f>
        <v>121</v>
      </c>
      <c r="L431" s="6" t="n">
        <f aca="false">QUOTIENT(Tabelle4[[#This Row],[Spalte14]],6)</f>
        <v>20</v>
      </c>
      <c r="M431" s="1" t="s">
        <v>684</v>
      </c>
    </row>
    <row r="432" customFormat="false" ht="15" hidden="false" customHeight="false" outlineLevel="0" collapsed="false">
      <c r="A432" s="0" t="s">
        <v>691</v>
      </c>
      <c r="B432" s="23"/>
      <c r="D432" s="1"/>
      <c r="E432" s="0" t="s">
        <v>690</v>
      </c>
      <c r="F432" s="0" t="n">
        <v>2021</v>
      </c>
      <c r="G432" s="2" t="n">
        <v>48</v>
      </c>
      <c r="H432" s="21" t="n">
        <v>2</v>
      </c>
      <c r="I432" s="21"/>
      <c r="J432" s="4" t="n">
        <v>1</v>
      </c>
      <c r="K432" s="24" t="n">
        <f aca="false">IF(G432&lt;=7,G432*3.2+6,IF(G432&lt;=13,G432*3+6,IF(G432&lt;=28,G432*2.7+6,IF(G432&lt;=45,G432*2.5,IF(G432&gt;45,G432*2)))))*1.1</f>
        <v>105.6</v>
      </c>
      <c r="L432" s="6" t="n">
        <f aca="false">QUOTIENT(Tabelle4[[#This Row],[Spalte14]],6)</f>
        <v>17</v>
      </c>
      <c r="M432" s="1" t="s">
        <v>684</v>
      </c>
    </row>
    <row r="433" customFormat="false" ht="15" hidden="false" customHeight="false" outlineLevel="0" collapsed="false">
      <c r="A433" s="0" t="s">
        <v>692</v>
      </c>
      <c r="B433" s="23"/>
      <c r="D433" s="1"/>
      <c r="E433" s="0" t="s">
        <v>677</v>
      </c>
      <c r="F433" s="0" t="n">
        <v>2021</v>
      </c>
      <c r="G433" s="2" t="n">
        <v>58</v>
      </c>
      <c r="H433" s="21" t="n">
        <v>4</v>
      </c>
      <c r="I433" s="32"/>
      <c r="K433" s="24" t="n">
        <f aca="false">IF(G433&lt;=7,G433*3.2+6,IF(G433&lt;=13,G433*3+6,IF(G433&lt;=28,G433*2.7+6,IF(G433&lt;=45,G433*2.5,IF(G433&gt;45,G433*2)))))*1.1</f>
        <v>127.6</v>
      </c>
      <c r="L433" s="6" t="n">
        <f aca="false">QUOTIENT(Tabelle4[[#This Row],[Spalte14]],6)</f>
        <v>21</v>
      </c>
      <c r="M433" s="1" t="s">
        <v>693</v>
      </c>
    </row>
    <row r="434" customFormat="false" ht="15" hidden="false" customHeight="false" outlineLevel="0" collapsed="false">
      <c r="A434" s="0" t="s">
        <v>694</v>
      </c>
      <c r="B434" s="23"/>
      <c r="D434" s="1"/>
      <c r="E434" s="0" t="s">
        <v>695</v>
      </c>
      <c r="F434" s="0" t="n">
        <v>2021</v>
      </c>
      <c r="G434" s="2" t="n">
        <v>33</v>
      </c>
      <c r="H434" s="21" t="n">
        <v>1</v>
      </c>
      <c r="I434" s="21"/>
      <c r="J434" s="4" t="n">
        <v>3</v>
      </c>
      <c r="K434" s="24" t="n">
        <f aca="false">IF(G434&lt;=7,G434*3.2+6,IF(G434&lt;=13,G434*3+6,IF(G434&lt;=28,G434*2.7+6,IF(G434&lt;=45,G434*2.5,IF(G434&gt;45,G434*2)))))*1.1</f>
        <v>90.75</v>
      </c>
      <c r="L434" s="6" t="n">
        <f aca="false">QUOTIENT(Tabelle4[[#This Row],[Spalte14]],6)</f>
        <v>15</v>
      </c>
      <c r="M434" s="1"/>
    </row>
    <row r="435" customFormat="false" ht="15" hidden="false" customHeight="false" outlineLevel="0" collapsed="false">
      <c r="A435" s="0" t="s">
        <v>696</v>
      </c>
      <c r="B435" s="23"/>
      <c r="D435" s="1"/>
      <c r="E435" s="0" t="s">
        <v>697</v>
      </c>
      <c r="F435" s="0" t="n">
        <v>2020</v>
      </c>
      <c r="G435" s="2" t="n">
        <v>43.5</v>
      </c>
      <c r="H435" s="21" t="n">
        <v>5</v>
      </c>
      <c r="I435" s="21"/>
      <c r="K435" s="24" t="n">
        <f aca="false">IF(G435&lt;=7,G435*3.2+6,IF(G435&lt;=13,G435*3+6,IF(G435&lt;=28,G435*2.7+6,IF(G435&lt;=45,G435*2.5,IF(G435&gt;45,G435*2)))))*1.1</f>
        <v>119.625</v>
      </c>
      <c r="M435" s="1"/>
    </row>
    <row r="436" customFormat="false" ht="15" hidden="false" customHeight="false" outlineLevel="0" collapsed="false">
      <c r="A436" s="0" t="s">
        <v>698</v>
      </c>
      <c r="B436" s="23"/>
      <c r="D436" s="1"/>
      <c r="E436" s="0" t="s">
        <v>699</v>
      </c>
      <c r="F436" s="0" t="n">
        <v>2021</v>
      </c>
      <c r="G436" s="2" t="n">
        <v>39.95</v>
      </c>
      <c r="H436" s="21" t="n">
        <v>3</v>
      </c>
      <c r="I436" s="21"/>
      <c r="K436" s="24" t="n">
        <f aca="false">IF(G436&lt;=7,G436*3.2+6,IF(G436&lt;=13,G436*3+6,IF(G436&lt;=28,G436*2.7+6,IF(G436&lt;=45,G436*2.5,IF(G436&gt;45,G436*2)))))*1.1</f>
        <v>109.8625</v>
      </c>
      <c r="M436" s="1"/>
    </row>
    <row r="437" customFormat="false" ht="15" hidden="false" customHeight="false" outlineLevel="0" collapsed="false">
      <c r="A437" s="0" t="s">
        <v>700</v>
      </c>
      <c r="B437" s="23"/>
      <c r="D437" s="1"/>
      <c r="E437" s="0" t="s">
        <v>701</v>
      </c>
      <c r="F437" s="0" t="n">
        <v>2021</v>
      </c>
      <c r="G437" s="2" t="n">
        <v>31.95</v>
      </c>
      <c r="H437" s="21" t="n">
        <v>2</v>
      </c>
      <c r="I437" s="21"/>
      <c r="J437" s="4" t="n">
        <v>1</v>
      </c>
      <c r="K437" s="24" t="n">
        <f aca="false">IF(G437&lt;=7,G437*3.2+6,IF(G437&lt;=13,G437*3+6,IF(G437&lt;=28,G437*2.7+6,IF(G437&lt;=45,G437*2.5,IF(G437&gt;45,G437*2)))))*1.1</f>
        <v>87.8625</v>
      </c>
      <c r="L437" s="6" t="n">
        <f aca="false">QUOTIENT(Tabelle4[[#This Row],[Spalte14]],6)</f>
        <v>14</v>
      </c>
      <c r="M437" s="1" t="s">
        <v>693</v>
      </c>
    </row>
    <row r="438" customFormat="false" ht="15" hidden="false" customHeight="false" outlineLevel="0" collapsed="false">
      <c r="A438" s="0" t="s">
        <v>702</v>
      </c>
      <c r="B438" s="23"/>
      <c r="D438" s="1"/>
      <c r="E438" s="0" t="s">
        <v>680</v>
      </c>
      <c r="F438" s="0" t="n">
        <v>2022</v>
      </c>
      <c r="G438" s="2" t="n">
        <v>112</v>
      </c>
      <c r="H438" s="21" t="n">
        <v>3</v>
      </c>
      <c r="I438" s="46"/>
      <c r="K438" s="24" t="n">
        <f aca="false">IF(G438&lt;=7,G438*3.2+6,IF(G438&lt;=13,G438*3+6,IF(G438&lt;=28,G438*2.7+6,IF(G438&lt;=45,G438*2.5,IF(G438&gt;45,G438*2)))))*1.1</f>
        <v>246.4</v>
      </c>
      <c r="L438" s="6" t="n">
        <f aca="false">QUOTIENT(Tabelle4[[#This Row],[Spalte14]],6)</f>
        <v>41</v>
      </c>
      <c r="M438" s="1"/>
    </row>
    <row r="439" customFormat="false" ht="15" hidden="false" customHeight="false" outlineLevel="0" collapsed="false">
      <c r="A439" s="0" t="s">
        <v>703</v>
      </c>
      <c r="B439" s="23"/>
      <c r="D439" s="1"/>
      <c r="E439" s="0" t="s">
        <v>680</v>
      </c>
      <c r="F439" s="0" t="n">
        <v>2021</v>
      </c>
      <c r="G439" s="2" t="n">
        <v>48</v>
      </c>
      <c r="H439" s="21" t="n">
        <v>0</v>
      </c>
      <c r="I439" s="21"/>
      <c r="J439" s="4" t="n">
        <v>1</v>
      </c>
      <c r="K439" s="24" t="n">
        <f aca="false">IF(G439&lt;=7,G439*3.2+6,IF(G439&lt;=13,G439*3+6,IF(G439&lt;=28,G439*2.7+6,IF(G439&lt;=45,G439*2.5,IF(G439&gt;45,G439*2)))))*1.1</f>
        <v>105.6</v>
      </c>
      <c r="L439" s="6" t="n">
        <f aca="false">QUOTIENT(Tabelle4[[#This Row],[Spalte14]],6)</f>
        <v>17</v>
      </c>
      <c r="M439" s="1" t="s">
        <v>704</v>
      </c>
    </row>
    <row r="440" customFormat="false" ht="15" hidden="false" customHeight="false" outlineLevel="0" collapsed="false">
      <c r="A440" s="0" t="s">
        <v>705</v>
      </c>
      <c r="B440" s="23"/>
      <c r="D440" s="1"/>
      <c r="E440" s="0" t="s">
        <v>680</v>
      </c>
      <c r="F440" s="0" t="n">
        <v>2021</v>
      </c>
      <c r="G440" s="2" t="n">
        <v>150</v>
      </c>
      <c r="H440" s="21" t="n">
        <v>2</v>
      </c>
      <c r="I440" s="21"/>
      <c r="K440" s="24" t="n">
        <f aca="false">IF(G440&lt;=7,G440*3.2+6,IF(G440&lt;=13,G440*3+6,IF(G440&lt;=28,G440*2.7+6,IF(G440&lt;=45,G440*2.5,IF(G440&gt;45,G440*2)))))*1.1</f>
        <v>330</v>
      </c>
      <c r="L440" s="6" t="n">
        <f aca="false">QUOTIENT(Tabelle4[[#This Row],[Spalte14]],6)</f>
        <v>55</v>
      </c>
      <c r="M440" s="1" t="s">
        <v>706</v>
      </c>
    </row>
    <row r="441" customFormat="false" ht="15" hidden="false" customHeight="false" outlineLevel="0" collapsed="false">
      <c r="A441" s="0" t="s">
        <v>707</v>
      </c>
      <c r="B441" s="23"/>
      <c r="D441" s="1"/>
      <c r="E441" s="0" t="s">
        <v>680</v>
      </c>
      <c r="F441" s="0" t="n">
        <v>2020</v>
      </c>
      <c r="G441" s="2" t="n">
        <v>80</v>
      </c>
      <c r="H441" s="21" t="n">
        <v>1</v>
      </c>
      <c r="I441" s="21" t="s">
        <v>687</v>
      </c>
      <c r="J441" s="4" t="n">
        <v>2</v>
      </c>
      <c r="K441" s="24" t="n">
        <f aca="false">IF(G441&lt;=7,G441*3.2+6,IF(G441&lt;=13,G441*3+6,IF(G441&lt;=28,G441*2.7+6,IF(G441&lt;=45,G441*2.5,IF(G441&gt;45,G441*2)))))*1.1</f>
        <v>176</v>
      </c>
      <c r="L441" s="6" t="n">
        <f aca="false">QUOTIENT(Tabelle4[[#This Row],[Spalte14]],6)</f>
        <v>29</v>
      </c>
      <c r="M441" s="1" t="s">
        <v>708</v>
      </c>
    </row>
    <row r="442" customFormat="false" ht="15" hidden="false" customHeight="false" outlineLevel="0" collapsed="false">
      <c r="A442" s="0" t="s">
        <v>709</v>
      </c>
      <c r="B442" s="23"/>
      <c r="D442" s="1"/>
      <c r="E442" s="0" t="s">
        <v>710</v>
      </c>
      <c r="F442" s="0" t="n">
        <v>2019</v>
      </c>
      <c r="G442" s="2" t="n">
        <v>70.4</v>
      </c>
      <c r="H442" s="21" t="n">
        <v>5</v>
      </c>
      <c r="I442" s="21"/>
      <c r="K442" s="24" t="n">
        <f aca="false">IF(G442&lt;=7,G442*3.2+6,IF(G442&lt;=13,G442*3+6,IF(G442&lt;=28,G442*2.7+6,IF(G442&lt;=45,G442*2.5,IF(G442&gt;45,G442*2)))))*1.1</f>
        <v>154.88</v>
      </c>
      <c r="M442" s="1"/>
    </row>
    <row r="443" customFormat="false" ht="15" hidden="false" customHeight="false" outlineLevel="0" collapsed="false">
      <c r="A443" s="0" t="s">
        <v>711</v>
      </c>
      <c r="B443" s="23"/>
      <c r="D443" s="1"/>
      <c r="E443" s="0" t="s">
        <v>712</v>
      </c>
      <c r="F443" s="0" t="n">
        <v>2021</v>
      </c>
      <c r="G443" s="2" t="n">
        <v>64</v>
      </c>
      <c r="H443" s="21" t="n">
        <v>0</v>
      </c>
      <c r="I443" s="21" t="s">
        <v>179</v>
      </c>
      <c r="J443" s="4" t="n">
        <v>2</v>
      </c>
      <c r="K443" s="24" t="n">
        <f aca="false">IF(G443&lt;=7,G443*3.2+6,IF(G443&lt;=13,G443*3+6,IF(G443&lt;=28,G443*2.7+6,IF(G443&lt;=45,G443*2.5,IF(G443&gt;45,G443*2)))))*1.1</f>
        <v>140.8</v>
      </c>
      <c r="L443" s="6" t="n">
        <f aca="false">QUOTIENT(Tabelle4[[#This Row],[Spalte14]],6)</f>
        <v>23</v>
      </c>
      <c r="M443" s="1" t="s">
        <v>713</v>
      </c>
    </row>
    <row r="444" customFormat="false" ht="15" hidden="false" customHeight="false" outlineLevel="0" collapsed="false">
      <c r="A444" s="0" t="s">
        <v>714</v>
      </c>
      <c r="B444" s="23"/>
      <c r="D444" s="1"/>
      <c r="E444" s="0" t="s">
        <v>712</v>
      </c>
      <c r="F444" s="0" t="n">
        <v>2018</v>
      </c>
      <c r="G444" s="2" t="n">
        <v>250</v>
      </c>
      <c r="H444" s="21" t="n">
        <v>1</v>
      </c>
      <c r="I444" s="21"/>
      <c r="J444" s="4" t="n">
        <v>2</v>
      </c>
      <c r="K444" s="24" t="n">
        <f aca="false">IF(G444&lt;=7,G444*3.2+6,IF(G444&lt;=13,G444*3+6,IF(G444&lt;=28,G444*2.7+6,IF(G444&lt;=45,G444*2.5,IF(G444&gt;45,G444*2)))))*1.1</f>
        <v>550</v>
      </c>
      <c r="L444" s="6" t="n">
        <f aca="false">QUOTIENT(Tabelle4[[#This Row],[Spalte14]],6)</f>
        <v>91</v>
      </c>
    </row>
    <row r="445" customFormat="false" ht="15" hidden="false" customHeight="false" outlineLevel="0" collapsed="false">
      <c r="A445" s="0" t="s">
        <v>715</v>
      </c>
      <c r="B445" s="23"/>
      <c r="D445" s="1"/>
      <c r="E445" s="0" t="s">
        <v>716</v>
      </c>
      <c r="F445" s="0" t="n">
        <v>2020</v>
      </c>
      <c r="G445" s="2" t="n">
        <v>38</v>
      </c>
      <c r="H445" s="21" t="n">
        <v>1</v>
      </c>
      <c r="I445" s="21"/>
      <c r="J445" s="4" t="n">
        <v>1</v>
      </c>
      <c r="K445" s="24" t="n">
        <f aca="false">IF(G445&lt;=7,G445*3.2+6,IF(G445&lt;=13,G445*3+6,IF(G445&lt;=28,G445*2.7+6,IF(G445&lt;=45,G445*2.5,IF(G445&gt;45,G445*2)))))*1.1</f>
        <v>104.5</v>
      </c>
      <c r="L445" s="6" t="n">
        <f aca="false">QUOTIENT(Tabelle4[[#This Row],[Spalte14]],6)</f>
        <v>17</v>
      </c>
      <c r="M445" s="1" t="s">
        <v>717</v>
      </c>
    </row>
    <row r="446" customFormat="false" ht="15" hidden="false" customHeight="false" outlineLevel="0" collapsed="false">
      <c r="A446" s="0" t="s">
        <v>718</v>
      </c>
      <c r="B446" s="23"/>
      <c r="D446" s="1"/>
      <c r="E446" s="0" t="s">
        <v>716</v>
      </c>
      <c r="F446" s="0" t="n">
        <v>2021</v>
      </c>
      <c r="G446" s="2" t="n">
        <v>50</v>
      </c>
      <c r="H446" s="21" t="n">
        <v>0</v>
      </c>
      <c r="I446" s="21" t="s">
        <v>592</v>
      </c>
      <c r="J446" s="4" t="n">
        <v>2</v>
      </c>
      <c r="K446" s="24" t="n">
        <f aca="false">IF(G446&lt;=7,G446*3.2+6,IF(G446&lt;=13,G446*3+6,IF(G446&lt;=28,G446*2.7+6,IF(G446&lt;=45,G446*2.5,IF(G446&gt;45,G446*2)))))*1.1</f>
        <v>110</v>
      </c>
      <c r="L446" s="6" t="n">
        <f aca="false">QUOTIENT(Tabelle4[[#This Row],[Spalte14]],6)</f>
        <v>18</v>
      </c>
      <c r="M446" s="1" t="s">
        <v>717</v>
      </c>
    </row>
    <row r="447" customFormat="false" ht="15" hidden="false" customHeight="false" outlineLevel="0" collapsed="false">
      <c r="B447" s="23"/>
      <c r="D447" s="1"/>
      <c r="H447" s="21"/>
      <c r="I447" s="21"/>
      <c r="K447" s="24" t="n">
        <f aca="false">IF(G447&lt;=7,G447*3.2+6,IF(G447&lt;=13,G447*3+6,IF(G447&lt;=28,G447*2.7+6,IF(G447&lt;=45,G447*2.5,IF(G447&gt;45,G447*2)))))*1.1</f>
        <v>6.6</v>
      </c>
    </row>
    <row r="448" customFormat="false" ht="15" hidden="false" customHeight="false" outlineLevel="0" collapsed="false">
      <c r="A448" s="0" t="s">
        <v>719</v>
      </c>
      <c r="B448" s="23"/>
      <c r="D448" s="1"/>
      <c r="E448" s="0" t="s">
        <v>720</v>
      </c>
      <c r="F448" s="0" t="n">
        <v>2017</v>
      </c>
      <c r="G448" s="2" t="n">
        <v>18.42</v>
      </c>
      <c r="H448" s="21" t="n">
        <v>4</v>
      </c>
      <c r="I448" s="21"/>
      <c r="K448" s="24" t="n">
        <f aca="false">IF(G448&lt;=7,G448*3.2+6,IF(G448&lt;=13,G448*3+6,IF(G448&lt;=28,G448*2.7+6,IF(G448&lt;=45,G448*2.5,IF(G448&gt;45,G448*2)))))*1.1</f>
        <v>61.3074</v>
      </c>
      <c r="L448" s="6" t="n">
        <f aca="false">QUOTIENT(Tabelle4[[#This Row],[Spalte14]],6)</f>
        <v>10</v>
      </c>
    </row>
    <row r="449" customFormat="false" ht="15" hidden="false" customHeight="false" outlineLevel="0" collapsed="false">
      <c r="A449" s="0" t="s">
        <v>721</v>
      </c>
      <c r="B449" s="23"/>
      <c r="D449" s="1"/>
      <c r="E449" s="0" t="s">
        <v>720</v>
      </c>
      <c r="F449" s="0" t="n">
        <v>2017</v>
      </c>
      <c r="G449" s="2" t="n">
        <v>18.42</v>
      </c>
      <c r="H449" s="21" t="n">
        <v>6</v>
      </c>
      <c r="I449" s="21"/>
      <c r="K449" s="24" t="n">
        <f aca="false">IF(G449&lt;=7,G449*3.2+6,IF(G449&lt;=13,G449*3+6,IF(G449&lt;=28,G449*2.7+6,IF(G449&lt;=45,G449*2.5,IF(G449&gt;45,G449*2)))))*1.1</f>
        <v>61.3074</v>
      </c>
      <c r="L449" s="6" t="n">
        <f aca="false">QUOTIENT(Tabelle4[[#This Row],[Spalte14]],6)</f>
        <v>10</v>
      </c>
    </row>
    <row r="450" customFormat="false" ht="15" hidden="false" customHeight="false" outlineLevel="0" collapsed="false">
      <c r="A450" s="0" t="s">
        <v>722</v>
      </c>
      <c r="B450" s="23"/>
      <c r="D450" s="1"/>
      <c r="E450" s="0" t="s">
        <v>720</v>
      </c>
      <c r="F450" s="0" t="n">
        <v>2017</v>
      </c>
      <c r="G450" s="2" t="n">
        <v>22.39</v>
      </c>
      <c r="H450" s="21" t="n">
        <v>0</v>
      </c>
      <c r="I450" s="60" t="s">
        <v>179</v>
      </c>
      <c r="J450" s="4" t="n">
        <v>2</v>
      </c>
      <c r="K450" s="24" t="n">
        <f aca="false">IF(G450&lt;=7,G450*3.2+6,IF(G450&lt;=13,G450*3+6,IF(G450&lt;=28,G450*2.7+6,IF(G450&lt;=45,G450*2.5,IF(G450&gt;45,G450*2)))))*1.1</f>
        <v>73.0983</v>
      </c>
      <c r="L450" s="6" t="n">
        <f aca="false">QUOTIENT(Tabelle4[[#This Row],[Spalte14]],6)</f>
        <v>12</v>
      </c>
    </row>
    <row r="451" customFormat="false" ht="15" hidden="false" customHeight="false" outlineLevel="0" collapsed="false">
      <c r="B451" s="23"/>
      <c r="D451" s="1"/>
      <c r="H451" s="21"/>
      <c r="I451" s="21"/>
      <c r="K451" s="24" t="n">
        <f aca="false">IF(G451&lt;=7,G451*3.2+6,IF(G451&lt;=13,G451*3+6,IF(G451&lt;=28,G451*2.7+6,IF(G451&lt;=45,G451*2.5,IF(G451&gt;45,G451*2)))))*1.1</f>
        <v>6.6</v>
      </c>
      <c r="M451" s="1"/>
    </row>
    <row r="452" customFormat="false" ht="15" hidden="false" customHeight="false" outlineLevel="0" collapsed="false">
      <c r="A452" s="0" t="s">
        <v>723</v>
      </c>
      <c r="B452" s="23"/>
      <c r="D452" s="1" t="s">
        <v>724</v>
      </c>
      <c r="E452" s="0" t="s">
        <v>725</v>
      </c>
      <c r="F452" s="0" t="n">
        <v>2020</v>
      </c>
      <c r="G452" s="2" t="n">
        <v>32</v>
      </c>
      <c r="H452" s="21" t="n">
        <v>5</v>
      </c>
      <c r="I452" s="21"/>
      <c r="K452" s="24" t="n">
        <f aca="false">IF(G452&lt;=7,G452*3.2+6,IF(G452&lt;=13,G452*3+6,IF(G452&lt;=28,G452*2.7+6,IF(G452&lt;=45,G452*2.5,IF(G452&gt;45,G452*2)))))*1.1</f>
        <v>88</v>
      </c>
      <c r="L452" s="6" t="n">
        <f aca="false">QUOTIENT(Tabelle4[[#This Row],[Spalte14]],6)</f>
        <v>14</v>
      </c>
      <c r="M452" s="1" t="s">
        <v>726</v>
      </c>
    </row>
    <row r="453" customFormat="false" ht="15" hidden="false" customHeight="false" outlineLevel="0" collapsed="false">
      <c r="A453" s="0" t="s">
        <v>727</v>
      </c>
      <c r="B453" s="23"/>
      <c r="D453" s="1" t="s">
        <v>724</v>
      </c>
      <c r="E453" s="0" t="s">
        <v>725</v>
      </c>
      <c r="F453" s="0" t="n">
        <v>2020</v>
      </c>
      <c r="G453" s="2" t="n">
        <v>32</v>
      </c>
      <c r="H453" s="21" t="n">
        <v>4</v>
      </c>
      <c r="I453" s="21"/>
      <c r="K453" s="24" t="n">
        <f aca="false">IF(G453&lt;=7,G453*3.2+6,IF(G453&lt;=13,G453*3+6,IF(G453&lt;=28,G453*2.7+6,IF(G453&lt;=45,G453*2.5,IF(G453&gt;45,G453*2)))))*1.1</f>
        <v>88</v>
      </c>
      <c r="L453" s="6" t="n">
        <f aca="false">QUOTIENT(Tabelle4[[#This Row],[Spalte14]],6)</f>
        <v>14</v>
      </c>
      <c r="M453" s="1" t="s">
        <v>728</v>
      </c>
    </row>
    <row r="454" customFormat="false" ht="15" hidden="false" customHeight="false" outlineLevel="0" collapsed="false">
      <c r="A454" s="0" t="s">
        <v>729</v>
      </c>
      <c r="B454" s="23"/>
      <c r="D454" s="1" t="s">
        <v>730</v>
      </c>
      <c r="E454" s="0" t="s">
        <v>731</v>
      </c>
      <c r="F454" s="0" t="n">
        <v>2018</v>
      </c>
      <c r="G454" s="2" t="n">
        <v>29</v>
      </c>
      <c r="H454" s="21" t="n">
        <v>3</v>
      </c>
      <c r="I454" s="21"/>
      <c r="K454" s="24" t="n">
        <f aca="false">IF(G454&lt;=7,G454*3.2+6,IF(G454&lt;=13,G454*3+6,IF(G454&lt;=28,G454*2.7+6,IF(G454&lt;=45,G454*2.5,IF(G454&gt;45,G454*2)))))*1.1</f>
        <v>79.75</v>
      </c>
      <c r="L454" s="6" t="n">
        <f aca="false">QUOTIENT(Tabelle4[[#This Row],[Spalte14]],6)</f>
        <v>13</v>
      </c>
      <c r="M454" s="1"/>
    </row>
    <row r="455" customFormat="false" ht="15" hidden="false" customHeight="false" outlineLevel="0" collapsed="false">
      <c r="A455" s="0" t="s">
        <v>732</v>
      </c>
      <c r="B455" s="23"/>
      <c r="D455" s="1"/>
      <c r="E455" s="0" t="s">
        <v>733</v>
      </c>
      <c r="F455" s="0" t="n">
        <v>2020</v>
      </c>
      <c r="G455" s="2" t="n">
        <v>40</v>
      </c>
      <c r="H455" s="21" t="n">
        <v>0</v>
      </c>
      <c r="I455" s="21" t="s">
        <v>592</v>
      </c>
      <c r="J455" s="4" t="n">
        <v>6</v>
      </c>
      <c r="K455" s="24" t="n">
        <f aca="false">IF(G455&lt;=7,G455*3.2+6,IF(G455&lt;=13,G455*3+6,IF(G455&lt;=28,G455*2.7+6,IF(G455&lt;=45,G455*2.5,IF(G455&gt;45,G455*2)))))*1.1</f>
        <v>110</v>
      </c>
      <c r="L455" s="6" t="n">
        <f aca="false">QUOTIENT(Tabelle4[[#This Row],[Spalte14]],6)</f>
        <v>18</v>
      </c>
      <c r="M455" s="1" t="s">
        <v>734</v>
      </c>
    </row>
    <row r="456" customFormat="false" ht="15" hidden="false" customHeight="false" outlineLevel="0" collapsed="false">
      <c r="A456" s="0" t="s">
        <v>735</v>
      </c>
      <c r="B456" s="23"/>
      <c r="D456" s="1"/>
      <c r="E456" s="0" t="s">
        <v>736</v>
      </c>
      <c r="F456" s="0" t="n">
        <v>2021</v>
      </c>
      <c r="G456" s="2" t="n">
        <v>45</v>
      </c>
      <c r="H456" s="21" t="n">
        <v>3</v>
      </c>
      <c r="I456" s="21"/>
      <c r="K456" s="24" t="n">
        <f aca="false">IF(G456&lt;=7,G456*3.2+6,IF(G456&lt;=13,G456*3+6,IF(G456&lt;=28,G456*2.7+6,IF(G456&lt;=45,G456*2.5,IF(G456&gt;45,G456*2)))))*1.1</f>
        <v>123.75</v>
      </c>
      <c r="L456" s="6" t="n">
        <f aca="false">QUOTIENT(Tabelle4[[#This Row],[Spalte14]],6)</f>
        <v>20</v>
      </c>
    </row>
    <row r="457" customFormat="false" ht="15" hidden="false" customHeight="false" outlineLevel="0" collapsed="false">
      <c r="B457" s="23"/>
      <c r="D457" s="1"/>
      <c r="H457" s="21"/>
      <c r="I457" s="21"/>
      <c r="K457" s="24" t="n">
        <f aca="false">IF(G457&lt;=7,G457*3.2+6,IF(G457&lt;=13,G457*3+6,IF(G457&lt;=28,G457*2.7+6,IF(G457&lt;=45,G457*2.5,IF(G457&gt;45,G457*2)))))*1.1</f>
        <v>6.6</v>
      </c>
    </row>
    <row r="458" customFormat="false" ht="15" hidden="false" customHeight="false" outlineLevel="0" collapsed="false">
      <c r="B458" s="23"/>
      <c r="D458" s="1"/>
      <c r="H458" s="21"/>
      <c r="I458" s="21"/>
      <c r="K458" s="24" t="n">
        <f aca="false">IF(G458&lt;=7,G458*3.2+6,IF(G458&lt;=13,G458*3+6,IF(G458&lt;=28,G458*2.7+6,IF(G458&lt;=45,G458*2.5,IF(G458&gt;45,G458*2)))))*1.1</f>
        <v>6.6</v>
      </c>
    </row>
    <row r="459" customFormat="false" ht="15" hidden="false" customHeight="false" outlineLevel="0" collapsed="false">
      <c r="B459" s="23"/>
      <c r="D459" s="1"/>
      <c r="H459" s="21"/>
      <c r="I459" s="21"/>
      <c r="K459" s="24" t="n">
        <f aca="false">IF(G459&lt;=7,G459*3.2+6,IF(G459&lt;=13,G459*3+6,IF(G459&lt;=28,G459*2.7+6,IF(G459&lt;=45,G459*2.5,IF(G459&gt;45,G459*2)))))*1.1</f>
        <v>6.6</v>
      </c>
    </row>
    <row r="460" customFormat="false" ht="15" hidden="false" customHeight="false" outlineLevel="0" collapsed="false">
      <c r="A460" s="7" t="s">
        <v>737</v>
      </c>
      <c r="B460" s="23"/>
      <c r="D460" s="1"/>
      <c r="H460" s="21"/>
      <c r="I460" s="21"/>
      <c r="K460" s="24" t="n">
        <f aca="false">IF(G460&lt;=7,G460*3.2+6,IF(G460&lt;=13,G460*3+6,IF(G460&lt;=28,G460*2.7+6,IF(G460&lt;=45,G460*2.5,IF(G460&gt;45,G460*2)))))*1.1</f>
        <v>6.6</v>
      </c>
      <c r="M460" s="1"/>
    </row>
    <row r="461" customFormat="false" ht="15" hidden="false" customHeight="false" outlineLevel="0" collapsed="false">
      <c r="A461" s="0" t="s">
        <v>738</v>
      </c>
      <c r="B461" s="23"/>
      <c r="D461" s="61" t="s">
        <v>739</v>
      </c>
      <c r="E461" s="0" t="s">
        <v>740</v>
      </c>
      <c r="F461" s="0" t="n">
        <v>2020</v>
      </c>
      <c r="G461" s="2" t="n">
        <v>35</v>
      </c>
      <c r="H461" s="21" t="n">
        <v>2</v>
      </c>
      <c r="I461" s="21"/>
      <c r="J461" s="4" t="n">
        <v>1</v>
      </c>
      <c r="K461" s="24" t="n">
        <f aca="false">IF(G461&lt;=7,G461*3.2+6,IF(G461&lt;=13,G461*3+6,IF(G461&lt;=28,G461*2.7+6,IF(G461&lt;=45,G461*2.5,IF(G461&gt;45,G461*2)))))*1.1</f>
        <v>96.25</v>
      </c>
      <c r="L461" s="6" t="n">
        <f aca="false">QUOTIENT(Tabelle4[[#This Row],[Spalte14]],6)</f>
        <v>16</v>
      </c>
    </row>
    <row r="462" customFormat="false" ht="15" hidden="false" customHeight="false" outlineLevel="0" collapsed="false">
      <c r="A462" s="0" t="s">
        <v>741</v>
      </c>
      <c r="B462" s="23"/>
      <c r="D462" s="1" t="s">
        <v>742</v>
      </c>
      <c r="E462" s="0" t="s">
        <v>743</v>
      </c>
      <c r="F462" s="0" t="n">
        <v>2007</v>
      </c>
      <c r="G462" s="2" t="n">
        <v>28.5</v>
      </c>
      <c r="H462" s="21" t="n">
        <v>0</v>
      </c>
      <c r="I462" s="60" t="s">
        <v>179</v>
      </c>
      <c r="J462" s="4" t="n">
        <v>1</v>
      </c>
      <c r="K462" s="26" t="n">
        <v>96</v>
      </c>
      <c r="L462" s="6" t="n">
        <f aca="false">QUOTIENT(Tabelle4[[#This Row],[Spalte14]],6)</f>
        <v>16</v>
      </c>
      <c r="M462" s="1" t="s">
        <v>589</v>
      </c>
    </row>
    <row r="463" customFormat="false" ht="15" hidden="false" customHeight="false" outlineLevel="0" collapsed="false">
      <c r="A463" s="0" t="s">
        <v>744</v>
      </c>
      <c r="B463" s="20"/>
      <c r="C463" s="7"/>
      <c r="D463" s="1" t="s">
        <v>745</v>
      </c>
      <c r="E463" s="0" t="s">
        <v>746</v>
      </c>
      <c r="F463" s="0" t="n">
        <v>2018</v>
      </c>
      <c r="G463" s="2" t="n">
        <v>40.7</v>
      </c>
      <c r="H463" s="21" t="n">
        <v>5</v>
      </c>
      <c r="I463" s="21"/>
      <c r="K463" s="24" t="n">
        <f aca="false">IF(G463&lt;=7,G463*3.2+6,IF(G463&lt;=13,G463*3+6,IF(G463&lt;=28,G463*2.7+6,IF(G463&lt;=45,G463*2.5,IF(G463&gt;45,G463*2)))))*1.1</f>
        <v>111.925</v>
      </c>
      <c r="L463" s="6" t="n">
        <f aca="false">QUOTIENT(Tabelle4[[#This Row],[Spalte14]],6)</f>
        <v>18</v>
      </c>
      <c r="M463" s="1"/>
    </row>
    <row r="464" customFormat="false" ht="15" hidden="false" customHeight="false" outlineLevel="0" collapsed="false">
      <c r="A464" s="0" t="s">
        <v>747</v>
      </c>
      <c r="B464" s="23"/>
      <c r="D464" s="1" t="s">
        <v>748</v>
      </c>
      <c r="F464" s="0" t="n">
        <v>2015</v>
      </c>
      <c r="G464" s="2" t="n">
        <v>18.5</v>
      </c>
      <c r="H464" s="21" t="n">
        <v>2</v>
      </c>
      <c r="I464" s="21"/>
      <c r="J464" s="4" t="n">
        <v>6</v>
      </c>
      <c r="K464" s="24" t="n">
        <f aca="false">IF(G464&lt;=7,G464*3.2+6,IF(G464&lt;=13,G464*3+6,IF(G464&lt;=28,G464*2.7+6,IF(G464&lt;=45,G464*2.5,IF(G464&gt;45,G464*2)))))*1.1</f>
        <v>61.545</v>
      </c>
      <c r="L464" s="6" t="n">
        <f aca="false">QUOTIENT(Tabelle4[[#This Row],[Spalte14]],6)</f>
        <v>10</v>
      </c>
    </row>
    <row r="465" customFormat="false" ht="15" hidden="false" customHeight="false" outlineLevel="0" collapsed="false">
      <c r="B465" s="23"/>
      <c r="D465" s="1"/>
      <c r="H465" s="21"/>
      <c r="I465" s="21"/>
      <c r="K465" s="24" t="n">
        <f aca="false">IF(G465&lt;=7,G465*3.2+6,IF(G465&lt;=13,G465*3+6,IF(G465&lt;=28,G465*2.7+6,IF(G465&lt;=45,G465*2.5,IF(G465&gt;45,G465*2)))))*1.1</f>
        <v>6.6</v>
      </c>
    </row>
    <row r="466" customFormat="false" ht="15" hidden="false" customHeight="false" outlineLevel="0" collapsed="false">
      <c r="B466" s="23"/>
      <c r="D466" s="1"/>
      <c r="H466" s="21"/>
      <c r="I466" s="21"/>
      <c r="K466" s="24" t="n">
        <f aca="false">IF(G466&lt;=7,G466*3.2+6,IF(G466&lt;=13,G466*3+6,IF(G466&lt;=28,G466*2.7+6,IF(G466&lt;=45,G466*2.5,IF(G466&gt;45,G466*2)))))*1.1</f>
        <v>6.6</v>
      </c>
    </row>
    <row r="467" customFormat="false" ht="15" hidden="false" customHeight="false" outlineLevel="0" collapsed="false">
      <c r="B467" s="23"/>
      <c r="D467" s="1"/>
      <c r="H467" s="21"/>
      <c r="I467" s="21"/>
      <c r="K467" s="24" t="n">
        <f aca="false">IF(G467&lt;=7,G467*3.2+6,IF(G467&lt;=13,G467*3+6,IF(G467&lt;=28,G467*2.7+6,IF(G467&lt;=45,G467*2.5,IF(G467&gt;45,G467*2)))))*1.1</f>
        <v>6.6</v>
      </c>
    </row>
    <row r="468" customFormat="false" ht="15" hidden="false" customHeight="false" outlineLevel="0" collapsed="false">
      <c r="A468" s="7" t="s">
        <v>174</v>
      </c>
      <c r="B468" s="20"/>
      <c r="C468" s="7"/>
      <c r="D468" s="8"/>
      <c r="E468" s="7"/>
      <c r="F468" s="7"/>
      <c r="H468" s="21"/>
      <c r="I468" s="21"/>
      <c r="K468" s="24" t="n">
        <f aca="false">IF(G468&lt;=7,G468*3.2+6,IF(G468&lt;=13,G468*3+6,IF(G468&lt;=28,G468*2.7+6,IF(G468&lt;=45,G468*2.5,IF(G468&gt;45,G468*2)))))*1.1</f>
        <v>6.6</v>
      </c>
      <c r="L468" s="6" t="n">
        <f aca="false">QUOTIENT(Tabelle4[[#This Row],[Spalte14]],6)</f>
        <v>1</v>
      </c>
    </row>
    <row r="469" customFormat="false" ht="41.75" hidden="false" customHeight="false" outlineLevel="0" collapsed="false">
      <c r="A469" s="0" t="s">
        <v>190</v>
      </c>
      <c r="B469" s="23"/>
      <c r="D469" s="1"/>
      <c r="E469" s="62" t="s">
        <v>238</v>
      </c>
      <c r="F469" s="0" t="n">
        <v>2021</v>
      </c>
      <c r="G469" s="2" t="n">
        <v>5.4</v>
      </c>
      <c r="H469" s="21" t="n">
        <v>0</v>
      </c>
      <c r="I469" s="25" t="s">
        <v>255</v>
      </c>
      <c r="J469" s="63"/>
      <c r="K469" s="24" t="n">
        <f aca="false">IF(G469&lt;=7,G469*3.2+6,IF(G469&lt;=13,G469*3+6,IF(G469&lt;=28,G469*2.7+6,IF(G469&lt;=45,G469*2.5,IF(G469&gt;45,G469*2)))))*1.1</f>
        <v>25.608</v>
      </c>
      <c r="L469" s="6" t="n">
        <f aca="false">QUOTIENT(Tabelle4[[#This Row],[Spalte14]],6)</f>
        <v>4</v>
      </c>
      <c r="M469" s="1" t="s">
        <v>749</v>
      </c>
    </row>
    <row r="470" customFormat="false" ht="28.35" hidden="false" customHeight="false" outlineLevel="0" collapsed="false">
      <c r="A470" s="0" t="s">
        <v>750</v>
      </c>
      <c r="B470" s="23"/>
      <c r="D470" s="1"/>
      <c r="E470" s="62" t="s">
        <v>188</v>
      </c>
      <c r="F470" s="0" t="n">
        <v>2019</v>
      </c>
      <c r="G470" s="2" t="n">
        <v>5.25</v>
      </c>
      <c r="H470" s="21" t="n">
        <v>1</v>
      </c>
      <c r="I470" s="21" t="s">
        <v>751</v>
      </c>
      <c r="J470" s="63"/>
      <c r="K470" s="24" t="n">
        <f aca="false">IF(G470&lt;=7,G470*3.2+6,IF(G470&lt;=13,G470*3+6,IF(G470&lt;=28,G470*2.7+6,IF(G470&lt;=45,G470*2.5,IF(G470&gt;45,G470*2)))))*1.1</f>
        <v>25.08</v>
      </c>
      <c r="L470" s="6" t="n">
        <f aca="false">QUOTIENT(Tabelle4[[#This Row],[Spalte14]],6)</f>
        <v>4</v>
      </c>
      <c r="M470" s="1" t="s">
        <v>752</v>
      </c>
    </row>
    <row r="471" customFormat="false" ht="55.15" hidden="false" customHeight="false" outlineLevel="0" collapsed="false">
      <c r="A471" s="0" t="s">
        <v>271</v>
      </c>
      <c r="B471" s="23"/>
      <c r="D471" s="1"/>
      <c r="E471" s="62" t="s">
        <v>272</v>
      </c>
      <c r="F471" s="0" t="n">
        <v>2022</v>
      </c>
      <c r="G471" s="2" t="n">
        <v>12.9</v>
      </c>
      <c r="H471" s="21" t="n">
        <v>3</v>
      </c>
      <c r="I471" s="21"/>
      <c r="J471" s="63"/>
      <c r="K471" s="24" t="n">
        <f aca="false">IF(G471&lt;=7,G471*3.2+6,IF(G471&lt;=13,G471*3+6,IF(G471&lt;=28,G471*2.7+6,IF(G471&lt;=45,G471*2.5,IF(G471&gt;45,G471*2)))))*1.1</f>
        <v>49.17</v>
      </c>
      <c r="L471" s="6" t="n">
        <f aca="false">QUOTIENT(Tabelle4[[#This Row],[Spalte14]],6)</f>
        <v>8</v>
      </c>
    </row>
    <row r="472" customFormat="false" ht="15" hidden="false" customHeight="false" outlineLevel="0" collapsed="false">
      <c r="B472" s="23"/>
      <c r="D472" s="1"/>
      <c r="E472" s="62"/>
      <c r="H472" s="21"/>
      <c r="I472" s="21"/>
      <c r="J472" s="63"/>
      <c r="K472" s="24" t="n">
        <f aca="false">IF(G472&lt;=7,G472*3.2+6,IF(G472&lt;=13,G472*3+6,IF(G472&lt;=28,G472*2.7+6,IF(G472&lt;=45,G472*2.5,IF(G472&gt;45,G472*2)))))*1.1</f>
        <v>6.6</v>
      </c>
      <c r="L472" s="6" t="n">
        <f aca="false">QUOTIENT(Tabelle4[[#This Row],[Spalte14]],6)</f>
        <v>1</v>
      </c>
    </row>
    <row r="473" customFormat="false" ht="41.75" hidden="false" customHeight="false" outlineLevel="0" collapsed="false">
      <c r="A473" s="0" t="s">
        <v>393</v>
      </c>
      <c r="B473" s="23"/>
      <c r="D473" s="1"/>
      <c r="E473" s="62" t="s">
        <v>238</v>
      </c>
      <c r="F473" s="0" t="n">
        <v>2021</v>
      </c>
      <c r="G473" s="2" t="n">
        <v>9.7</v>
      </c>
      <c r="H473" s="21" t="n">
        <v>1</v>
      </c>
      <c r="I473" s="21" t="s">
        <v>255</v>
      </c>
      <c r="K473" s="51" t="n">
        <f aca="false">IF(G473&lt;=7,G473*3.2+6,IF(G473&lt;=13,G473*3+6,IF(G473&lt;=28,G473*2.7+6,IF(G473&lt;=45,G473*2.5,IF(G473&gt;45,G473*2)))))*1.1</f>
        <v>38.61</v>
      </c>
      <c r="L473" s="6" t="n">
        <f aca="false">QUOTIENT(Tabelle4[[#This Row],[Spalte14]],6)</f>
        <v>6</v>
      </c>
      <c r="M473" s="1" t="s">
        <v>753</v>
      </c>
    </row>
    <row r="474" customFormat="false" ht="28.35" hidden="false" customHeight="false" outlineLevel="0" collapsed="false">
      <c r="A474" s="0" t="s">
        <v>754</v>
      </c>
      <c r="B474" s="23"/>
      <c r="D474" s="1" t="s">
        <v>755</v>
      </c>
      <c r="E474" s="62" t="s">
        <v>232</v>
      </c>
      <c r="F474" s="0" t="n">
        <v>2022</v>
      </c>
      <c r="G474" s="2" t="n">
        <v>7.6</v>
      </c>
      <c r="H474" s="21" t="n">
        <v>3</v>
      </c>
      <c r="I474" s="25"/>
      <c r="J474" s="63"/>
      <c r="K474" s="24" t="n">
        <f aca="false">IF(G474&lt;=7,G474*3.2+6,IF(G474&lt;=13,G474*3+6,IF(G474&lt;=28,G474*2.7+6,IF(G474&lt;=45,G474*2.5,IF(G474&gt;45,G474*2)))))*1.1</f>
        <v>31.68</v>
      </c>
      <c r="L474" s="6" t="n">
        <f aca="false">QUOTIENT(Tabelle4[[#This Row],[Spalte14]],6)</f>
        <v>5</v>
      </c>
      <c r="M474" s="1" t="s">
        <v>756</v>
      </c>
    </row>
    <row r="475" customFormat="false" ht="28.35" hidden="false" customHeight="false" outlineLevel="0" collapsed="false">
      <c r="A475" s="0" t="s">
        <v>410</v>
      </c>
      <c r="B475" s="23"/>
      <c r="D475" s="1"/>
      <c r="E475" s="62" t="s">
        <v>241</v>
      </c>
      <c r="F475" s="0" t="n">
        <v>2022</v>
      </c>
      <c r="G475" s="2" t="n">
        <v>5.15</v>
      </c>
      <c r="H475" s="21" t="n">
        <v>3</v>
      </c>
      <c r="I475" s="21"/>
      <c r="J475" s="63"/>
      <c r="K475" s="51" t="n">
        <f aca="false">IF(G475&lt;=7,G475*3.2+6,IF(G475&lt;=13,G475*3+6,IF(G475&lt;=28,G475*2.7+6,IF(G475&lt;=45,G475*2.5,IF(G475&gt;45,G475*2)))))*1.1</f>
        <v>24.728</v>
      </c>
      <c r="L475" s="6" t="n">
        <f aca="false">QUOTIENT(Tabelle4[[#This Row],[Spalte14]],6)</f>
        <v>4</v>
      </c>
    </row>
    <row r="476" customFormat="false" ht="15" hidden="false" customHeight="false" outlineLevel="0" collapsed="false">
      <c r="B476" s="23"/>
      <c r="D476" s="1"/>
      <c r="H476" s="21"/>
      <c r="I476" s="21"/>
      <c r="K476" s="24" t="n">
        <f aca="false">IF(G476&lt;=7,G476*3.2+6,IF(G476&lt;=13,G476*3+6,IF(G476&lt;=28,G476*2.7+6,IF(G476&lt;=45,G476*2.5,IF(G476&gt;45,G476*2)))))*1.1</f>
        <v>6.6</v>
      </c>
      <c r="L476" s="6" t="n">
        <f aca="false">QUOTIENT(Tabelle4[[#This Row],[Spalte14]],6)</f>
        <v>1</v>
      </c>
    </row>
    <row r="477" customFormat="false" ht="15" hidden="false" customHeight="false" outlineLevel="0" collapsed="false">
      <c r="A477" s="7" t="s">
        <v>757</v>
      </c>
      <c r="B477" s="20"/>
      <c r="C477" s="7"/>
      <c r="D477" s="1"/>
      <c r="H477" s="21"/>
      <c r="I477" s="21"/>
      <c r="K477" s="24" t="n">
        <f aca="false">IF(G477&lt;=7,G477*3.2+6,IF(G477&lt;=13,G477*3+6,IF(G477&lt;=28,G477*2.7+6,IF(G477&lt;=45,G477*2.5,IF(G477&gt;45,G477*2)))))*1.1</f>
        <v>6.6</v>
      </c>
      <c r="L477" s="6" t="n">
        <f aca="false">QUOTIENT(Tabelle4[[#This Row],[Spalte14]],6)</f>
        <v>1</v>
      </c>
    </row>
    <row r="478" customFormat="false" ht="15" hidden="false" customHeight="false" outlineLevel="0" collapsed="false">
      <c r="B478" s="23"/>
      <c r="D478" s="1"/>
      <c r="H478" s="21"/>
      <c r="I478" s="21"/>
      <c r="K478" s="24" t="n">
        <f aca="false">IF(G478&lt;=7,G478*3.2+6,IF(G478&lt;=13,G478*3+6,IF(G478&lt;=28,G478*2.7+6,IF(G478&lt;=45,G478*2.5,IF(G478&gt;45,G478*2)))))*1.1</f>
        <v>6.6</v>
      </c>
      <c r="L478" s="6" t="n">
        <f aca="false">QUOTIENT(Tabelle4[[#This Row],[Spalte14]],6)</f>
        <v>1</v>
      </c>
    </row>
    <row r="479" customFormat="false" ht="15" hidden="false" customHeight="false" outlineLevel="0" collapsed="false">
      <c r="A479" s="0" t="s">
        <v>758</v>
      </c>
      <c r="B479" s="23"/>
      <c r="D479" s="8"/>
      <c r="E479" s="0" t="s">
        <v>198</v>
      </c>
      <c r="F479" s="0" t="n">
        <v>2018</v>
      </c>
      <c r="H479" s="21" t="n">
        <v>1</v>
      </c>
      <c r="I479" s="21"/>
      <c r="K479" s="26" t="n">
        <v>115</v>
      </c>
      <c r="L479" s="6" t="n">
        <f aca="false">QUOTIENT(Tabelle4[[#This Row],[Spalte14]],6)</f>
        <v>19</v>
      </c>
    </row>
    <row r="480" customFormat="false" ht="15" hidden="false" customHeight="false" outlineLevel="0" collapsed="false">
      <c r="A480" s="0" t="s">
        <v>759</v>
      </c>
      <c r="B480" s="23"/>
      <c r="D480" s="1"/>
      <c r="E480" s="0" t="s">
        <v>232</v>
      </c>
      <c r="F480" s="0" t="n">
        <v>2015</v>
      </c>
      <c r="G480" s="2" t="n">
        <v>54.7</v>
      </c>
      <c r="H480" s="21" t="n">
        <v>2</v>
      </c>
      <c r="I480" s="60"/>
      <c r="K480" s="26" t="n">
        <v>120</v>
      </c>
      <c r="L480" s="6" t="n">
        <f aca="false">QUOTIENT(Tabelle4[[#This Row],[Spalte14]],6)</f>
        <v>20</v>
      </c>
      <c r="M480" s="1" t="s">
        <v>760</v>
      </c>
    </row>
    <row r="481" customFormat="false" ht="15" hidden="false" customHeight="false" outlineLevel="0" collapsed="false">
      <c r="B481" s="23"/>
      <c r="D481" s="1"/>
      <c r="H481" s="21"/>
      <c r="I481" s="21"/>
      <c r="K481" s="24" t="n">
        <f aca="false">IF(G481&lt;=7,G481*3.2+6,IF(G481&lt;=13,G481*3+6,IF(G481&lt;=28,G481*2.7+6,IF(G481&lt;=45,G481*2.5,IF(G481&gt;45,G481*2)))))*1.1</f>
        <v>6.6</v>
      </c>
      <c r="M481" s="1"/>
    </row>
    <row r="482" customFormat="false" ht="15" hidden="false" customHeight="false" outlineLevel="0" collapsed="false">
      <c r="B482" s="23"/>
      <c r="D482" s="1"/>
      <c r="H482" s="21"/>
      <c r="I482" s="21"/>
      <c r="K482" s="26"/>
      <c r="M482" s="1"/>
    </row>
    <row r="483" customFormat="false" ht="15" hidden="false" customHeight="false" outlineLevel="0" collapsed="false">
      <c r="A483" s="0" t="s">
        <v>761</v>
      </c>
      <c r="B483" s="23"/>
      <c r="D483" s="1"/>
      <c r="F483" s="0" t="n">
        <v>2020</v>
      </c>
      <c r="G483" s="2" t="n">
        <v>110</v>
      </c>
      <c r="H483" s="21" t="n">
        <v>2</v>
      </c>
      <c r="I483" s="21"/>
      <c r="K483" s="24" t="n">
        <f aca="false">IF(G483&lt;=7,G483*3.2+6,IF(G483&lt;=13,G483*3+6,IF(G483&lt;=28,G483*2.7+6,IF(G483&lt;=45,G483*2.5,IF(G483&gt;45,G483*2)))))*1.1</f>
        <v>242</v>
      </c>
      <c r="L483" s="6" t="n">
        <f aca="false">QUOTIENT(Tabelle4[[#This Row],[Spalte14]],6)</f>
        <v>40</v>
      </c>
      <c r="M483" s="1"/>
    </row>
    <row r="484" customFormat="false" ht="15" hidden="false" customHeight="false" outlineLevel="0" collapsed="false">
      <c r="A484" s="0" t="s">
        <v>438</v>
      </c>
      <c r="B484" s="23"/>
      <c r="D484" s="1"/>
      <c r="F484" s="0" t="n">
        <v>2007</v>
      </c>
      <c r="G484" s="7" t="n">
        <v>38</v>
      </c>
      <c r="H484" s="21" t="n">
        <v>1</v>
      </c>
      <c r="I484" s="21"/>
      <c r="K484" s="26" t="n">
        <v>135</v>
      </c>
      <c r="L484" s="6" t="n">
        <f aca="false">QUOTIENT(Tabelle4[[#This Row],[Spalte14]],6)</f>
        <v>22</v>
      </c>
      <c r="M484" s="1" t="s">
        <v>762</v>
      </c>
    </row>
    <row r="485" customFormat="false" ht="15" hidden="false" customHeight="false" outlineLevel="0" collapsed="false">
      <c r="B485" s="23"/>
      <c r="D485" s="1"/>
      <c r="H485" s="21"/>
      <c r="I485" s="21"/>
      <c r="K485" s="24" t="n">
        <f aca="false">IF(G485&lt;=7,G485*3.2+6,IF(G485&lt;=13,G485*3+6,IF(G485&lt;=28,G485*2.7+6,IF(G485&lt;=45,G485*2.5,IF(G485&gt;45,G485*2)))))*1.1</f>
        <v>6.6</v>
      </c>
      <c r="M485" s="1"/>
    </row>
    <row r="486" customFormat="false" ht="15" hidden="false" customHeight="false" outlineLevel="0" collapsed="false">
      <c r="B486" s="23"/>
      <c r="D486" s="1"/>
      <c r="H486" s="21"/>
      <c r="I486" s="21"/>
      <c r="K486" s="24" t="n">
        <f aca="false">IF(G486&lt;=7,G486*3.2+6,IF(G486&lt;=13,G486*3+6,IF(G486&lt;=28,G486*2.7+6,IF(G486&lt;=45,G486*2.5,IF(G486&gt;45,G486*2)))))*1.1</f>
        <v>6.6</v>
      </c>
      <c r="L486" s="6" t="n">
        <f aca="false">QUOTIENT(Tabelle4[[#This Row],[Spalte14]],6)</f>
        <v>1</v>
      </c>
      <c r="M486" s="1" t="s">
        <v>763</v>
      </c>
    </row>
    <row r="487" customFormat="false" ht="15" hidden="false" customHeight="false" outlineLevel="0" collapsed="false">
      <c r="A487" s="0" t="s">
        <v>764</v>
      </c>
      <c r="B487" s="23"/>
      <c r="D487" s="1"/>
      <c r="E487" s="0" t="s">
        <v>232</v>
      </c>
      <c r="F487" s="0" t="n">
        <v>2021</v>
      </c>
      <c r="G487" s="2" t="n">
        <v>76.9</v>
      </c>
      <c r="H487" s="21" t="n">
        <v>1</v>
      </c>
      <c r="I487" s="21" t="s">
        <v>751</v>
      </c>
      <c r="K487" s="24" t="n">
        <f aca="false">IF(G487&lt;=7,G487*3.2+6,IF(G487&lt;=13,G487*3+6,IF(G487&lt;=28,G487*2.7+6,IF(G487&lt;=45,G487*2.5,IF(G487&gt;45,G487*2)))))*1.1</f>
        <v>169.18</v>
      </c>
      <c r="L487" s="6" t="n">
        <f aca="false">QUOTIENT(Tabelle4[[#This Row],[Spalte14]],6)</f>
        <v>28</v>
      </c>
      <c r="M487" s="1" t="s">
        <v>763</v>
      </c>
    </row>
    <row r="488" customFormat="false" ht="15" hidden="false" customHeight="false" outlineLevel="0" collapsed="false">
      <c r="B488" s="23"/>
      <c r="D488" s="1"/>
      <c r="H488" s="21"/>
      <c r="I488" s="21"/>
      <c r="K488" s="24" t="n">
        <f aca="false">IF(G488&lt;=7,G488*3.2+6,IF(G488&lt;=13,G488*3+6,IF(G488&lt;=28,G488*2.7+6,IF(G488&lt;=45,G488*2.5,IF(G488&gt;45,G488*2)))))*1.1</f>
        <v>6.6</v>
      </c>
      <c r="L488" s="6" t="n">
        <f aca="false">QUOTIENT(Tabelle4[[#This Row],[Spalte14]],6)</f>
        <v>1</v>
      </c>
      <c r="M488" s="1"/>
    </row>
    <row r="489" customFormat="false" ht="15" hidden="false" customHeight="false" outlineLevel="0" collapsed="false">
      <c r="A489" s="0" t="s">
        <v>381</v>
      </c>
      <c r="B489" s="23"/>
      <c r="D489" s="1"/>
      <c r="E489" s="0" t="s">
        <v>272</v>
      </c>
      <c r="F489" s="0" t="n">
        <v>2021</v>
      </c>
      <c r="G489" s="2" t="n">
        <v>41</v>
      </c>
      <c r="H489" s="21" t="n">
        <v>1</v>
      </c>
      <c r="I489" s="21"/>
      <c r="K489" s="26" t="n">
        <v>115</v>
      </c>
      <c r="L489" s="6" t="n">
        <f aca="false">QUOTIENT(Tabelle4[[#This Row],[Spalte14]],6)</f>
        <v>19</v>
      </c>
      <c r="M489" s="1" t="s">
        <v>765</v>
      </c>
    </row>
    <row r="490" customFormat="false" ht="15" hidden="false" customHeight="false" outlineLevel="0" collapsed="false">
      <c r="A490" s="0" t="s">
        <v>432</v>
      </c>
      <c r="B490" s="23"/>
      <c r="D490" s="1" t="s">
        <v>766</v>
      </c>
      <c r="E490" s="0" t="s">
        <v>290</v>
      </c>
      <c r="F490" s="0" t="n">
        <v>2016</v>
      </c>
      <c r="G490" s="2" t="n">
        <v>39.9</v>
      </c>
      <c r="H490" s="21" t="n">
        <v>1</v>
      </c>
      <c r="I490" s="21"/>
      <c r="K490" s="24" t="n">
        <f aca="false">IF(G490&lt;=7,G490*3.2+6,IF(G490&lt;=13,G490*3+6,IF(G490&lt;=28,G490*2.7+6,IF(G490&lt;=45,G490*2.5,IF(G490&gt;45,G490*2)))))*1.1</f>
        <v>109.725</v>
      </c>
      <c r="L490" s="6" t="n">
        <f aca="false">QUOTIENT(Tabelle4[[#This Row],[Spalte14]],6)</f>
        <v>18</v>
      </c>
      <c r="M490" s="1" t="s">
        <v>767</v>
      </c>
    </row>
    <row r="491" customFormat="false" ht="15" hidden="false" customHeight="false" outlineLevel="0" collapsed="false">
      <c r="A491" s="0" t="s">
        <v>323</v>
      </c>
      <c r="B491" s="23"/>
      <c r="D491" s="1"/>
      <c r="E491" s="0" t="s">
        <v>298</v>
      </c>
      <c r="F491" s="0" t="n">
        <v>2012</v>
      </c>
      <c r="H491" s="21" t="n">
        <v>1</v>
      </c>
      <c r="I491" s="21"/>
      <c r="K491" s="24" t="n">
        <v>78</v>
      </c>
      <c r="L491" s="6" t="n">
        <f aca="false">QUOTIENT(Tabelle4[[#This Row],[Spalte14]],6)</f>
        <v>13</v>
      </c>
    </row>
    <row r="492" customFormat="false" ht="15" hidden="false" customHeight="false" outlineLevel="0" collapsed="false">
      <c r="A492" s="0" t="s">
        <v>768</v>
      </c>
      <c r="B492" s="23"/>
      <c r="D492" s="1"/>
      <c r="E492" s="0" t="s">
        <v>339</v>
      </c>
      <c r="F492" s="0" t="n">
        <v>2011</v>
      </c>
      <c r="G492" s="2" t="n">
        <v>24</v>
      </c>
      <c r="H492" s="21" t="n">
        <v>1</v>
      </c>
      <c r="I492" s="21"/>
      <c r="K492" s="24" t="n">
        <f aca="false">IF(G492&lt;=7,G492*3.2+6,IF(G492&lt;=13,G492*3+6,IF(G492&lt;=28,G492*2.7+6,IF(G492&lt;=45,G492*2.5,IF(G492&gt;45,G492*2)))))*1.1</f>
        <v>77.88</v>
      </c>
      <c r="L492" s="6" t="n">
        <f aca="false">QUOTIENT(Tabelle4[[#This Row],[Spalte14]],6)</f>
        <v>12</v>
      </c>
    </row>
    <row r="493" customFormat="false" ht="15" hidden="false" customHeight="false" outlineLevel="0" collapsed="false">
      <c r="A493" s="0" t="s">
        <v>769</v>
      </c>
      <c r="B493" s="23"/>
      <c r="D493" s="1"/>
      <c r="E493" s="0" t="s">
        <v>350</v>
      </c>
      <c r="F493" s="0" t="n">
        <v>2010</v>
      </c>
      <c r="G493" s="2" t="n">
        <v>25</v>
      </c>
      <c r="H493" s="21" t="n">
        <v>1</v>
      </c>
      <c r="I493" s="21"/>
      <c r="K493" s="24" t="n">
        <f aca="false">IF(G493&lt;=7,G493*3.2+6,IF(G493&lt;=13,G493*3+6,IF(G493&lt;=28,G493*2.7+6,IF(G493&lt;=45,G493*2.5,IF(G493&gt;45,G493*2)))))*1.1</f>
        <v>80.85</v>
      </c>
      <c r="L493" s="6" t="n">
        <f aca="false">QUOTIENT(Tabelle4[[#This Row],[Spalte14]],6)</f>
        <v>13</v>
      </c>
    </row>
    <row r="494" customFormat="false" ht="15" hidden="false" customHeight="false" outlineLevel="0" collapsed="false">
      <c r="B494" s="23"/>
      <c r="D494" s="1"/>
      <c r="H494" s="21"/>
      <c r="I494" s="21"/>
      <c r="K494" s="24" t="n">
        <f aca="false">IF(G494&lt;=7,G494*3.2+6,IF(G494&lt;=13,G494*3+6,IF(G494&lt;=28,G494*2.7+6,IF(G494&lt;=45,G494*2.5,IF(G494&gt;45,G494*2)))))*1.1</f>
        <v>6.6</v>
      </c>
      <c r="L494" s="6" t="n">
        <f aca="false">QUOTIENT(Tabelle4[[#This Row],[Spalte14]],6)</f>
        <v>1</v>
      </c>
    </row>
    <row r="495" customFormat="false" ht="15" hidden="false" customHeight="false" outlineLevel="0" collapsed="false">
      <c r="A495" s="7" t="s">
        <v>770</v>
      </c>
      <c r="B495" s="20"/>
      <c r="C495" s="7"/>
      <c r="D495" s="8"/>
      <c r="E495" s="7"/>
      <c r="F495" s="7"/>
      <c r="G495" s="7"/>
      <c r="H495" s="21"/>
      <c r="I495" s="21"/>
      <c r="K495" s="24" t="n">
        <f aca="false">IF(G495&lt;=7,G495*3.2+6,IF(G495&lt;=13,G495*3+6,IF(G495&lt;=28,G495*2.7+6,IF(G495&lt;=45,G495*2.5,IF(G495&gt;45,G495*2)))))*1.1</f>
        <v>6.6</v>
      </c>
      <c r="L495" s="6" t="n">
        <f aca="false">QUOTIENT(Tabelle4[[#This Row],[Spalte14]],6)</f>
        <v>1</v>
      </c>
    </row>
    <row r="496" customFormat="false" ht="15" hidden="false" customHeight="false" outlineLevel="0" collapsed="false">
      <c r="A496" s="7"/>
      <c r="B496" s="20"/>
      <c r="C496" s="7"/>
      <c r="D496" s="8"/>
      <c r="E496" s="7"/>
      <c r="F496" s="7"/>
      <c r="G496" s="7"/>
      <c r="H496" s="21"/>
      <c r="I496" s="21"/>
      <c r="K496" s="24" t="n">
        <f aca="false">IF(G496&lt;=7,G496*3.2+6,IF(G496&lt;=13,G496*3+6,IF(G496&lt;=28,G496*2.7+6,IF(G496&lt;=45,G496*2.5,IF(G496&gt;45,G496*2)))))*1.1</f>
        <v>6.6</v>
      </c>
      <c r="L496" s="6" t="n">
        <f aca="false">QUOTIENT(Tabelle4[[#This Row],[Spalte14]],6)</f>
        <v>1</v>
      </c>
    </row>
    <row r="497" customFormat="false" ht="15" hidden="false" customHeight="false" outlineLevel="0" collapsed="false">
      <c r="A497" s="7" t="s">
        <v>14</v>
      </c>
      <c r="B497" s="20"/>
      <c r="C497" s="7"/>
      <c r="D497" s="8"/>
      <c r="E497" s="7"/>
      <c r="F497" s="7"/>
      <c r="G497" s="7"/>
      <c r="H497" s="21"/>
      <c r="I497" s="21"/>
      <c r="K497" s="24" t="n">
        <f aca="false">IF(G497&lt;=7,G497*3.2+6,IF(G497&lt;=13,G497*3+6,IF(G497&lt;=28,G497*2.7+6,IF(G497&lt;=45,G497*2.5,IF(G497&gt;45,G497*2)))))*1.1</f>
        <v>6.6</v>
      </c>
      <c r="L497" s="6" t="n">
        <f aca="false">QUOTIENT(Tabelle4[[#This Row],[Spalte14]],6)</f>
        <v>1</v>
      </c>
    </row>
    <row r="498" customFormat="false" ht="15" hidden="false" customHeight="false" outlineLevel="0" collapsed="false">
      <c r="B498" s="23"/>
      <c r="D498" s="1"/>
      <c r="H498" s="21"/>
      <c r="I498" s="21"/>
      <c r="K498" s="24" t="n">
        <f aca="false">IF(G498&lt;=7,G498*3.2+6,IF(G498&lt;=13,G498*3+6,IF(G498&lt;=28,G498*2.7+6,IF(G498&lt;=45,G498*2.5,IF(G498&gt;45,G498*2)))))*1.1</f>
        <v>6.6</v>
      </c>
      <c r="L498" s="6" t="n">
        <f aca="false">QUOTIENT(Tabelle4[[#This Row],[Spalte14]],6)</f>
        <v>1</v>
      </c>
      <c r="M498" s="1" t="s">
        <v>771</v>
      </c>
    </row>
    <row r="499" customFormat="false" ht="15" hidden="false" customHeight="false" outlineLevel="0" collapsed="false">
      <c r="A499" s="0" t="s">
        <v>772</v>
      </c>
      <c r="B499" s="23"/>
      <c r="D499" s="1"/>
      <c r="E499" s="0" t="s">
        <v>773</v>
      </c>
      <c r="F499" s="0" t="n">
        <v>2023</v>
      </c>
      <c r="G499" s="2" t="n">
        <v>8.7</v>
      </c>
      <c r="H499" s="21" t="n">
        <v>3</v>
      </c>
      <c r="I499" s="25"/>
      <c r="K499" s="24" t="n">
        <f aca="false">IF(G499&lt;=7,G499*3.2+6,IF(G499&lt;=13,G499*3+6,IF(G499&lt;=28,G499*2.7+6,IF(G499&lt;=45,G499*2.5,IF(G499&gt;45,G499*2)))))*1.1</f>
        <v>35.31</v>
      </c>
      <c r="L499" s="6" t="n">
        <f aca="false">QUOTIENT(Tabelle4[[#This Row],[Spalte14]],6)</f>
        <v>5</v>
      </c>
      <c r="M499" s="1" t="s">
        <v>774</v>
      </c>
    </row>
    <row r="500" customFormat="false" ht="15" hidden="false" customHeight="false" outlineLevel="0" collapsed="false">
      <c r="B500" s="23"/>
      <c r="D500" s="1"/>
      <c r="H500" s="21"/>
      <c r="I500" s="21"/>
      <c r="K500" s="24" t="n">
        <f aca="false">IF(G500&lt;=7,G500*3.2+6,IF(G500&lt;=13,G500*3+6,IF(G500&lt;=28,G500*2.7+6,IF(G500&lt;=45,G500*2.5,IF(G500&gt;45,G500*2)))))*1.1</f>
        <v>6.6</v>
      </c>
      <c r="L500" s="6" t="n">
        <f aca="false">QUOTIENT(Tabelle4[[#This Row],[Spalte14]],6)</f>
        <v>1</v>
      </c>
      <c r="M500" s="1" t="s">
        <v>775</v>
      </c>
    </row>
    <row r="501" customFormat="false" ht="15" hidden="false" customHeight="false" outlineLevel="0" collapsed="false">
      <c r="A501" s="0" t="s">
        <v>776</v>
      </c>
      <c r="B501" s="23"/>
      <c r="D501" s="1"/>
      <c r="E501" s="0" t="s">
        <v>777</v>
      </c>
      <c r="F501" s="0" t="n">
        <v>2021</v>
      </c>
      <c r="G501" s="2" t="n">
        <v>7.1</v>
      </c>
      <c r="H501" s="21" t="n">
        <v>1</v>
      </c>
      <c r="I501" s="21"/>
      <c r="K501" s="24" t="n">
        <f aca="false">IF(G501&lt;=7,G501*3.2+6,IF(G501&lt;=13,G501*3+6,IF(G501&lt;=28,G501*2.7+6,IF(G501&lt;=45,G501*2.5,IF(G501&gt;45,G501*2)))))*1.1</f>
        <v>30.03</v>
      </c>
      <c r="L501" s="6" t="n">
        <f aca="false">QUOTIENT(Tabelle4[[#This Row],[Spalte14]],6)</f>
        <v>5</v>
      </c>
      <c r="M501" s="1" t="s">
        <v>775</v>
      </c>
    </row>
    <row r="502" customFormat="false" ht="15" hidden="false" customHeight="false" outlineLevel="0" collapsed="false">
      <c r="B502" s="23"/>
      <c r="D502" s="1"/>
      <c r="H502" s="21"/>
      <c r="I502" s="21"/>
      <c r="K502" s="24" t="n">
        <f aca="false">IF(G502&lt;=7,G502*3.2+6,IF(G502&lt;=13,G502*3+6,IF(G502&lt;=28,G502*2.7+6,IF(G502&lt;=45,G502*2.5,IF(G502&gt;45,G502*2)))))*1.1</f>
        <v>6.6</v>
      </c>
      <c r="L502" s="6" t="n">
        <f aca="false">QUOTIENT(Tabelle4[[#This Row],[Spalte14]],6)</f>
        <v>1</v>
      </c>
      <c r="M502" s="1"/>
    </row>
    <row r="503" customFormat="false" ht="15" hidden="false" customHeight="false" outlineLevel="0" collapsed="false">
      <c r="B503" s="23"/>
      <c r="D503" s="1"/>
      <c r="H503" s="21"/>
      <c r="I503" s="21"/>
      <c r="K503" s="24" t="n">
        <f aca="false">IF(G503&lt;=7,G503*3.2+6,IF(G503&lt;=13,G503*3+6,IF(G503&lt;=28,G503*2.7+6,IF(G503&lt;=45,G503*2.5,IF(G503&gt;45,G503*2)))))*1.1</f>
        <v>6.6</v>
      </c>
      <c r="L503" s="6" t="n">
        <f aca="false">QUOTIENT(Tabelle4[[#This Row],[Spalte14]],6)</f>
        <v>1</v>
      </c>
      <c r="M503" s="1" t="s">
        <v>778</v>
      </c>
    </row>
    <row r="504" customFormat="false" ht="15" hidden="false" customHeight="false" outlineLevel="0" collapsed="false">
      <c r="B504" s="23"/>
      <c r="D504" s="1"/>
      <c r="H504" s="21"/>
      <c r="I504" s="21"/>
      <c r="K504" s="24" t="n">
        <f aca="false">IF(G504&lt;=7,G504*3.2+6,IF(G504&lt;=13,G504*3+6,IF(G504&lt;=28,G504*2.7+6,IF(G504&lt;=45,G504*2.5,IF(G504&gt;45,G504*2)))))*1.1</f>
        <v>6.6</v>
      </c>
      <c r="M504" s="1"/>
    </row>
    <row r="505" customFormat="false" ht="15" hidden="false" customHeight="false" outlineLevel="0" collapsed="false">
      <c r="B505" s="23"/>
      <c r="D505" s="1"/>
      <c r="H505" s="21"/>
      <c r="I505" s="21"/>
      <c r="K505" s="24" t="n">
        <f aca="false">IF(G505&lt;=7,G505*3.2+6,IF(G505&lt;=13,G505*3+6,IF(G505&lt;=28,G505*2.7+6,IF(G505&lt;=45,G505*2.5,IF(G505&gt;45,G505*2)))))*1.1</f>
        <v>6.6</v>
      </c>
    </row>
    <row r="506" customFormat="false" ht="15" hidden="false" customHeight="false" outlineLevel="0" collapsed="false">
      <c r="B506" s="23"/>
      <c r="D506" s="1"/>
      <c r="G506" s="28"/>
      <c r="H506" s="21"/>
      <c r="I506" s="29"/>
      <c r="K506" s="24" t="n">
        <f aca="false">IF(G506&lt;=7,G506*3.2+6,IF(G506&lt;=13,G506*3+6,IF(G506&lt;=28,G506*2.7+6,IF(G506&lt;=45,G506*2.5,IF(G506&gt;45,G506*2)))))*1.1</f>
        <v>6.6</v>
      </c>
      <c r="L506" s="6" t="n">
        <f aca="false">QUOTIENT(Tabelle4[[#This Row],[Spalte14]],6)</f>
        <v>1</v>
      </c>
    </row>
    <row r="507" customFormat="false" ht="15" hidden="false" customHeight="false" outlineLevel="0" collapsed="false">
      <c r="B507" s="23"/>
      <c r="D507" s="1"/>
      <c r="G507" s="28"/>
      <c r="H507" s="21"/>
      <c r="I507" s="29"/>
      <c r="K507" s="24" t="n">
        <f aca="false">IF(G507&lt;=7,G507*3.2+6,IF(G507&lt;=13,G507*3+6,IF(G507&lt;=28,G507*2.7+6,IF(G507&lt;=45,G507*2.5,IF(G507&gt;45,G507*2)))))*1.1</f>
        <v>6.6</v>
      </c>
    </row>
    <row r="508" customFormat="false" ht="15" hidden="false" customHeight="false" outlineLevel="0" collapsed="false">
      <c r="A508" s="0" t="s">
        <v>779</v>
      </c>
      <c r="B508" s="23" t="s">
        <v>37</v>
      </c>
      <c r="D508" s="1" t="s">
        <v>780</v>
      </c>
      <c r="E508" s="0" t="s">
        <v>219</v>
      </c>
      <c r="F508" s="0" t="n">
        <v>2023</v>
      </c>
      <c r="G508" s="28" t="n">
        <v>15.5</v>
      </c>
      <c r="H508" s="21" t="n">
        <v>3</v>
      </c>
      <c r="I508" s="29"/>
      <c r="K508" s="24" t="n">
        <f aca="false">IF(G508&lt;=7,G508*3.2+6,IF(G508&lt;=13,G508*3+6,IF(G508&lt;=28,G508*2.7+6,IF(G508&lt;=45,G508*2.5,IF(G508&gt;45,G508*2)))))*1.1</f>
        <v>52.635</v>
      </c>
      <c r="L508" s="6" t="n">
        <f aca="false">QUOTIENT(Tabelle4[[#This Row],[Spalte14]],6)</f>
        <v>8</v>
      </c>
      <c r="M508" s="1" t="s">
        <v>781</v>
      </c>
    </row>
    <row r="509" customFormat="false" ht="15" hidden="false" customHeight="false" outlineLevel="0" collapsed="false">
      <c r="B509" s="23"/>
      <c r="D509" s="1"/>
      <c r="G509" s="28"/>
      <c r="H509" s="21"/>
      <c r="I509" s="29"/>
      <c r="J509" s="64"/>
      <c r="K509" s="24" t="n">
        <f aca="false">IF(G509&lt;=7,G509*3.2+6,IF(G509&lt;=13,G509*3+6,IF(G509&lt;=28,G509*2.7+6,IF(G509&lt;=45,G509*2.5,IF(G509&gt;45,G509*2)))))*1.1</f>
        <v>6.6</v>
      </c>
      <c r="M509" s="1"/>
    </row>
    <row r="510" customFormat="false" ht="15" hidden="false" customHeight="false" outlineLevel="0" collapsed="false">
      <c r="B510" s="23"/>
      <c r="D510" s="1"/>
      <c r="G510" s="28"/>
      <c r="H510" s="21"/>
      <c r="I510" s="29"/>
      <c r="K510" s="24" t="n">
        <f aca="false">IF(G510&lt;=7,G510*3.2+6,IF(G510&lt;=13,G510*3+6,IF(G510&lt;=28,G510*2.7+6,IF(G510&lt;=45,G510*2.5,IF(G510&gt;45,G510*2)))))*1.1</f>
        <v>6.6</v>
      </c>
      <c r="L510" s="6" t="n">
        <f aca="false">QUOTIENT(Tabelle4[[#This Row],[Spalte14]],6)</f>
        <v>1</v>
      </c>
    </row>
    <row r="511" customFormat="false" ht="15" hidden="false" customHeight="false" outlineLevel="0" collapsed="false">
      <c r="B511" s="23"/>
      <c r="D511" s="1"/>
      <c r="G511" s="28"/>
      <c r="H511" s="21"/>
      <c r="I511" s="29"/>
      <c r="K511" s="24" t="n">
        <f aca="false">IF(G511&lt;=7,G511*3.2+6,IF(G511&lt;=13,G511*3+6,IF(G511&lt;=28,G511*2.7+6,IF(G511&lt;=45,G511*2.5,IF(G511&gt;45,G511*2)))))*1.1</f>
        <v>6.6</v>
      </c>
      <c r="L511" s="6" t="n">
        <f aca="false">QUOTIENT(Tabelle4[[#This Row],[Spalte14]],6)</f>
        <v>1</v>
      </c>
    </row>
    <row r="512" customFormat="false" ht="15" hidden="false" customHeight="false" outlineLevel="0" collapsed="false">
      <c r="B512" s="23"/>
      <c r="D512" s="1"/>
      <c r="G512" s="28"/>
      <c r="H512" s="21"/>
      <c r="I512" s="29"/>
      <c r="K512" s="24" t="n">
        <f aca="false">IF(G512&lt;=7,G512*3.2+6,IF(G512&lt;=13,G512*3+6,IF(G512&lt;=28,G512*2.7+6,IF(G512&lt;=45,G512*2.5,IF(G512&gt;45,G512*2)))))*1.1</f>
        <v>6.6</v>
      </c>
      <c r="L512" s="6" t="n">
        <f aca="false">QUOTIENT(Tabelle4[[#This Row],[Spalte14]],6)</f>
        <v>1</v>
      </c>
    </row>
    <row r="513" customFormat="false" ht="15" hidden="false" customHeight="false" outlineLevel="0" collapsed="false">
      <c r="A513" s="7" t="s">
        <v>782</v>
      </c>
      <c r="B513" s="20"/>
      <c r="C513" s="7"/>
      <c r="D513" s="1"/>
      <c r="G513" s="28"/>
      <c r="H513" s="21"/>
      <c r="I513" s="29"/>
      <c r="K513" s="24" t="n">
        <f aca="false">IF(G513&lt;=7,G513*3.2+6,IF(G513&lt;=13,G513*3+6,IF(G513&lt;=28,G513*2.7+6,IF(G513&lt;=45,G513*2.5,IF(G513&gt;45,G513*2)))))*1.1</f>
        <v>6.6</v>
      </c>
      <c r="L513" s="6" t="n">
        <f aca="false">QUOTIENT(Tabelle4[[#This Row],[Spalte14]],6)</f>
        <v>1</v>
      </c>
    </row>
    <row r="514" customFormat="false" ht="15" hidden="false" customHeight="false" outlineLevel="0" collapsed="false">
      <c r="A514" s="0" t="s">
        <v>783</v>
      </c>
      <c r="B514" s="23"/>
      <c r="D514" s="1" t="s">
        <v>784</v>
      </c>
      <c r="E514" s="0" t="s">
        <v>541</v>
      </c>
      <c r="F514" s="0" t="n">
        <v>2023</v>
      </c>
      <c r="G514" s="28" t="n">
        <v>10</v>
      </c>
      <c r="H514" s="21" t="n">
        <v>2</v>
      </c>
      <c r="I514" s="29" t="s">
        <v>785</v>
      </c>
      <c r="K514" s="24" t="n">
        <f aca="false">IF(G514&lt;=7,G514*3.2+6,IF(G514&lt;=13,G514*3+6,IF(G514&lt;=28,G514*2.7+6,IF(G514&lt;=45,G514*2.5,IF(G514&gt;45,G514*2)))))*1.1</f>
        <v>39.6</v>
      </c>
      <c r="L514" s="6" t="n">
        <f aca="false">QUOTIENT(Tabelle4[[#This Row],[Spalte14]],6)</f>
        <v>6</v>
      </c>
      <c r="M514" s="1" t="s">
        <v>786</v>
      </c>
    </row>
    <row r="515" customFormat="false" ht="15" hidden="false" customHeight="false" outlineLevel="0" collapsed="false">
      <c r="B515" s="23"/>
      <c r="D515" s="1"/>
      <c r="G515" s="28"/>
      <c r="H515" s="21"/>
      <c r="I515" s="29"/>
      <c r="K515" s="24" t="n">
        <f aca="false">IF(G515&lt;=7,G515*3.2+6,IF(G515&lt;=13,G515*3+6,IF(G515&lt;=28,G515*2.7+6,IF(G515&lt;=45,G515*2.5,IF(G515&gt;45,G515*2)))))*1.1</f>
        <v>6.6</v>
      </c>
      <c r="L515" s="6" t="n">
        <f aca="false">QUOTIENT(Tabelle4[[#This Row],[Spalte14]],6)</f>
        <v>1</v>
      </c>
    </row>
    <row r="516" customFormat="false" ht="15" hidden="false" customHeight="false" outlineLevel="0" collapsed="false">
      <c r="B516" s="23"/>
      <c r="D516" s="1"/>
      <c r="G516" s="28"/>
      <c r="H516" s="21"/>
      <c r="I516" s="29"/>
      <c r="K516" s="24" t="n">
        <f aca="false">IF(G516&lt;=7,G516*3.2+6,IF(G516&lt;=13,G516*3+6,IF(G516&lt;=28,G516*2.7+6,IF(G516&lt;=45,G516*2.5,IF(G516&gt;45,G516*2)))))*1.1</f>
        <v>6.6</v>
      </c>
      <c r="L516" s="6" t="n">
        <f aca="false">QUOTIENT(Tabelle4[[#This Row],[Spalte14]],6)</f>
        <v>1</v>
      </c>
    </row>
    <row r="517" customFormat="false" ht="13.5" hidden="false" customHeight="true" outlineLevel="0" collapsed="false">
      <c r="B517" s="23"/>
      <c r="D517" s="1"/>
      <c r="G517" s="28"/>
      <c r="H517" s="21"/>
      <c r="I517" s="29"/>
      <c r="K517" s="24" t="n">
        <f aca="false">IF(G517&lt;=7,G517*3.2+6,IF(G517&lt;=13,G517*3+6,IF(G517&lt;=28,G517*2.7+6,IF(G517&lt;=45,G517*2.5,IF(G517&gt;45,G517*2)))))*1.1</f>
        <v>6.6</v>
      </c>
      <c r="L517" s="6" t="n">
        <f aca="false">QUOTIENT(Tabelle4[[#This Row],[Spalte14]],6)</f>
        <v>1</v>
      </c>
    </row>
    <row r="518" customFormat="false" ht="15" hidden="false" customHeight="false" outlineLevel="0" collapsed="false">
      <c r="A518" s="7"/>
      <c r="B518" s="20"/>
      <c r="C518" s="7"/>
      <c r="D518" s="8"/>
      <c r="E518" s="7"/>
      <c r="F518" s="7"/>
      <c r="H518" s="21"/>
      <c r="I518" s="21"/>
      <c r="K518" s="24" t="n">
        <f aca="false">IF(G518&lt;=7,G518*3.2+6,IF(G518&lt;=13,G518*3+6,IF(G518&lt;=28,G518*2.7+6,IF(G518&lt;=45,G518*2.5,IF(G518&gt;45,G518*2)))))*1.1</f>
        <v>6.6</v>
      </c>
    </row>
    <row r="519" customFormat="false" ht="15" hidden="false" customHeight="false" outlineLevel="0" collapsed="false">
      <c r="A519" s="7"/>
      <c r="B519" s="20"/>
      <c r="C519" s="7"/>
      <c r="D519" s="8"/>
      <c r="E519" s="7"/>
      <c r="F519" s="7"/>
      <c r="H519" s="21"/>
      <c r="I519" s="21"/>
      <c r="K519" s="24" t="n">
        <f aca="false">IF(G519&lt;=7,G519*3.2+6,IF(G519&lt;=13,G519*3+6,IF(G519&lt;=28,G519*2.7+6,IF(G519&lt;=45,G519*2.5,IF(G519&gt;45,G519*2)))))*1.1</f>
        <v>6.6</v>
      </c>
    </row>
    <row r="520" customFormat="false" ht="15" hidden="false" customHeight="false" outlineLevel="0" collapsed="false">
      <c r="A520" s="7"/>
      <c r="B520" s="20"/>
      <c r="C520" s="7"/>
      <c r="D520" s="8"/>
      <c r="E520" s="7"/>
      <c r="F520" s="7"/>
      <c r="H520" s="21"/>
      <c r="I520" s="21"/>
      <c r="K520" s="24" t="n">
        <f aca="false">IF(G520&lt;=7,G520*3.2+6,IF(G520&lt;=13,G520*3+6,IF(G520&lt;=28,G520*2.7+6,IF(G520&lt;=45,G520*2.5,IF(G520&gt;45,G520*2)))))*1.1</f>
        <v>6.6</v>
      </c>
    </row>
    <row r="521" customFormat="false" ht="15" hidden="false" customHeight="false" outlineLevel="0" collapsed="false">
      <c r="A521" s="7"/>
      <c r="B521" s="20"/>
      <c r="C521" s="7"/>
      <c r="D521" s="8"/>
      <c r="E521" s="7"/>
      <c r="F521" s="7"/>
      <c r="H521" s="21"/>
      <c r="I521" s="21"/>
      <c r="K521" s="24" t="n">
        <f aca="false">IF(G521&lt;=7,G521*3.2+6,IF(G521&lt;=13,G521*3+6,IF(G521&lt;=28,G521*2.7+6,IF(G521&lt;=45,G521*2.5,IF(G521&gt;45,G521*2)))))*1.1</f>
        <v>6.6</v>
      </c>
    </row>
    <row r="522" customFormat="false" ht="15" hidden="false" customHeight="false" outlineLevel="0" collapsed="false">
      <c r="A522" s="7"/>
      <c r="B522" s="20"/>
      <c r="C522" s="7"/>
      <c r="D522" s="8"/>
      <c r="E522" s="7"/>
      <c r="F522" s="7"/>
      <c r="H522" s="21"/>
      <c r="I522" s="21"/>
      <c r="K522" s="24" t="n">
        <f aca="false">IF(G522&lt;=7,G522*3.2+6,IF(G522&lt;=13,G522*3+6,IF(G522&lt;=28,G522*2.7+6,IF(G522&lt;=45,G522*2.5,IF(G522&gt;45,G522*2)))))*1.1</f>
        <v>6.6</v>
      </c>
    </row>
    <row r="523" customFormat="false" ht="15" hidden="false" customHeight="false" outlineLevel="0" collapsed="false">
      <c r="B523" s="23"/>
      <c r="D523" s="1"/>
      <c r="H523" s="21"/>
      <c r="I523" s="21"/>
      <c r="K523" s="24" t="n">
        <f aca="false">IF(G523&lt;=7,G523*3.2+6,IF(G523&lt;=13,G523*3+6,IF(G523&lt;=28,G523*2.7+6,IF(G523&lt;=45,G523*2.5,IF(G523&gt;45,G523*2)))))*1.1</f>
        <v>6.6</v>
      </c>
      <c r="M523" s="1"/>
    </row>
    <row r="524" customFormat="false" ht="15" hidden="false" customHeight="false" outlineLevel="0" collapsed="false">
      <c r="B524" s="23"/>
      <c r="D524" s="1"/>
      <c r="H524" s="21"/>
      <c r="I524" s="21"/>
      <c r="K524" s="24" t="n">
        <f aca="false">IF(G524&lt;=7,G524*3.2+6,IF(G524&lt;=13,G524*3+6,IF(G524&lt;=28,G524*2.7+6,IF(G524&lt;=45,G524*2.5,IF(G524&gt;45,G524*2)))))*1.1</f>
        <v>6.6</v>
      </c>
      <c r="M524" s="1"/>
    </row>
    <row r="525" customFormat="false" ht="15" hidden="false" customHeight="false" outlineLevel="0" collapsed="false">
      <c r="B525" s="23"/>
      <c r="D525" s="1"/>
      <c r="H525" s="21"/>
      <c r="I525" s="21"/>
      <c r="K525" s="24" t="n">
        <f aca="false">IF(G525&lt;=7,G525*3.2+6,IF(G525&lt;=13,G525*3+6,IF(G525&lt;=28,G525*2.7+6,IF(G525&lt;=45,G525*2.5,IF(G525&gt;45,G525*2)))))*1.1</f>
        <v>6.6</v>
      </c>
      <c r="M525" s="1"/>
    </row>
    <row r="526" customFormat="false" ht="15" hidden="false" customHeight="false" outlineLevel="0" collapsed="false">
      <c r="A526" s="7" t="s">
        <v>787</v>
      </c>
      <c r="B526" s="20"/>
      <c r="C526" s="7"/>
      <c r="D526" s="8"/>
      <c r="E526" s="7"/>
      <c r="F526" s="7"/>
      <c r="H526" s="21"/>
      <c r="I526" s="21"/>
      <c r="K526" s="24" t="n">
        <f aca="false">IF(G526&lt;=7,G526*3.2+6,IF(G526&lt;=13,G526*3+6,IF(G526&lt;=28,G526*2.7+6,IF(G526&lt;=45,G526*2.5,IF(G526&gt;45,G526*2)))))*1.1</f>
        <v>6.6</v>
      </c>
      <c r="L526" s="6" t="n">
        <f aca="false">QUOTIENT(Tabelle4[[#This Row],[Spalte14]],6)</f>
        <v>1</v>
      </c>
    </row>
    <row r="527" customFormat="false" ht="15" hidden="false" customHeight="false" outlineLevel="0" collapsed="false">
      <c r="A527" s="7"/>
      <c r="B527" s="20"/>
      <c r="C527" s="7"/>
      <c r="D527" s="8"/>
      <c r="E527" s="7"/>
      <c r="F527" s="7"/>
      <c r="H527" s="21"/>
      <c r="I527" s="21"/>
      <c r="K527" s="24" t="n">
        <f aca="false">IF(G527&lt;=7,G527*3.2+6,IF(G527&lt;=13,G527*3+6,IF(G527&lt;=28,G527*2.7+6,IF(G527&lt;=45,G527*2.5,IF(G527&gt;45,G527*2)))))*1.1</f>
        <v>6.6</v>
      </c>
      <c r="L527" s="6" t="n">
        <f aca="false">QUOTIENT(Tabelle4[[#This Row],[Spalte14]],6)</f>
        <v>1</v>
      </c>
    </row>
    <row r="528" customFormat="false" ht="15" hidden="false" customHeight="false" outlineLevel="0" collapsed="false">
      <c r="A528" s="7" t="s">
        <v>14</v>
      </c>
      <c r="B528" s="20"/>
      <c r="C528" s="7"/>
      <c r="D528" s="8"/>
      <c r="E528" s="7"/>
      <c r="F528" s="7"/>
      <c r="H528" s="21"/>
      <c r="I528" s="21"/>
      <c r="K528" s="24" t="n">
        <f aca="false">IF(G528&lt;=7,G528*3.2+6,IF(G528&lt;=13,G528*3+6,IF(G528&lt;=28,G528*2.7+6,IF(G528&lt;=45,G528*2.5,IF(G528&gt;45,G528*2)))))*1.1</f>
        <v>6.6</v>
      </c>
      <c r="L528" s="6" t="n">
        <f aca="false">QUOTIENT(Tabelle4[[#This Row],[Spalte14]],6)</f>
        <v>1</v>
      </c>
    </row>
    <row r="529" customFormat="false" ht="15" hidden="false" customHeight="false" outlineLevel="0" collapsed="false">
      <c r="A529" s="7"/>
      <c r="B529" s="20"/>
      <c r="C529" s="7"/>
      <c r="D529" s="8"/>
      <c r="E529" s="7"/>
      <c r="F529" s="7"/>
      <c r="H529" s="21"/>
      <c r="I529" s="21"/>
      <c r="K529" s="24" t="n">
        <f aca="false">IF(G529&lt;=7,G529*3.2+6,IF(G529&lt;=13,G529*3+6,IF(G529&lt;=28,G529*2.7+6,IF(G529&lt;=45,G529*2.5,IF(G529&gt;45,G529*2)))))*1.1</f>
        <v>6.6</v>
      </c>
      <c r="L529" s="6" t="n">
        <f aca="false">QUOTIENT(Tabelle4[[#This Row],[Spalte14]],6)</f>
        <v>1</v>
      </c>
    </row>
    <row r="530" customFormat="false" ht="15" hidden="false" customHeight="false" outlineLevel="0" collapsed="false">
      <c r="A530" s="7" t="s">
        <v>788</v>
      </c>
      <c r="B530" s="20"/>
      <c r="C530" s="7"/>
      <c r="D530" s="8"/>
      <c r="E530" s="7"/>
      <c r="F530" s="7"/>
      <c r="H530" s="21"/>
      <c r="I530" s="21"/>
      <c r="K530" s="24" t="n">
        <f aca="false">IF(G530&lt;=7,G530*3.2+6,IF(G530&lt;=13,G530*3+6,IF(G530&lt;=28,G530*2.7+6,IF(G530&lt;=45,G530*2.5,IF(G530&gt;45,G530*2)))))*1.1</f>
        <v>6.6</v>
      </c>
      <c r="L530" s="6" t="n">
        <f aca="false">QUOTIENT(Tabelle4[[#This Row],[Spalte14]],6)</f>
        <v>1</v>
      </c>
    </row>
    <row r="531" customFormat="false" ht="15" hidden="false" customHeight="false" outlineLevel="0" collapsed="false">
      <c r="A531" s="0" t="s">
        <v>789</v>
      </c>
      <c r="B531" s="23"/>
      <c r="D531" s="1"/>
      <c r="E531" s="0" t="s">
        <v>790</v>
      </c>
      <c r="F531" s="0" t="n">
        <v>2021</v>
      </c>
      <c r="G531" s="2" t="n">
        <v>23.9</v>
      </c>
      <c r="H531" s="21" t="n">
        <v>3</v>
      </c>
      <c r="I531" s="21"/>
      <c r="K531" s="24" t="n">
        <f aca="false">IF(G531&lt;=7,G531*3.2+6,IF(G531&lt;=13,G531*3+6,IF(G531&lt;=28,G531*2.7+6,IF(G531&lt;=45,G531*2.5,IF(G531&gt;45,G531*2)))))*1.1</f>
        <v>77.583</v>
      </c>
      <c r="L531" s="6" t="n">
        <f aca="false">QUOTIENT(Tabelle4[[#This Row],[Spalte14]],6)</f>
        <v>12</v>
      </c>
      <c r="M531" s="1"/>
    </row>
    <row r="532" customFormat="false" ht="15" hidden="false" customHeight="false" outlineLevel="0" collapsed="false">
      <c r="A532" s="0" t="s">
        <v>791</v>
      </c>
      <c r="B532" s="23"/>
      <c r="D532" s="1"/>
      <c r="E532" s="0" t="s">
        <v>792</v>
      </c>
      <c r="F532" s="0" t="n">
        <v>2023</v>
      </c>
      <c r="G532" s="2" t="n">
        <v>9.5</v>
      </c>
      <c r="H532" s="21" t="n">
        <v>2</v>
      </c>
      <c r="I532" s="21" t="s">
        <v>793</v>
      </c>
      <c r="K532" s="24" t="n">
        <f aca="false">IF(G532&lt;=7,G532*3.2+6,IF(G532&lt;=13,G532*3+6,IF(G532&lt;=28,G532*2.7+6,IF(G532&lt;=45,G532*2.5,IF(G532&gt;45,G532*2)))))*1.1</f>
        <v>37.95</v>
      </c>
      <c r="L532" s="6" t="n">
        <f aca="false">QUOTIENT(Tabelle4[[#This Row],[Spalte14]],6)</f>
        <v>6</v>
      </c>
    </row>
    <row r="533" customFormat="false" ht="15" hidden="false" customHeight="false" outlineLevel="0" collapsed="false">
      <c r="A533" s="0" t="s">
        <v>794</v>
      </c>
      <c r="B533" s="23"/>
      <c r="D533" s="1" t="s">
        <v>795</v>
      </c>
      <c r="E533" s="0" t="s">
        <v>796</v>
      </c>
      <c r="F533" s="0" t="n">
        <v>2020</v>
      </c>
      <c r="G533" s="2" t="n">
        <v>7</v>
      </c>
      <c r="H533" s="21" t="n">
        <v>2</v>
      </c>
      <c r="I533" s="21"/>
      <c r="K533" s="24" t="n">
        <f aca="false">IF(G533&lt;=7,G533*3.2+6,IF(G533&lt;=13,G533*3+6,IF(G533&lt;=28,G533*2.7+6,IF(G533&lt;=45,G533*2.5,IF(G533&gt;45,G533*2)))))*1.1</f>
        <v>31.24</v>
      </c>
      <c r="L533" s="6" t="n">
        <f aca="false">QUOTIENT(Tabelle4[[#This Row],[Spalte14]],6)</f>
        <v>5</v>
      </c>
      <c r="M533" s="1" t="s">
        <v>797</v>
      </c>
    </row>
    <row r="534" customFormat="false" ht="15" hidden="false" customHeight="false" outlineLevel="0" collapsed="false">
      <c r="A534" s="0" t="s">
        <v>798</v>
      </c>
      <c r="B534" s="23"/>
      <c r="D534" s="1" t="s">
        <v>799</v>
      </c>
      <c r="E534" s="0" t="s">
        <v>800</v>
      </c>
      <c r="F534" s="0" t="n">
        <v>2021</v>
      </c>
      <c r="G534" s="2" t="n">
        <v>16.2</v>
      </c>
      <c r="H534" s="21" t="n">
        <v>1</v>
      </c>
      <c r="I534" s="25" t="s">
        <v>255</v>
      </c>
      <c r="K534" s="24" t="n">
        <f aca="false">IF(G534&lt;=7,G534*3.2+6,IF(G534&lt;=13,G534*3+6,IF(G534&lt;=28,G534*2.7+6,IF(G534&lt;=45,G534*2.5,IF(G534&gt;45,G534*2)))))*1.1</f>
        <v>54.714</v>
      </c>
      <c r="L534" s="6" t="n">
        <f aca="false">QUOTIENT(Tabelle4[[#This Row],[Spalte14]],6)</f>
        <v>9</v>
      </c>
      <c r="M534" s="1" t="s">
        <v>801</v>
      </c>
    </row>
    <row r="535" customFormat="false" ht="15" hidden="false" customHeight="false" outlineLevel="0" collapsed="false">
      <c r="A535" s="0" t="s">
        <v>802</v>
      </c>
      <c r="B535" s="23"/>
      <c r="D535" s="1" t="s">
        <v>803</v>
      </c>
      <c r="E535" s="0" t="s">
        <v>50</v>
      </c>
      <c r="F535" s="0" t="n">
        <v>2017</v>
      </c>
      <c r="G535" s="2" t="n">
        <v>20.3</v>
      </c>
      <c r="H535" s="21" t="n">
        <v>2</v>
      </c>
      <c r="I535" s="21"/>
      <c r="K535" s="24" t="n">
        <f aca="false">IF(G535&lt;=7,G535*3.2+6,IF(G535&lt;=13,G535*3+6,IF(G535&lt;=28,G535*2.7+6,IF(G535&lt;=45,G535*2.5,IF(G535&gt;45,G535*2)))))*1.1</f>
        <v>66.891</v>
      </c>
      <c r="L535" s="6" t="n">
        <f aca="false">QUOTIENT(Tabelle4[[#This Row],[Spalte14]],6)</f>
        <v>11</v>
      </c>
      <c r="M535" s="1" t="s">
        <v>804</v>
      </c>
    </row>
    <row r="536" customFormat="false" ht="15" hidden="false" customHeight="false" outlineLevel="0" collapsed="false">
      <c r="B536" s="23"/>
      <c r="D536" s="1"/>
      <c r="H536" s="21"/>
      <c r="I536" s="21"/>
      <c r="K536" s="24" t="n">
        <f aca="false">IF(G536&lt;=7,G536*3.2+6,IF(G536&lt;=13,G536*3+6,IF(G536&lt;=28,G536*2.7+6,IF(G536&lt;=45,G536*2.5,IF(G536&gt;45,G536*2)))))*1.1</f>
        <v>6.6</v>
      </c>
      <c r="M536" s="1"/>
    </row>
    <row r="537" customFormat="false" ht="15" hidden="false" customHeight="false" outlineLevel="0" collapsed="false">
      <c r="B537" s="23"/>
      <c r="D537" s="1"/>
      <c r="H537" s="21"/>
      <c r="I537" s="21"/>
      <c r="K537" s="24" t="n">
        <f aca="false">IF(G537&lt;=7,G537*3.2+6,IF(G537&lt;=13,G537*3+6,IF(G537&lt;=28,G537*2.7+6,IF(G537&lt;=45,G537*2.5,IF(G537&gt;45,G537*2)))))*1.1</f>
        <v>6.6</v>
      </c>
      <c r="M537" s="1"/>
    </row>
    <row r="538" customFormat="false" ht="15" hidden="false" customHeight="false" outlineLevel="0" collapsed="false">
      <c r="A538" s="0" t="s">
        <v>805</v>
      </c>
      <c r="B538" s="23"/>
      <c r="D538" s="1"/>
      <c r="E538" s="0" t="s">
        <v>806</v>
      </c>
      <c r="F538" s="0" t="n">
        <v>2021</v>
      </c>
      <c r="G538" s="2" t="n">
        <v>14.9</v>
      </c>
      <c r="H538" s="21" t="n">
        <v>2</v>
      </c>
      <c r="I538" s="21"/>
      <c r="K538" s="24" t="n">
        <f aca="false">IF(G538&lt;=7,G538*3.2+6,IF(G538&lt;=13,G538*3+6,IF(G538&lt;=28,G538*2.7+6,IF(G538&lt;=45,G538*2.5,IF(G538&gt;45,G538*2)))))*1.1</f>
        <v>50.853</v>
      </c>
      <c r="L538" s="6" t="n">
        <f aca="false">QUOTIENT(Tabelle4[[#This Row],[Spalte14]],6)</f>
        <v>8</v>
      </c>
    </row>
    <row r="539" customFormat="false" ht="15" hidden="false" customHeight="false" outlineLevel="0" collapsed="false">
      <c r="B539" s="23"/>
      <c r="D539" s="1"/>
      <c r="H539" s="21"/>
      <c r="I539" s="21"/>
      <c r="K539" s="24" t="n">
        <f aca="false">IF(G539&lt;=7,G539*3.2+6,IF(G539&lt;=13,G539*3+6,IF(G539&lt;=28,G539*2.7+6,IF(G539&lt;=45,G539*2.5,IF(G539&gt;45,G539*2)))))*1.1</f>
        <v>6.6</v>
      </c>
      <c r="L539" s="6" t="n">
        <f aca="false">QUOTIENT(Tabelle4[[#This Row],[Spalte14]],6)</f>
        <v>1</v>
      </c>
    </row>
    <row r="540" customFormat="false" ht="15" hidden="false" customHeight="false" outlineLevel="0" collapsed="false">
      <c r="B540" s="23"/>
      <c r="D540" s="1"/>
      <c r="H540" s="21"/>
      <c r="I540" s="21"/>
      <c r="K540" s="24" t="n">
        <f aca="false">IF(G540&lt;=7,G540*3.2+6,IF(G540&lt;=13,G540*3+6,IF(G540&lt;=28,G540*2.7+6,IF(G540&lt;=45,G540*2.5,IF(G540&gt;45,G540*2)))))*1.1</f>
        <v>6.6</v>
      </c>
      <c r="L540" s="6" t="n">
        <f aca="false">QUOTIENT(Tabelle4[[#This Row],[Spalte14]],6)</f>
        <v>1</v>
      </c>
    </row>
    <row r="541" customFormat="false" ht="15" hidden="false" customHeight="false" outlineLevel="0" collapsed="false">
      <c r="A541" s="7" t="s">
        <v>807</v>
      </c>
      <c r="B541" s="20"/>
      <c r="C541" s="7"/>
      <c r="D541" s="8"/>
      <c r="E541" s="7"/>
      <c r="F541" s="7"/>
      <c r="H541" s="21"/>
      <c r="I541" s="21"/>
      <c r="K541" s="24" t="n">
        <f aca="false">IF(G541&lt;=7,G541*3.2+6,IF(G541&lt;=13,G541*3+6,IF(G541&lt;=28,G541*2.7+6,IF(G541&lt;=45,G541*2.5,IF(G541&gt;45,G541*2)))))*1.1</f>
        <v>6.6</v>
      </c>
      <c r="L541" s="6" t="n">
        <f aca="false">QUOTIENT(Tabelle4[[#This Row],[Spalte14]],6)</f>
        <v>1</v>
      </c>
    </row>
    <row r="542" customFormat="false" ht="15" hidden="false" customHeight="false" outlineLevel="0" collapsed="false">
      <c r="A542" s="0" t="s">
        <v>808</v>
      </c>
      <c r="B542" s="23"/>
      <c r="D542" s="1"/>
      <c r="E542" s="0" t="s">
        <v>502</v>
      </c>
      <c r="F542" s="0" t="n">
        <v>2016</v>
      </c>
      <c r="G542" s="2" t="n">
        <v>12.1</v>
      </c>
      <c r="H542" s="21" t="n">
        <v>1</v>
      </c>
      <c r="I542" s="21" t="s">
        <v>809</v>
      </c>
      <c r="K542" s="24" t="n">
        <f aca="false">IF(G542&lt;=7,G542*3.2+6,IF(G542&lt;=13,G542*3+6,IF(G542&lt;=28,G542*2.7+6,IF(G542&lt;=45,G542*2.5,IF(G542&gt;45,G542*2)))))*1.1</f>
        <v>46.53</v>
      </c>
      <c r="L542" s="6" t="n">
        <f aca="false">QUOTIENT(Tabelle4[[#This Row],[Spalte14]],6)</f>
        <v>7</v>
      </c>
    </row>
    <row r="543" customFormat="false" ht="15" hidden="false" customHeight="false" outlineLevel="0" collapsed="false">
      <c r="B543" s="23"/>
      <c r="D543" s="1"/>
      <c r="H543" s="21"/>
      <c r="I543" s="21"/>
      <c r="K543" s="24" t="n">
        <f aca="false">IF(G543&lt;=7,G543*3.2+6,IF(G543&lt;=13,G543*3+6,IF(G543&lt;=28,G543*2.7+6,IF(G543&lt;=45,G543*2.5,IF(G543&gt;45,G543*2)))))*1.1</f>
        <v>6.6</v>
      </c>
      <c r="L543" s="6" t="n">
        <f aca="false">QUOTIENT(Tabelle4[[#This Row],[Spalte14]],6)</f>
        <v>1</v>
      </c>
      <c r="M543" s="1" t="s">
        <v>810</v>
      </c>
    </row>
    <row r="544" customFormat="false" ht="15" hidden="false" customHeight="false" outlineLevel="0" collapsed="false">
      <c r="B544" s="23"/>
      <c r="D544" s="1"/>
      <c r="H544" s="21"/>
      <c r="I544" s="21"/>
      <c r="K544" s="24" t="n">
        <f aca="false">IF(G544&lt;=7,G544*3.2+6,IF(G544&lt;=13,G544*3+6,IF(G544&lt;=28,G544*2.7+6,IF(G544&lt;=45,G544*2.5,IF(G544&gt;45,G544*2)))))*1.1</f>
        <v>6.6</v>
      </c>
      <c r="L544" s="6" t="n">
        <f aca="false">QUOTIENT(Tabelle4[[#This Row],[Spalte14]],6)</f>
        <v>1</v>
      </c>
    </row>
    <row r="545" customFormat="false" ht="15" hidden="false" customHeight="false" outlineLevel="0" collapsed="false">
      <c r="B545" s="23"/>
      <c r="D545" s="1"/>
      <c r="H545" s="21"/>
      <c r="I545" s="21"/>
      <c r="K545" s="24" t="n">
        <f aca="false">IF(G545&lt;=7,G545*3.2+6,IF(G545&lt;=13,G545*3+6,IF(G545&lt;=28,G545*2.7+6,IF(G545&lt;=45,G545*2.5,IF(G545&gt;45,G545*2)))))*1.1</f>
        <v>6.6</v>
      </c>
      <c r="L545" s="6" t="n">
        <f aca="false">QUOTIENT(Tabelle4[[#This Row],[Spalte14]],6)</f>
        <v>1</v>
      </c>
    </row>
    <row r="546" customFormat="false" ht="15" hidden="false" customHeight="false" outlineLevel="0" collapsed="false">
      <c r="B546" s="23"/>
      <c r="D546" s="1"/>
      <c r="H546" s="21"/>
      <c r="I546" s="21"/>
      <c r="K546" s="24" t="n">
        <f aca="false">IF(G546&lt;=7,G546*3.2+6,IF(G546&lt;=13,G546*3+6,IF(G546&lt;=28,G546*2.7+6,IF(G546&lt;=45,G546*2.5,IF(G546&gt;45,G546*2)))))*1.1</f>
        <v>6.6</v>
      </c>
      <c r="L546" s="6" t="n">
        <f aca="false">QUOTIENT(Tabelle4[[#This Row],[Spalte14]],6)</f>
        <v>1</v>
      </c>
    </row>
    <row r="547" customFormat="false" ht="15" hidden="false" customHeight="false" outlineLevel="0" collapsed="false">
      <c r="A547" s="7" t="s">
        <v>811</v>
      </c>
      <c r="B547" s="20"/>
      <c r="C547" s="7"/>
      <c r="D547" s="8"/>
      <c r="E547" s="7"/>
      <c r="F547" s="7"/>
      <c r="H547" s="21"/>
      <c r="I547" s="21"/>
      <c r="K547" s="24" t="n">
        <f aca="false">IF(G547&lt;=7,G547*3.2+6,IF(G547&lt;=13,G547*3+6,IF(G547&lt;=28,G547*2.7+6,IF(G547&lt;=45,G547*2.5,IF(G547&gt;45,G547*2)))))*1.1</f>
        <v>6.6</v>
      </c>
      <c r="L547" s="6" t="n">
        <f aca="false">QUOTIENT(Tabelle4[[#This Row],[Spalte14]],6)</f>
        <v>1</v>
      </c>
    </row>
    <row r="548" customFormat="false" ht="15" hidden="false" customHeight="false" outlineLevel="0" collapsed="false">
      <c r="A548" s="0" t="s">
        <v>812</v>
      </c>
      <c r="B548" s="23"/>
      <c r="D548" s="1"/>
      <c r="E548" s="0" t="s">
        <v>290</v>
      </c>
      <c r="F548" s="0" t="n">
        <v>2021</v>
      </c>
      <c r="G548" s="2" t="n">
        <v>24.5</v>
      </c>
      <c r="H548" s="21" t="n">
        <v>8</v>
      </c>
      <c r="I548" s="21"/>
      <c r="K548" s="24" t="n">
        <v>73</v>
      </c>
      <c r="L548" s="6" t="n">
        <f aca="false">QUOTIENT(Tabelle4[[#This Row],[Spalte14]],6)</f>
        <v>12</v>
      </c>
    </row>
    <row r="549" customFormat="false" ht="15" hidden="false" customHeight="false" outlineLevel="0" collapsed="false">
      <c r="A549" s="0" t="s">
        <v>812</v>
      </c>
      <c r="B549" s="23"/>
      <c r="D549" s="1"/>
      <c r="E549" s="0" t="s">
        <v>290</v>
      </c>
      <c r="F549" s="0" t="n">
        <v>2020</v>
      </c>
      <c r="G549" s="2" t="n">
        <v>22.5</v>
      </c>
      <c r="H549" s="21" t="n">
        <v>6</v>
      </c>
      <c r="I549" s="21" t="s">
        <v>813</v>
      </c>
      <c r="K549" s="24" t="n">
        <v>79</v>
      </c>
      <c r="L549" s="6" t="n">
        <f aca="false">QUOTIENT(Tabelle4[[#This Row],[Spalte14]],6)</f>
        <v>13</v>
      </c>
      <c r="M549" s="1" t="s">
        <v>814</v>
      </c>
    </row>
    <row r="550" customFormat="false" ht="15" hidden="false" customHeight="false" outlineLevel="0" collapsed="false">
      <c r="A550" s="0" t="s">
        <v>815</v>
      </c>
      <c r="B550" s="23"/>
      <c r="D550" s="1"/>
      <c r="E550" s="0" t="s">
        <v>223</v>
      </c>
      <c r="F550" s="0" t="n">
        <v>2021</v>
      </c>
      <c r="G550" s="2" t="n">
        <v>27.9</v>
      </c>
      <c r="H550" s="21" t="n">
        <v>4</v>
      </c>
      <c r="I550" s="21"/>
      <c r="K550" s="24" t="n">
        <f aca="false">IF(G550&lt;=7,G550*3.2+6,IF(G550&lt;=13,G550*3+6,IF(G550&lt;=28,G550*2.7+6,IF(G550&lt;=45,G550*2.5,IF(G550&gt;45,G550*2)))))*1.1</f>
        <v>89.463</v>
      </c>
      <c r="L550" s="6" t="n">
        <f aca="false">QUOTIENT(Tabelle4[[#This Row],[Spalte14]],6)</f>
        <v>14</v>
      </c>
      <c r="M550" s="1"/>
    </row>
    <row r="551" customFormat="false" ht="15" hidden="false" customHeight="false" outlineLevel="0" collapsed="false">
      <c r="B551" s="23"/>
      <c r="D551" s="1"/>
      <c r="H551" s="21"/>
      <c r="I551" s="32"/>
      <c r="K551" s="24"/>
      <c r="M551" s="1"/>
    </row>
    <row r="552" customFormat="false" ht="15" hidden="false" customHeight="false" outlineLevel="0" collapsed="false">
      <c r="A552" s="0" t="s">
        <v>816</v>
      </c>
      <c r="B552" s="23"/>
      <c r="D552" s="1"/>
      <c r="E552" s="0" t="s">
        <v>817</v>
      </c>
      <c r="F552" s="0" t="n">
        <v>2017</v>
      </c>
      <c r="G552" s="2" t="n">
        <v>36.5</v>
      </c>
      <c r="H552" s="21" t="n">
        <v>4</v>
      </c>
      <c r="I552" s="21" t="s">
        <v>818</v>
      </c>
      <c r="K552" s="24" t="n">
        <f aca="false">IF(G552&lt;=7,G552*3.2+6,IF(G552&lt;=13,G552*3+6,IF(G552&lt;=28,G552*2.7+6,IF(G552&lt;=45,G552*2.5,IF(G552&gt;45,G552*2)))))*1.1</f>
        <v>100.375</v>
      </c>
      <c r="L552" s="6" t="n">
        <f aca="false">QUOTIENT(Tabelle4[[#This Row],[Spalte14]],6)</f>
        <v>16</v>
      </c>
      <c r="M552" s="1" t="s">
        <v>819</v>
      </c>
    </row>
    <row r="553" customFormat="false" ht="15" hidden="false" customHeight="false" outlineLevel="0" collapsed="false">
      <c r="A553" s="0" t="s">
        <v>820</v>
      </c>
      <c r="B553" s="23"/>
      <c r="D553" s="1"/>
      <c r="E553" s="0" t="s">
        <v>312</v>
      </c>
      <c r="F553" s="0" t="n">
        <v>2018</v>
      </c>
      <c r="G553" s="2" t="n">
        <v>18.5</v>
      </c>
      <c r="H553" s="21" t="n">
        <v>1</v>
      </c>
      <c r="I553" s="25" t="s">
        <v>30</v>
      </c>
      <c r="K553" s="24" t="n">
        <f aca="false">IF(G553&lt;=7,G553*3.2+6,IF(G553&lt;=13,G553*3+6,IF(G553&lt;=28,G553*2.7+6,IF(G553&lt;=45,G553*2.5,IF(G553&gt;45,G553*2)))))*1.1</f>
        <v>61.545</v>
      </c>
      <c r="L553" s="6" t="n">
        <f aca="false">QUOTIENT(Tabelle4[[#This Row],[Spalte14]],6)</f>
        <v>10</v>
      </c>
      <c r="M553" s="1"/>
    </row>
    <row r="554" customFormat="false" ht="15" hidden="false" customHeight="false" outlineLevel="0" collapsed="false">
      <c r="A554" s="0" t="s">
        <v>821</v>
      </c>
      <c r="B554" s="23"/>
      <c r="D554" s="1"/>
      <c r="E554" s="0" t="s">
        <v>272</v>
      </c>
      <c r="F554" s="0" t="n">
        <v>2019</v>
      </c>
      <c r="G554" s="2" t="n">
        <v>27.9</v>
      </c>
      <c r="H554" s="21" t="n">
        <v>2</v>
      </c>
      <c r="I554" s="21" t="s">
        <v>294</v>
      </c>
      <c r="K554" s="24" t="n">
        <f aca="false">IF(G554&lt;=7,G554*3.2+6,IF(G554&lt;=13,G554*3+6,IF(G554&lt;=28,G554*2.7+6,IF(G554&lt;=45,G554*2.5,IF(G554&gt;45,G554*2)))))*1.1</f>
        <v>89.463</v>
      </c>
      <c r="L554" s="6" t="n">
        <f aca="false">QUOTIENT(Tabelle4[[#This Row],[Spalte14]],6)</f>
        <v>14</v>
      </c>
      <c r="M554" s="1" t="s">
        <v>822</v>
      </c>
    </row>
    <row r="555" customFormat="false" ht="15" hidden="false" customHeight="false" outlineLevel="0" collapsed="false">
      <c r="A555" s="0" t="s">
        <v>823</v>
      </c>
      <c r="B555" s="23"/>
      <c r="D555" s="1"/>
      <c r="E555" s="0" t="s">
        <v>188</v>
      </c>
      <c r="F555" s="0" t="n">
        <v>2021</v>
      </c>
      <c r="G555" s="2" t="n">
        <v>26.9</v>
      </c>
      <c r="H555" s="21" t="n">
        <v>3</v>
      </c>
      <c r="I555" s="21"/>
      <c r="K555" s="24" t="n">
        <f aca="false">IF(G555&lt;=7,G555*3.2+6,IF(G555&lt;=13,G555*3+6,IF(G555&lt;=28,G555*2.7+6,IF(G555&lt;=45,G555*2.5,IF(G555&gt;45,G555*2)))))*1.1</f>
        <v>86.493</v>
      </c>
      <c r="L555" s="6" t="n">
        <f aca="false">QUOTIENT(Tabelle4[[#This Row],[Spalte14]],6)</f>
        <v>14</v>
      </c>
      <c r="M555" s="1"/>
    </row>
    <row r="556" customFormat="false" ht="15" hidden="false" customHeight="false" outlineLevel="0" collapsed="false">
      <c r="B556" s="23"/>
      <c r="D556" s="1"/>
      <c r="H556" s="21"/>
      <c r="I556" s="21"/>
      <c r="K556" s="24" t="n">
        <f aca="false">IF(G556&lt;=7,G556*3.2+6,IF(G556&lt;=13,G556*3+6,IF(G556&lt;=28,G556*2.7+6,IF(G556&lt;=45,G556*2.5,IF(G556&gt;45,G556*2)))))*1.1</f>
        <v>6.6</v>
      </c>
      <c r="L556" s="6" t="n">
        <f aca="false">QUOTIENT(Tabelle4[[#This Row],[Spalte14]],6)</f>
        <v>1</v>
      </c>
    </row>
    <row r="557" customFormat="false" ht="15" hidden="false" customHeight="false" outlineLevel="0" collapsed="false">
      <c r="A557" s="0" t="s">
        <v>824</v>
      </c>
      <c r="B557" s="23"/>
      <c r="D557" s="1"/>
      <c r="E557" s="0" t="s">
        <v>825</v>
      </c>
      <c r="F557" s="0" t="n">
        <v>2018</v>
      </c>
      <c r="G557" s="2" t="n">
        <v>12.9</v>
      </c>
      <c r="H557" s="21" t="n">
        <v>7</v>
      </c>
      <c r="I557" s="25"/>
      <c r="K557" s="24" t="n">
        <v>51</v>
      </c>
      <c r="L557" s="6" t="n">
        <f aca="false">QUOTIENT(Tabelle4[[#This Row],[Spalte14]],6)</f>
        <v>8</v>
      </c>
      <c r="M557" s="1" t="s">
        <v>826</v>
      </c>
    </row>
    <row r="558" customFormat="false" ht="15" hidden="false" customHeight="false" outlineLevel="0" collapsed="false">
      <c r="A558" s="0" t="s">
        <v>827</v>
      </c>
      <c r="B558" s="23"/>
      <c r="D558" s="1"/>
      <c r="E558" s="0" t="s">
        <v>828</v>
      </c>
      <c r="F558" s="0" t="n">
        <v>2020</v>
      </c>
      <c r="G558" s="2" t="n">
        <v>28</v>
      </c>
      <c r="H558" s="21" t="n">
        <v>1</v>
      </c>
      <c r="I558" s="21" t="s">
        <v>829</v>
      </c>
      <c r="K558" s="24" t="n">
        <f aca="false">IF(G558&lt;=7,G558*3.2+6,IF(G558&lt;=13,G558*3+6,IF(G558&lt;=28,G558*2.7+6,IF(G558&lt;=45,G558*2.5,IF(G558&gt;45,G558*2)))))*1.1</f>
        <v>89.76</v>
      </c>
      <c r="L558" s="6" t="n">
        <f aca="false">QUOTIENT(Tabelle4[[#This Row],[Spalte14]],6)</f>
        <v>14</v>
      </c>
      <c r="M558" s="1"/>
    </row>
    <row r="559" customFormat="false" ht="15" hidden="false" customHeight="false" outlineLevel="0" collapsed="false">
      <c r="A559" s="0" t="s">
        <v>830</v>
      </c>
      <c r="B559" s="23"/>
      <c r="D559" s="1"/>
      <c r="E559" s="0" t="s">
        <v>238</v>
      </c>
      <c r="F559" s="0" t="n">
        <v>2018</v>
      </c>
      <c r="G559" s="2" t="n">
        <v>0</v>
      </c>
      <c r="H559" s="21" t="n">
        <v>1</v>
      </c>
      <c r="I559" s="25" t="s">
        <v>831</v>
      </c>
      <c r="K559" s="24" t="n">
        <f aca="false">IF(G559&lt;=7,G559*3.2+6,IF(G559&lt;=13,G559*3+6,IF(G559&lt;=28,G559*2.7+6,IF(G559&lt;=45,G559*2.5,IF(G559&gt;45,G559*2)))))*1.1</f>
        <v>6.6</v>
      </c>
      <c r="L559" s="6" t="n">
        <f aca="false">QUOTIENT(Tabelle4[[#This Row],[Spalte14]],6)</f>
        <v>1</v>
      </c>
      <c r="M559" s="1" t="s">
        <v>832</v>
      </c>
    </row>
    <row r="560" customFormat="false" ht="15" hidden="false" customHeight="false" outlineLevel="0" collapsed="false">
      <c r="A560" s="0" t="s">
        <v>833</v>
      </c>
      <c r="B560" s="23"/>
      <c r="D560" s="1"/>
      <c r="E560" s="0" t="s">
        <v>209</v>
      </c>
      <c r="F560" s="0" t="n">
        <v>2020</v>
      </c>
      <c r="G560" s="2" t="n">
        <v>18</v>
      </c>
      <c r="H560" s="21" t="n">
        <v>1</v>
      </c>
      <c r="I560" s="25" t="s">
        <v>216</v>
      </c>
      <c r="K560" s="24" t="n">
        <f aca="false">IF(G560&lt;=7,G560*3.2+6,IF(G560&lt;=13,G560*3+6,IF(G560&lt;=28,G560*2.7+6,IF(G560&lt;=45,G560*2.5,IF(G560&gt;45,G560*2)))))*1.1</f>
        <v>60.06</v>
      </c>
      <c r="L560" s="6" t="n">
        <f aca="false">QUOTIENT(Tabelle4[[#This Row],[Spalte14]],6)</f>
        <v>10</v>
      </c>
      <c r="M560" s="1" t="s">
        <v>834</v>
      </c>
    </row>
    <row r="561" customFormat="false" ht="15" hidden="false" customHeight="false" outlineLevel="0" collapsed="false">
      <c r="A561" s="0" t="s">
        <v>830</v>
      </c>
      <c r="B561" s="23"/>
      <c r="D561" s="1"/>
      <c r="E561" s="0" t="s">
        <v>209</v>
      </c>
      <c r="F561" s="0" t="n">
        <v>2018</v>
      </c>
      <c r="G561" s="2" t="n">
        <v>28.9</v>
      </c>
      <c r="H561" s="21" t="n">
        <v>1</v>
      </c>
      <c r="I561" s="21" t="s">
        <v>30</v>
      </c>
      <c r="K561" s="26" t="n">
        <v>88</v>
      </c>
      <c r="L561" s="6" t="n">
        <f aca="false">QUOTIENT(Tabelle4[[#This Row],[Spalte14]],6)</f>
        <v>14</v>
      </c>
      <c r="M561" s="1" t="s">
        <v>835</v>
      </c>
    </row>
    <row r="562" customFormat="false" ht="15" hidden="false" customHeight="false" outlineLevel="0" collapsed="false">
      <c r="A562" s="0" t="s">
        <v>836</v>
      </c>
      <c r="B562" s="23"/>
      <c r="D562" s="1"/>
      <c r="E562" s="0" t="s">
        <v>198</v>
      </c>
      <c r="F562" s="0" t="n">
        <v>2018</v>
      </c>
      <c r="G562" s="2" t="n">
        <v>45.8</v>
      </c>
      <c r="H562" s="21" t="n">
        <v>2</v>
      </c>
      <c r="I562" s="25" t="s">
        <v>837</v>
      </c>
      <c r="K562" s="26" t="n">
        <v>120</v>
      </c>
      <c r="L562" s="6" t="n">
        <f aca="false">QUOTIENT(Tabelle4[[#This Row],[Spalte14]],6)</f>
        <v>20</v>
      </c>
      <c r="M562" s="1" t="s">
        <v>838</v>
      </c>
    </row>
    <row r="563" customFormat="false" ht="15" hidden="false" customHeight="false" outlineLevel="0" collapsed="false">
      <c r="A563" s="0" t="s">
        <v>839</v>
      </c>
      <c r="B563" s="23"/>
      <c r="D563" s="1"/>
      <c r="E563" s="0" t="s">
        <v>194</v>
      </c>
      <c r="F563" s="0" t="n">
        <v>2021</v>
      </c>
      <c r="G563" s="2" t="n">
        <v>20.5</v>
      </c>
      <c r="H563" s="21" t="n">
        <v>1</v>
      </c>
      <c r="I563" s="33"/>
      <c r="J563" s="4" t="n">
        <v>2</v>
      </c>
      <c r="K563" s="24" t="n">
        <f aca="false">IF(G563&lt;=7,G563*3.2+6,IF(G563&lt;=13,G563*3+6,IF(G563&lt;=28,G563*2.7+6,IF(G563&lt;=45,G563*2.5,IF(G563&gt;45,G563*2)))))*1.1</f>
        <v>67.485</v>
      </c>
      <c r="L563" s="6" t="n">
        <f aca="false">QUOTIENT(Tabelle4[[#This Row],[Spalte14]],6)</f>
        <v>11</v>
      </c>
      <c r="M563" s="1" t="s">
        <v>838</v>
      </c>
    </row>
    <row r="564" customFormat="false" ht="15" hidden="false" customHeight="false" outlineLevel="0" collapsed="false">
      <c r="A564" s="0" t="s">
        <v>840</v>
      </c>
      <c r="B564" s="23"/>
      <c r="D564" s="1"/>
      <c r="E564" s="0" t="s">
        <v>194</v>
      </c>
      <c r="F564" s="0" t="n">
        <v>2019</v>
      </c>
      <c r="G564" s="2" t="n">
        <v>45.9</v>
      </c>
      <c r="H564" s="21" t="n">
        <v>4</v>
      </c>
      <c r="I564" s="33"/>
      <c r="K564" s="24" t="n">
        <f aca="false">IF(G564&lt;=7,G564*3.2+6,IF(G564&lt;=13,G564*3+6,IF(G564&lt;=28,G564*2.7+6,IF(G564&lt;=45,G564*2.5,IF(G564&gt;45,G564*2)))))*1.1</f>
        <v>100.98</v>
      </c>
      <c r="L564" s="6" t="n">
        <f aca="false">QUOTIENT(Tabelle4[[#This Row],[Spalte14]],6)</f>
        <v>16</v>
      </c>
      <c r="M564" s="1" t="s">
        <v>838</v>
      </c>
    </row>
    <row r="565" customFormat="false" ht="15" hidden="false" customHeight="false" outlineLevel="0" collapsed="false">
      <c r="B565" s="23"/>
      <c r="D565" s="1"/>
      <c r="H565" s="21"/>
      <c r="I565" s="21"/>
      <c r="K565" s="24" t="n">
        <f aca="false">IF(G565&lt;=7,G565*3.2+6,IF(G565&lt;=13,G565*3+6,IF(G565&lt;=28,G565*2.7+6,IF(G565&lt;=45,G565*2.5,IF(G565&gt;45,G565*2)))))*1.1</f>
        <v>6.6</v>
      </c>
      <c r="L565" s="6" t="n">
        <f aca="false">QUOTIENT(Tabelle4[[#This Row],[Spalte14]],6)</f>
        <v>1</v>
      </c>
      <c r="M565" s="1" t="s">
        <v>841</v>
      </c>
    </row>
    <row r="566" customFormat="false" ht="15" hidden="false" customHeight="false" outlineLevel="0" collapsed="false">
      <c r="A566" s="0" t="s">
        <v>842</v>
      </c>
      <c r="B566" s="23"/>
      <c r="D566" s="1"/>
      <c r="E566" s="0" t="s">
        <v>278</v>
      </c>
      <c r="F566" s="0" t="n">
        <v>2020</v>
      </c>
      <c r="G566" s="2" t="n">
        <v>37.4</v>
      </c>
      <c r="H566" s="21" t="n">
        <v>1</v>
      </c>
      <c r="I566" s="21" t="s">
        <v>414</v>
      </c>
      <c r="K566" s="24" t="n">
        <f aca="false">IF(G566&lt;=7,G566*3.2+6,IF(G566&lt;=13,G566*3+6,IF(G566&lt;=28,G566*2.7+6,IF(G566&lt;=45,G566*2.5,IF(G566&gt;45,G566*2)))))*1.1</f>
        <v>102.85</v>
      </c>
      <c r="L566" s="6" t="n">
        <f aca="false">QUOTIENT(Tabelle4[[#This Row],[Spalte14]],6)</f>
        <v>17</v>
      </c>
      <c r="M566" s="1" t="s">
        <v>843</v>
      </c>
    </row>
    <row r="567" customFormat="false" ht="15" hidden="false" customHeight="false" outlineLevel="0" collapsed="false">
      <c r="A567" s="0" t="s">
        <v>844</v>
      </c>
      <c r="B567" s="23"/>
      <c r="D567" s="1"/>
      <c r="E567" s="0" t="s">
        <v>219</v>
      </c>
      <c r="F567" s="0" t="n">
        <v>2019</v>
      </c>
      <c r="G567" s="2" t="n">
        <v>59</v>
      </c>
      <c r="H567" s="21" t="n">
        <v>1</v>
      </c>
      <c r="I567" s="21" t="s">
        <v>845</v>
      </c>
      <c r="K567" s="24" t="n">
        <f aca="false">IF(G567&lt;=7,G567*3.2+6,IF(G567&lt;=13,G567*3+6,IF(G567&lt;=28,G567*2.7+6,IF(G567&lt;=45,G567*2.5,IF(G567&gt;45,G567*2)))))*1.1</f>
        <v>129.8</v>
      </c>
      <c r="L567" s="6" t="n">
        <f aca="false">QUOTIENT(Tabelle4[[#This Row],[Spalte14]],6)</f>
        <v>21</v>
      </c>
      <c r="M567" s="1" t="s">
        <v>846</v>
      </c>
    </row>
    <row r="568" customFormat="false" ht="15" hidden="false" customHeight="false" outlineLevel="0" collapsed="false">
      <c r="B568" s="23"/>
      <c r="D568" s="1"/>
      <c r="H568" s="21"/>
      <c r="I568" s="21"/>
      <c r="K568" s="24" t="n">
        <f aca="false">IF(G568&lt;=7,G568*3.2+6,IF(G568&lt;=13,G568*3+6,IF(G568&lt;=28,G568*2.7+6,IF(G568&lt;=45,G568*2.5,IF(G568&gt;45,G568*2)))))*1.1</f>
        <v>6.6</v>
      </c>
      <c r="M568" s="1"/>
    </row>
    <row r="569" customFormat="false" ht="15" hidden="false" customHeight="false" outlineLevel="0" collapsed="false">
      <c r="B569" s="23"/>
      <c r="D569" s="1"/>
      <c r="H569" s="21"/>
      <c r="I569" s="21"/>
      <c r="K569" s="24" t="n">
        <f aca="false">IF(G569&lt;=7,G569*3.2+6,IF(G569&lt;=13,G569*3+6,IF(G569&lt;=28,G569*2.7+6,IF(G569&lt;=45,G569*2.5,IF(G569&gt;45,G569*2)))))*1.1</f>
        <v>6.6</v>
      </c>
      <c r="M569" s="1"/>
    </row>
    <row r="570" customFormat="false" ht="15" hidden="false" customHeight="false" outlineLevel="0" collapsed="false">
      <c r="B570" s="23"/>
      <c r="D570" s="1"/>
      <c r="H570" s="21"/>
      <c r="I570" s="21"/>
      <c r="K570" s="24" t="n">
        <f aca="false">IF(G570&lt;=7,G570*3.2+6,IF(G570&lt;=13,G570*3+6,IF(G570&lt;=28,G570*2.7+6,IF(G570&lt;=45,G570*2.5,IF(G570&gt;45,G570*2)))))*1.1</f>
        <v>6.6</v>
      </c>
      <c r="L570" s="6" t="n">
        <f aca="false">QUOTIENT(Tabelle4[[#This Row],[Spalte14]],6)</f>
        <v>1</v>
      </c>
      <c r="M570" s="1"/>
    </row>
    <row r="571" customFormat="false" ht="15" hidden="false" customHeight="false" outlineLevel="0" collapsed="false">
      <c r="A571" s="0" t="s">
        <v>830</v>
      </c>
      <c r="B571" s="23"/>
      <c r="D571" s="1"/>
      <c r="E571" s="0" t="s">
        <v>847</v>
      </c>
      <c r="F571" s="0" t="n">
        <v>2020</v>
      </c>
      <c r="G571" s="2" t="n">
        <v>13.6</v>
      </c>
      <c r="H571" s="21" t="n">
        <v>1</v>
      </c>
      <c r="I571" s="25" t="s">
        <v>566</v>
      </c>
      <c r="K571" s="24" t="n">
        <f aca="false">IF(G571&lt;=7,G571*3.2+6,IF(G571&lt;=13,G571*3+6,IF(G571&lt;=28,G571*2.7+6,IF(G571&lt;=45,G571*2.5,IF(G571&gt;45,G571*2)))))*1.1</f>
        <v>46.992</v>
      </c>
      <c r="L571" s="6" t="n">
        <f aca="false">QUOTIENT(Tabelle4[[#This Row],[Spalte14]],6)</f>
        <v>7</v>
      </c>
      <c r="M571" s="1" t="s">
        <v>848</v>
      </c>
    </row>
    <row r="572" customFormat="false" ht="15" hidden="false" customHeight="false" outlineLevel="0" collapsed="false">
      <c r="A572" s="0" t="s">
        <v>849</v>
      </c>
      <c r="B572" s="23"/>
      <c r="D572" s="1"/>
      <c r="E572" s="0" t="s">
        <v>773</v>
      </c>
      <c r="F572" s="0" t="n">
        <v>2020</v>
      </c>
      <c r="G572" s="2" t="n">
        <v>18.6</v>
      </c>
      <c r="H572" s="21" t="n">
        <v>3</v>
      </c>
      <c r="I572" s="21"/>
      <c r="K572" s="24" t="n">
        <f aca="false">IF(G572&lt;=7,G572*3.2+6,IF(G572&lt;=13,G572*3+6,IF(G572&lt;=28,G572*2.7+6,IF(G572&lt;=45,G572*2.5,IF(G572&gt;45,G572*2)))))*1.1</f>
        <v>61.842</v>
      </c>
      <c r="L572" s="6" t="n">
        <f aca="false">QUOTIENT(Tabelle4[[#This Row],[Spalte14]],6)</f>
        <v>10</v>
      </c>
      <c r="M572" s="1" t="s">
        <v>850</v>
      </c>
    </row>
    <row r="573" customFormat="false" ht="15" hidden="false" customHeight="false" outlineLevel="0" collapsed="false">
      <c r="A573" s="0" t="s">
        <v>851</v>
      </c>
      <c r="B573" s="23"/>
      <c r="D573" s="1"/>
      <c r="E573" s="0" t="s">
        <v>232</v>
      </c>
      <c r="F573" s="0" t="n">
        <v>2018</v>
      </c>
      <c r="G573" s="2" t="n">
        <v>20.3</v>
      </c>
      <c r="H573" s="21" t="n">
        <v>1</v>
      </c>
      <c r="I573" s="21" t="s">
        <v>852</v>
      </c>
      <c r="K573" s="24" t="n">
        <f aca="false">IF(G573&lt;=7,G573*3.2+6,IF(G573&lt;=13,G573*3+6,IF(G573&lt;=28,G573*2.7+6,IF(G573&lt;=45,G573*2.5,IF(G573&gt;45,G573*2)))))*1.1</f>
        <v>66.891</v>
      </c>
      <c r="L573" s="6" t="n">
        <f aca="false">QUOTIENT(Tabelle4[[#This Row],[Spalte14]],6)</f>
        <v>11</v>
      </c>
      <c r="M573" s="1" t="s">
        <v>853</v>
      </c>
    </row>
    <row r="574" customFormat="false" ht="15" hidden="false" customHeight="false" outlineLevel="0" collapsed="false">
      <c r="A574" s="0" t="s">
        <v>854</v>
      </c>
      <c r="B574" s="23"/>
      <c r="D574" s="1"/>
      <c r="E574" s="0" t="s">
        <v>379</v>
      </c>
      <c r="F574" s="0" t="n">
        <v>2017</v>
      </c>
      <c r="G574" s="2" t="n">
        <v>13.2</v>
      </c>
      <c r="H574" s="21" t="n">
        <v>1</v>
      </c>
      <c r="I574" s="21" t="s">
        <v>566</v>
      </c>
      <c r="K574" s="24" t="n">
        <f aca="false">IF(G574&lt;=7,G574*3.2+6,IF(G574&lt;=13,G574*3+6,IF(G574&lt;=28,G574*2.7+6,IF(G574&lt;=45,G574*2.5,IF(G574&gt;45,G574*2)))))*1.1</f>
        <v>45.804</v>
      </c>
      <c r="L574" s="6" t="n">
        <f aca="false">QUOTIENT(Tabelle4[[#This Row],[Spalte14]],6)</f>
        <v>7</v>
      </c>
      <c r="M574" s="1" t="s">
        <v>855</v>
      </c>
    </row>
    <row r="575" customFormat="false" ht="15" hidden="false" customHeight="false" outlineLevel="0" collapsed="false">
      <c r="A575" s="0" t="s">
        <v>856</v>
      </c>
      <c r="B575" s="23"/>
      <c r="D575" s="1"/>
      <c r="E575" s="0" t="s">
        <v>238</v>
      </c>
      <c r="F575" s="0" t="n">
        <v>2020</v>
      </c>
      <c r="G575" s="2" t="n">
        <v>26.5</v>
      </c>
      <c r="H575" s="21" t="n">
        <v>2</v>
      </c>
      <c r="I575" s="21" t="s">
        <v>246</v>
      </c>
      <c r="K575" s="24" t="n">
        <f aca="false">IF(G575&lt;=7,G575*3.2+6,IF(G575&lt;=13,G575*3+6,IF(G575&lt;=28,G575*2.7+6,IF(G575&lt;=45,G575*2.5,IF(G575&gt;45,G575*2)))))*1.1</f>
        <v>85.305</v>
      </c>
      <c r="L575" s="6" t="n">
        <f aca="false">QUOTIENT(Tabelle4[[#This Row],[Spalte14]],6)</f>
        <v>14</v>
      </c>
      <c r="M575" s="1"/>
    </row>
    <row r="576" customFormat="false" ht="15" hidden="false" customHeight="false" outlineLevel="0" collapsed="false">
      <c r="B576" s="23"/>
      <c r="D576" s="1"/>
      <c r="H576" s="21"/>
      <c r="I576" s="25"/>
      <c r="K576" s="24" t="n">
        <f aca="false">IF(G576&lt;=7,G576*3.2+6,IF(G576&lt;=13,G576*3+6,IF(G576&lt;=28,G576*2.7+6,IF(G576&lt;=45,G576*2.5,IF(G576&gt;45,G576*2)))))*1.1</f>
        <v>6.6</v>
      </c>
      <c r="M576" s="1"/>
    </row>
    <row r="577" customFormat="false" ht="15" hidden="false" customHeight="false" outlineLevel="0" collapsed="false">
      <c r="A577" s="0" t="s">
        <v>857</v>
      </c>
      <c r="B577" s="23"/>
      <c r="D577" s="1"/>
      <c r="E577" s="0" t="s">
        <v>407</v>
      </c>
      <c r="F577" s="0" t="n">
        <v>2021</v>
      </c>
      <c r="G577" s="2" t="n">
        <v>15</v>
      </c>
      <c r="H577" s="21" t="n">
        <v>3</v>
      </c>
      <c r="I577" s="21"/>
      <c r="K577" s="24" t="n">
        <f aca="false">IF(G577&lt;=7,G577*3.2+6,IF(G577&lt;=13,G577*3+6,IF(G577&lt;=28,G577*2.7+6,IF(G577&lt;=45,G577*2.5,IF(G577&gt;45,G577*2)))))*1.1</f>
        <v>51.15</v>
      </c>
      <c r="L577" s="6" t="n">
        <f aca="false">QUOTIENT(Tabelle4[[#This Row],[Spalte14]],6)</f>
        <v>8</v>
      </c>
      <c r="M577" s="1" t="s">
        <v>858</v>
      </c>
    </row>
    <row r="578" customFormat="false" ht="15" hidden="false" customHeight="false" outlineLevel="0" collapsed="false">
      <c r="B578" s="23"/>
      <c r="D578" s="1"/>
      <c r="H578" s="21"/>
      <c r="I578" s="25"/>
      <c r="K578" s="24" t="n">
        <f aca="false">IF(G578&lt;=7,G578*3.2+6,IF(G578&lt;=13,G578*3+6,IF(G578&lt;=28,G578*2.7+6,IF(G578&lt;=45,G578*2.5,IF(G578&gt;45,G578*2)))))*1.1</f>
        <v>6.6</v>
      </c>
      <c r="L578" s="6" t="n">
        <f aca="false">QUOTIENT(Tabelle4[[#This Row],[Spalte14]],6)</f>
        <v>1</v>
      </c>
      <c r="M578" s="1"/>
    </row>
    <row r="579" customFormat="false" ht="15" hidden="false" customHeight="false" outlineLevel="0" collapsed="false">
      <c r="A579" s="0" t="s">
        <v>859</v>
      </c>
      <c r="B579" s="23"/>
      <c r="D579" s="1"/>
      <c r="E579" s="0" t="s">
        <v>50</v>
      </c>
      <c r="F579" s="0" t="n">
        <v>2015</v>
      </c>
      <c r="G579" s="2" t="n">
        <v>52</v>
      </c>
      <c r="H579" s="21" t="n">
        <v>3</v>
      </c>
      <c r="I579" s="21"/>
      <c r="K579" s="24" t="n">
        <f aca="false">IF(G579&lt;=7,G579*3.2+6,IF(G579&lt;=13,G579*3+6,IF(G579&lt;=28,G579*2.7+6,IF(G579&lt;=45,G579*2.5,IF(G579&gt;45,G579*2)))))*1.1</f>
        <v>114.4</v>
      </c>
      <c r="L579" s="6" t="n">
        <f aca="false">QUOTIENT(Tabelle4[[#This Row],[Spalte14]],6)</f>
        <v>19</v>
      </c>
      <c r="M579" s="1" t="s">
        <v>860</v>
      </c>
    </row>
    <row r="580" customFormat="false" ht="15" hidden="false" customHeight="false" outlineLevel="0" collapsed="false">
      <c r="B580" s="23"/>
      <c r="D580" s="1"/>
      <c r="H580" s="21"/>
      <c r="I580" s="21"/>
      <c r="K580" s="24" t="n">
        <f aca="false">IF(G580&lt;=7,G580*3.2+6,IF(G580&lt;=13,G580*3+6,IF(G580&lt;=28,G580*2.7+6,IF(G580&lt;=45,G580*2.5,IF(G580&gt;45,G580*2)))))*1.1</f>
        <v>6.6</v>
      </c>
      <c r="M580" s="1"/>
    </row>
    <row r="581" customFormat="false" ht="15" hidden="false" customHeight="false" outlineLevel="0" collapsed="false">
      <c r="A581" s="0" t="s">
        <v>861</v>
      </c>
      <c r="B581" s="23"/>
      <c r="D581" s="1"/>
      <c r="E581" s="0" t="s">
        <v>219</v>
      </c>
      <c r="F581" s="0" t="n">
        <v>2019</v>
      </c>
      <c r="G581" s="2" t="n">
        <v>22.5</v>
      </c>
      <c r="H581" s="21" t="n">
        <v>0</v>
      </c>
      <c r="I581" s="25" t="s">
        <v>862</v>
      </c>
      <c r="K581" s="24" t="n">
        <f aca="false">IF(G581&lt;=7,G581*3.2+6,IF(G581&lt;=13,G581*3+6,IF(G581&lt;=28,G581*2.7+6,IF(G581&lt;=45,G581*2.5,IF(G581&gt;45,G581*2)))))*1.1</f>
        <v>73.425</v>
      </c>
      <c r="L581" s="6" t="n">
        <f aca="false">QUOTIENT(Tabelle4[[#This Row],[Spalte14]],6)</f>
        <v>12</v>
      </c>
      <c r="M581" s="1"/>
    </row>
    <row r="582" customFormat="false" ht="15" hidden="false" customHeight="false" outlineLevel="0" collapsed="false">
      <c r="B582" s="23"/>
      <c r="D582" s="1"/>
      <c r="H582" s="21"/>
      <c r="I582" s="21"/>
      <c r="K582" s="24" t="n">
        <f aca="false">IF(G582&lt;=7,G582*3.2+6,IF(G582&lt;=13,G582*3+6,IF(G582&lt;=28,G582*2.7+6,IF(G582&lt;=45,G582*2.5,IF(G582&gt;45,G582*2)))))*1.1</f>
        <v>6.6</v>
      </c>
      <c r="L582" s="6" t="n">
        <f aca="false">QUOTIENT(Tabelle4[[#This Row],[Spalte14]],6)</f>
        <v>1</v>
      </c>
      <c r="M582" s="1"/>
    </row>
    <row r="583" customFormat="false" ht="15" hidden="false" customHeight="false" outlineLevel="0" collapsed="false">
      <c r="B583" s="23"/>
      <c r="D583" s="1"/>
      <c r="H583" s="21"/>
      <c r="I583" s="21"/>
      <c r="K583" s="24" t="n">
        <f aca="false">IF(G583&lt;=7,G583*3.2+6,IF(G583&lt;=13,G583*3+6,IF(G583&lt;=28,G583*2.7+6,IF(G583&lt;=45,G583*2.5,IF(G583&gt;45,G583*2)))))*1.1</f>
        <v>6.6</v>
      </c>
      <c r="L583" s="6" t="n">
        <f aca="false">QUOTIENT(Tabelle4[[#This Row],[Spalte14]],6)</f>
        <v>1</v>
      </c>
      <c r="M583" s="1"/>
    </row>
    <row r="584" customFormat="false" ht="15" hidden="false" customHeight="false" outlineLevel="0" collapsed="false">
      <c r="A584" s="0" t="s">
        <v>863</v>
      </c>
      <c r="B584" s="23"/>
      <c r="D584" s="1"/>
      <c r="E584" s="0" t="s">
        <v>864</v>
      </c>
      <c r="F584" s="0" t="n">
        <v>2011</v>
      </c>
      <c r="G584" s="2" t="n">
        <v>8</v>
      </c>
      <c r="H584" s="21" t="n">
        <v>2</v>
      </c>
      <c r="I584" s="21" t="s">
        <v>229</v>
      </c>
      <c r="K584" s="24" t="n">
        <f aca="false">IF(G584&lt;=7,G584*3.2+6,IF(G584&lt;=13,G584*3+6,IF(G584&lt;=28,G584*2.7+6,IF(G584&lt;=45,G584*2.5,IF(G584&gt;45,G584*2)))))*1.1</f>
        <v>33</v>
      </c>
      <c r="L584" s="6" t="n">
        <f aca="false">QUOTIENT(Tabelle4[[#This Row],[Spalte14]],6)</f>
        <v>5</v>
      </c>
    </row>
    <row r="585" customFormat="false" ht="15" hidden="false" customHeight="false" outlineLevel="0" collapsed="false">
      <c r="A585" s="0" t="s">
        <v>865</v>
      </c>
      <c r="B585" s="23"/>
      <c r="D585" s="1"/>
      <c r="E585" s="0" t="s">
        <v>866</v>
      </c>
      <c r="F585" s="0" t="n">
        <v>2011</v>
      </c>
      <c r="G585" s="2" t="n">
        <v>10.2</v>
      </c>
      <c r="H585" s="21" t="n">
        <v>2</v>
      </c>
      <c r="I585" s="21"/>
      <c r="J585" s="4" t="n">
        <v>1</v>
      </c>
      <c r="K585" s="24" t="n">
        <f aca="false">IF(G585&lt;=7,G585*3.2+6,IF(G585&lt;=13,G585*3+6,IF(G585&lt;=28,G585*2.7+6,IF(G585&lt;=45,G585*2.5,IF(G585&gt;45,G585*2)))))*1.1</f>
        <v>40.26</v>
      </c>
      <c r="L585" s="6" t="n">
        <f aca="false">QUOTIENT(Tabelle4[[#This Row],[Spalte14]],6)</f>
        <v>6</v>
      </c>
      <c r="M585" s="1" t="s">
        <v>867</v>
      </c>
    </row>
    <row r="586" customFormat="false" ht="15" hidden="false" customHeight="false" outlineLevel="0" collapsed="false">
      <c r="A586" s="0" t="s">
        <v>868</v>
      </c>
      <c r="B586" s="23"/>
      <c r="D586" s="1"/>
      <c r="E586" s="0" t="s">
        <v>504</v>
      </c>
      <c r="F586" s="0" t="n">
        <v>2012</v>
      </c>
      <c r="G586" s="2" t="n">
        <v>14</v>
      </c>
      <c r="H586" s="21" t="n">
        <v>2</v>
      </c>
      <c r="I586" s="21"/>
      <c r="J586" s="4" t="n">
        <v>1</v>
      </c>
      <c r="K586" s="24" t="n">
        <f aca="false">IF(G586&lt;=7,G586*3.2+6,IF(G586&lt;=13,G586*3+6,IF(G586&lt;=28,G586*2.7+6,IF(G586&lt;=45,G586*2.5,IF(G586&gt;45,G586*2)))))*1.1</f>
        <v>48.18</v>
      </c>
      <c r="L586" s="6" t="n">
        <f aca="false">QUOTIENT(Tabelle4[[#This Row],[Spalte14]],6)</f>
        <v>8</v>
      </c>
      <c r="M586" s="1" t="s">
        <v>869</v>
      </c>
    </row>
    <row r="587" customFormat="false" ht="15" hidden="false" customHeight="false" outlineLevel="0" collapsed="false">
      <c r="A587" s="0" t="s">
        <v>870</v>
      </c>
      <c r="B587" s="23"/>
      <c r="D587" s="1"/>
      <c r="E587" s="0" t="s">
        <v>504</v>
      </c>
      <c r="F587" s="0" t="n">
        <v>2019</v>
      </c>
      <c r="G587" s="2" t="n">
        <v>18.5</v>
      </c>
      <c r="H587" s="21" t="n">
        <v>3</v>
      </c>
      <c r="I587" s="21"/>
      <c r="K587" s="24" t="n">
        <f aca="false">IF(G587&lt;=7,G587*3.2+6,IF(G587&lt;=13,G587*3+6,IF(G587&lt;=28,G587*2.7+6,IF(G587&lt;=45,G587*2.5,IF(G587&gt;45,G587*2)))))*1.1</f>
        <v>61.545</v>
      </c>
      <c r="L587" s="6" t="n">
        <f aca="false">QUOTIENT(Tabelle4[[#This Row],[Spalte14]],6)</f>
        <v>10</v>
      </c>
    </row>
    <row r="588" customFormat="false" ht="15" hidden="false" customHeight="false" outlineLevel="0" collapsed="false">
      <c r="A588" s="0" t="s">
        <v>871</v>
      </c>
      <c r="B588" s="23"/>
      <c r="D588" s="1"/>
      <c r="E588" s="0" t="s">
        <v>407</v>
      </c>
      <c r="F588" s="0" t="n">
        <v>2020</v>
      </c>
      <c r="G588" s="2" t="n">
        <v>29</v>
      </c>
      <c r="H588" s="21" t="n">
        <v>4</v>
      </c>
      <c r="I588" s="25"/>
      <c r="K588" s="24" t="n">
        <f aca="false">IF(G588&lt;=7,G588*3.2+6,IF(G588&lt;=13,G588*3+6,IF(G588&lt;=28,G588*2.7+6,IF(G588&lt;=45,G588*2.5,IF(G588&gt;45,G588*2)))))*1.1</f>
        <v>79.75</v>
      </c>
      <c r="L588" s="6" t="n">
        <f aca="false">QUOTIENT(Tabelle4[[#This Row],[Spalte14]],6)</f>
        <v>13</v>
      </c>
      <c r="M588" s="1" t="s">
        <v>872</v>
      </c>
    </row>
    <row r="589" customFormat="false" ht="15" hidden="false" customHeight="false" outlineLevel="0" collapsed="false">
      <c r="A589" s="0" t="s">
        <v>873</v>
      </c>
      <c r="B589" s="23"/>
      <c r="D589" s="1"/>
      <c r="E589" s="0" t="s">
        <v>202</v>
      </c>
      <c r="F589" s="0" t="n">
        <v>2018</v>
      </c>
      <c r="G589" s="2" t="n">
        <v>27.5</v>
      </c>
      <c r="H589" s="21" t="n">
        <v>1</v>
      </c>
      <c r="I589" s="21" t="s">
        <v>46</v>
      </c>
      <c r="K589" s="24" t="n">
        <f aca="false">IF(G589&lt;=7,G589*3.2+6,IF(G589&lt;=13,G589*3+6,IF(G589&lt;=28,G589*2.7+6,IF(G589&lt;=45,G589*2.5,IF(G589&gt;45,G589*2)))))*1.1</f>
        <v>88.275</v>
      </c>
      <c r="L589" s="6" t="n">
        <f aca="false">QUOTIENT(Tabelle4[[#This Row],[Spalte14]],6)</f>
        <v>14</v>
      </c>
      <c r="M589" s="1" t="s">
        <v>874</v>
      </c>
    </row>
    <row r="590" customFormat="false" ht="15" hidden="false" customHeight="false" outlineLevel="0" collapsed="false">
      <c r="B590" s="23"/>
      <c r="D590" s="1"/>
      <c r="H590" s="21"/>
      <c r="I590" s="21"/>
      <c r="K590" s="24" t="n">
        <f aca="false">IF(G590&lt;=7,G590*3.2+6,IF(G590&lt;=13,G590*3+6,IF(G590&lt;=28,G590*2.7+6,IF(G590&lt;=45,G590*2.5,IF(G590&gt;45,G590*2)))))*1.1</f>
        <v>6.6</v>
      </c>
      <c r="L590" s="6" t="n">
        <f aca="false">QUOTIENT(Tabelle4[[#This Row],[Spalte14]],6)</f>
        <v>1</v>
      </c>
    </row>
    <row r="591" customFormat="false" ht="15" hidden="false" customHeight="false" outlineLevel="0" collapsed="false">
      <c r="B591" s="23"/>
      <c r="D591" s="1"/>
      <c r="H591" s="21"/>
      <c r="I591" s="21"/>
      <c r="K591" s="24" t="n">
        <f aca="false">IF(G591&lt;=7,G591*3.2+6,IF(G591&lt;=13,G591*3+6,IF(G591&lt;=28,G591*2.7+6,IF(G591&lt;=45,G591*2.5,IF(G591&gt;45,G591*2)))))*1.1</f>
        <v>6.6</v>
      </c>
      <c r="L591" s="6" t="n">
        <f aca="false">QUOTIENT(Tabelle4[[#This Row],[Spalte14]],6)</f>
        <v>1</v>
      </c>
    </row>
    <row r="592" customFormat="false" ht="15" hidden="false" customHeight="false" outlineLevel="0" collapsed="false">
      <c r="B592" s="23"/>
      <c r="D592" s="1"/>
      <c r="H592" s="21"/>
      <c r="I592" s="21"/>
      <c r="K592" s="24" t="n">
        <f aca="false">IF(G592&lt;=7,G592*3.2+6,IF(G592&lt;=13,G592*3+6,IF(G592&lt;=28,G592*2.7+6,IF(G592&lt;=45,G592*2.5,IF(G592&gt;45,G592*2)))))*1.1</f>
        <v>6.6</v>
      </c>
      <c r="L592" s="6" t="n">
        <f aca="false">QUOTIENT(Tabelle4[[#This Row],[Spalte14]],6)</f>
        <v>1</v>
      </c>
    </row>
    <row r="593" customFormat="false" ht="15" hidden="false" customHeight="false" outlineLevel="0" collapsed="false">
      <c r="B593" s="23"/>
      <c r="D593" s="1"/>
      <c r="H593" s="21"/>
      <c r="I593" s="21"/>
      <c r="K593" s="24" t="n">
        <f aca="false">IF(G593&lt;=7,G593*3.2+6,IF(G593&lt;=13,G593*3+6,IF(G593&lt;=28,G593*2.7+6,IF(G593&lt;=45,G593*2.5,IF(G593&gt;45,G593*2)))))*1.1</f>
        <v>6.6</v>
      </c>
      <c r="L593" s="6" t="n">
        <f aca="false">QUOTIENT(Tabelle4[[#This Row],[Spalte14]],6)</f>
        <v>1</v>
      </c>
    </row>
    <row r="594" customFormat="false" ht="15" hidden="false" customHeight="false" outlineLevel="0" collapsed="false">
      <c r="A594" s="7" t="s">
        <v>875</v>
      </c>
      <c r="B594" s="20"/>
      <c r="C594" s="7"/>
      <c r="D594" s="8"/>
      <c r="E594" s="7"/>
      <c r="F594" s="7"/>
      <c r="G594" s="7"/>
      <c r="H594" s="21"/>
      <c r="I594" s="21"/>
      <c r="K594" s="24" t="n">
        <f aca="false">IF(G594&lt;=7,G594*3.2+6,IF(G594&lt;=13,G594*3+6,IF(G594&lt;=28,G594*2.7+6,IF(G594&lt;=45,G594*2.5,IF(G594&gt;45,G594*2)))))*1.1</f>
        <v>6.6</v>
      </c>
      <c r="L594" s="6" t="n">
        <f aca="false">QUOTIENT(Tabelle4[[#This Row],[Spalte14]],6)</f>
        <v>1</v>
      </c>
    </row>
    <row r="595" customFormat="false" ht="15" hidden="false" customHeight="false" outlineLevel="0" collapsed="false">
      <c r="B595" s="23"/>
      <c r="D595" s="1"/>
      <c r="H595" s="21"/>
      <c r="I595" s="21"/>
      <c r="K595" s="24" t="n">
        <f aca="false">IF(G595&lt;=7,G595*3.2+6,IF(G595&lt;=13,G595*3+6,IF(G595&lt;=28,G595*2.7+6,IF(G595&lt;=45,G595*2.5,IF(G595&gt;45,G595*2)))))*1.1</f>
        <v>6.6</v>
      </c>
      <c r="L595" s="6" t="n">
        <f aca="false">QUOTIENT(Tabelle4[[#This Row],[Spalte14]],6)</f>
        <v>1</v>
      </c>
      <c r="M595" s="1" t="s">
        <v>876</v>
      </c>
    </row>
    <row r="596" customFormat="false" ht="15" hidden="false" customHeight="false" outlineLevel="0" collapsed="false">
      <c r="A596" s="0" t="s">
        <v>877</v>
      </c>
      <c r="B596" s="23"/>
      <c r="D596" s="1"/>
      <c r="E596" s="0" t="s">
        <v>272</v>
      </c>
      <c r="F596" s="0" t="n">
        <v>2021</v>
      </c>
      <c r="G596" s="2" t="n">
        <v>15.9</v>
      </c>
      <c r="H596" s="21" t="n">
        <v>3</v>
      </c>
      <c r="I596" s="21"/>
      <c r="K596" s="24" t="n">
        <f aca="false">IF(G596&lt;=7,G596*3.2+6,IF(G596&lt;=13,G596*3+6,IF(G596&lt;=28,G596*2.7+6,IF(G596&lt;=45,G596*2.5,IF(G596&gt;45,G596*2)))))*1.1</f>
        <v>53.823</v>
      </c>
      <c r="L596" s="6" t="n">
        <f aca="false">QUOTIENT(Tabelle4[[#This Row],[Spalte14]],6)</f>
        <v>8</v>
      </c>
      <c r="M596" s="1" t="s">
        <v>876</v>
      </c>
    </row>
    <row r="597" customFormat="false" ht="15" hidden="false" customHeight="false" outlineLevel="0" collapsed="false">
      <c r="A597" s="0" t="s">
        <v>878</v>
      </c>
      <c r="B597" s="23"/>
      <c r="D597" s="1"/>
      <c r="E597" s="0" t="s">
        <v>879</v>
      </c>
      <c r="F597" s="0" t="n">
        <v>2019</v>
      </c>
      <c r="G597" s="2" t="n">
        <v>16.9</v>
      </c>
      <c r="H597" s="21" t="n">
        <v>0</v>
      </c>
      <c r="I597" s="21" t="s">
        <v>179</v>
      </c>
      <c r="K597" s="24" t="n">
        <f aca="false">IF(G597&lt;=7,G597*3.2+6,IF(G597&lt;=13,G597*3+6,IF(G597&lt;=28,G597*2.7+6,IF(G597&lt;=45,G597*2.5,IF(G597&gt;45,G597*2)))))*1.1</f>
        <v>56.793</v>
      </c>
      <c r="L597" s="6" t="n">
        <f aca="false">QUOTIENT(Tabelle4[[#This Row],[Spalte14]],6)</f>
        <v>9</v>
      </c>
      <c r="M597" s="1" t="s">
        <v>880</v>
      </c>
    </row>
    <row r="598" customFormat="false" ht="15" hidden="false" customHeight="false" outlineLevel="0" collapsed="false">
      <c r="B598" s="23"/>
      <c r="D598" s="1"/>
      <c r="H598" s="21"/>
      <c r="I598" s="21"/>
      <c r="K598" s="24" t="n">
        <f aca="false">IF(G598&lt;=7,G598*3.2+6,IF(G598&lt;=13,G598*3+6,IF(G598&lt;=28,G598*2.7+6,IF(G598&lt;=45,G598*2.5,IF(G598&gt;45,G598*2)))))*1.1</f>
        <v>6.6</v>
      </c>
      <c r="L598" s="6" t="n">
        <f aca="false">QUOTIENT(Tabelle4[[#This Row],[Spalte14]],6)</f>
        <v>1</v>
      </c>
    </row>
    <row r="599" customFormat="false" ht="15" hidden="false" customHeight="false" outlineLevel="0" collapsed="false">
      <c r="B599" s="23"/>
      <c r="D599" s="1"/>
      <c r="H599" s="21"/>
      <c r="I599" s="21"/>
      <c r="K599" s="24" t="n">
        <f aca="false">IF(G599&lt;=7,G599*3.2+6,IF(G599&lt;=13,G599*3+6,IF(G599&lt;=28,G599*2.7+6,IF(G599&lt;=45,G599*2.5,IF(G599&gt;45,G599*2)))))*1.1</f>
        <v>6.6</v>
      </c>
      <c r="L599" s="6" t="n">
        <f aca="false">QUOTIENT(Tabelle4[[#This Row],[Spalte14]],6)</f>
        <v>1</v>
      </c>
    </row>
    <row r="600" customFormat="false" ht="15" hidden="false" customHeight="false" outlineLevel="0" collapsed="false">
      <c r="A600" s="0" t="s">
        <v>881</v>
      </c>
      <c r="B600" s="23"/>
      <c r="D600" s="1"/>
      <c r="E600" s="0" t="s">
        <v>882</v>
      </c>
      <c r="F600" s="0" t="n">
        <v>2020</v>
      </c>
      <c r="G600" s="2" t="n">
        <v>34</v>
      </c>
      <c r="H600" s="21" t="n">
        <v>3</v>
      </c>
      <c r="I600" s="21"/>
      <c r="K600" s="24" t="n">
        <f aca="false">IF(G600&lt;=7,G600*3.2+6,IF(G600&lt;=13,G600*3+6,IF(G600&lt;=28,G600*2.7+6,IF(G600&lt;=45,G600*2.5,IF(G600&gt;45,G600*2)))))*1.1</f>
        <v>93.5</v>
      </c>
      <c r="L600" s="6" t="n">
        <f aca="false">QUOTIENT(Tabelle4[[#This Row],[Spalte14]],6)</f>
        <v>15</v>
      </c>
      <c r="M600" s="1" t="s">
        <v>883</v>
      </c>
    </row>
    <row r="601" customFormat="false" ht="15" hidden="false" customHeight="false" outlineLevel="0" collapsed="false">
      <c r="B601" s="23"/>
      <c r="D601" s="1"/>
      <c r="H601" s="21"/>
      <c r="I601" s="21"/>
      <c r="K601" s="24" t="n">
        <f aca="false">IF(G601&lt;=7,G601*3.2+6,IF(G601&lt;=13,G601*3+6,IF(G601&lt;=28,G601*2.7+6,IF(G601&lt;=45,G601*2.5,IF(G601&gt;45,G601*2)))))*1.1</f>
        <v>6.6</v>
      </c>
      <c r="L601" s="6" t="n">
        <f aca="false">QUOTIENT(Tabelle4[[#This Row],[Spalte14]],6)</f>
        <v>1</v>
      </c>
      <c r="M601" s="1" t="s">
        <v>883</v>
      </c>
    </row>
    <row r="602" customFormat="false" ht="15" hidden="false" customHeight="false" outlineLevel="0" collapsed="false">
      <c r="B602" s="23"/>
      <c r="D602" s="1"/>
      <c r="H602" s="21"/>
      <c r="I602" s="21"/>
      <c r="K602" s="24" t="n">
        <f aca="false">IF(G602&lt;=7,G602*3.2+6,IF(G602&lt;=13,G602*3+6,IF(G602&lt;=28,G602*2.7+6,IF(G602&lt;=45,G602*2.5,IF(G602&gt;45,G602*2)))))*1.1</f>
        <v>6.6</v>
      </c>
      <c r="L602" s="6" t="n">
        <f aca="false">QUOTIENT(Tabelle4[[#This Row],[Spalte14]],6)</f>
        <v>1</v>
      </c>
    </row>
    <row r="603" customFormat="false" ht="15" hidden="false" customHeight="false" outlineLevel="0" collapsed="false">
      <c r="B603" s="23"/>
      <c r="D603" s="1"/>
      <c r="H603" s="21"/>
      <c r="I603" s="21"/>
      <c r="K603" s="24" t="n">
        <f aca="false">IF(G603&lt;=7,G603*3.2+6,IF(G603&lt;=13,G603*3+6,IF(G603&lt;=28,G603*2.7+6,IF(G603&lt;=45,G603*2.5,IF(G603&gt;45,G603*2)))))*1.1</f>
        <v>6.6</v>
      </c>
      <c r="L603" s="6" t="n">
        <f aca="false">QUOTIENT(Tabelle4[[#This Row],[Spalte14]],6)</f>
        <v>1</v>
      </c>
      <c r="M603" s="1" t="s">
        <v>883</v>
      </c>
    </row>
    <row r="604" customFormat="false" ht="15" hidden="false" customHeight="false" outlineLevel="0" collapsed="false">
      <c r="A604" s="0" t="s">
        <v>884</v>
      </c>
      <c r="B604" s="23"/>
      <c r="D604" s="1"/>
      <c r="E604" s="0" t="s">
        <v>885</v>
      </c>
      <c r="F604" s="0" t="n">
        <v>2019</v>
      </c>
      <c r="G604" s="2" t="n">
        <v>23</v>
      </c>
      <c r="H604" s="21" t="n">
        <v>2</v>
      </c>
      <c r="I604" s="25" t="s">
        <v>294</v>
      </c>
      <c r="K604" s="24" t="n">
        <f aca="false">IF(G604&lt;=7,G604*3.2+6,IF(G604&lt;=13,G604*3+6,IF(G604&lt;=28,G604*2.7+6,IF(G604&lt;=45,G604*2.5,IF(G604&gt;45,G604*2)))))*1.1</f>
        <v>74.91</v>
      </c>
      <c r="L604" s="6" t="n">
        <f aca="false">QUOTIENT(Tabelle4[[#This Row],[Spalte14]],6)</f>
        <v>12</v>
      </c>
      <c r="M604" s="1" t="s">
        <v>886</v>
      </c>
    </row>
    <row r="605" customFormat="false" ht="15" hidden="false" customHeight="false" outlineLevel="0" collapsed="false">
      <c r="B605" s="23"/>
      <c r="D605" s="1"/>
      <c r="H605" s="21"/>
      <c r="I605" s="21"/>
      <c r="K605" s="24" t="n">
        <f aca="false">IF(G605&lt;=7,G605*3.2+6,IF(G605&lt;=13,G605*3+6,IF(G605&lt;=28,G605*2.7+6,IF(G605&lt;=45,G605*2.5,IF(G605&gt;45,G605*2)))))*1.1</f>
        <v>6.6</v>
      </c>
      <c r="L605" s="6" t="n">
        <f aca="false">QUOTIENT(Tabelle4[[#This Row],[Spalte14]],6)</f>
        <v>1</v>
      </c>
    </row>
    <row r="606" customFormat="false" ht="15" hidden="false" customHeight="false" outlineLevel="0" collapsed="false">
      <c r="B606" s="23"/>
      <c r="D606" s="1"/>
      <c r="H606" s="21"/>
      <c r="I606" s="21"/>
      <c r="K606" s="24" t="n">
        <f aca="false">IF(G606&lt;=7,G606*3.2+6,IF(G606&lt;=13,G606*3+6,IF(G606&lt;=28,G606*2.7+6,IF(G606&lt;=45,G606*2.5,IF(G606&gt;45,G606*2)))))*1.1</f>
        <v>6.6</v>
      </c>
      <c r="L606" s="6" t="n">
        <f aca="false">QUOTIENT(Tabelle4[[#This Row],[Spalte14]],6)</f>
        <v>1</v>
      </c>
    </row>
    <row r="607" customFormat="false" ht="15" hidden="false" customHeight="false" outlineLevel="0" collapsed="false">
      <c r="A607" s="0" t="s">
        <v>887</v>
      </c>
      <c r="B607" s="23"/>
      <c r="D607" s="1"/>
      <c r="E607" s="0" t="s">
        <v>278</v>
      </c>
      <c r="F607" s="0" t="n">
        <v>2019</v>
      </c>
      <c r="G607" s="2" t="n">
        <v>34.5</v>
      </c>
      <c r="H607" s="21" t="n">
        <v>2</v>
      </c>
      <c r="I607" s="21" t="s">
        <v>294</v>
      </c>
      <c r="K607" s="24" t="n">
        <f aca="false">IF(G607&lt;=7,G607*3.2+6,IF(G607&lt;=13,G607*3+6,IF(G607&lt;=28,G607*2.7+6,IF(G607&lt;=45,G607*2.5,IF(G607&gt;45,G607*2)))))*1.1</f>
        <v>94.875</v>
      </c>
      <c r="L607" s="6" t="n">
        <f aca="false">QUOTIENT(Tabelle4[[#This Row],[Spalte14]],6)</f>
        <v>15</v>
      </c>
      <c r="M607" s="1" t="s">
        <v>888</v>
      </c>
    </row>
    <row r="608" customFormat="false" ht="15" hidden="false" customHeight="false" outlineLevel="0" collapsed="false">
      <c r="B608" s="23"/>
      <c r="D608" s="1"/>
      <c r="H608" s="21"/>
      <c r="I608" s="21"/>
      <c r="K608" s="24" t="n">
        <f aca="false">IF(G608&lt;=7,G608*3.2+6,IF(G608&lt;=13,G608*3+6,IF(G608&lt;=28,G608*2.7+6,IF(G608&lt;=45,G608*2.5,IF(G608&gt;45,G608*2)))))*1.1</f>
        <v>6.6</v>
      </c>
      <c r="L608" s="6" t="n">
        <f aca="false">QUOTIENT(Tabelle4[[#This Row],[Spalte14]],6)</f>
        <v>1</v>
      </c>
    </row>
    <row r="609" customFormat="false" ht="15" hidden="false" customHeight="false" outlineLevel="0" collapsed="false">
      <c r="B609" s="23"/>
      <c r="D609" s="1"/>
      <c r="H609" s="21"/>
      <c r="I609" s="21"/>
      <c r="K609" s="24" t="n">
        <f aca="false">IF(G609&lt;=7,G609*3.2+6,IF(G609&lt;=13,G609*3+6,IF(G609&lt;=28,G609*2.7+6,IF(G609&lt;=45,G609*2.5,IF(G609&gt;45,G609*2)))))*1.1</f>
        <v>6.6</v>
      </c>
      <c r="M609" s="1"/>
    </row>
    <row r="610" customFormat="false" ht="15" hidden="false" customHeight="false" outlineLevel="0" collapsed="false">
      <c r="B610" s="23"/>
      <c r="D610" s="1"/>
      <c r="H610" s="21"/>
      <c r="I610" s="25"/>
      <c r="K610" s="24" t="n">
        <f aca="false">IF(G610&lt;=7,G610*3.2+6,IF(G610&lt;=13,G610*3+6,IF(G610&lt;=28,G610*2.7+6,IF(G610&lt;=45,G610*2.5,IF(G610&gt;45,G610*2)))))*1.1</f>
        <v>6.6</v>
      </c>
      <c r="L610" s="6" t="n">
        <f aca="false">QUOTIENT(Tabelle4[[#This Row],[Spalte14]],6)</f>
        <v>1</v>
      </c>
      <c r="M610" s="1" t="s">
        <v>889</v>
      </c>
    </row>
    <row r="611" customFormat="false" ht="15" hidden="false" customHeight="false" outlineLevel="0" collapsed="false">
      <c r="B611" s="23"/>
      <c r="D611" s="1"/>
      <c r="H611" s="21"/>
      <c r="I611" s="21"/>
      <c r="K611" s="24" t="n">
        <f aca="false">IF(G611&lt;=7,G611*3.2+6,IF(G611&lt;=13,G611*3+6,IF(G611&lt;=28,G611*2.7+6,IF(G611&lt;=45,G611*2.5,IF(G611&gt;45,G611*2)))))*1.1</f>
        <v>6.6</v>
      </c>
      <c r="L611" s="6" t="n">
        <f aca="false">QUOTIENT(Tabelle4[[#This Row],[Spalte14]],6)</f>
        <v>1</v>
      </c>
      <c r="M611" s="1" t="s">
        <v>890</v>
      </c>
    </row>
    <row r="612" customFormat="false" ht="15" hidden="false" customHeight="false" outlineLevel="0" collapsed="false">
      <c r="A612" s="0" t="s">
        <v>891</v>
      </c>
      <c r="B612" s="23"/>
      <c r="D612" s="1"/>
      <c r="E612" s="0" t="s">
        <v>892</v>
      </c>
      <c r="F612" s="0" t="n">
        <v>2011</v>
      </c>
      <c r="G612" s="2" t="n">
        <v>7.95</v>
      </c>
      <c r="H612" s="21" t="n">
        <v>1</v>
      </c>
      <c r="I612" s="21" t="s">
        <v>893</v>
      </c>
      <c r="J612" s="4" t="n">
        <v>1</v>
      </c>
      <c r="K612" s="24" t="n">
        <f aca="false">IF(G612&lt;=7,G612*3.2+6,IF(G612&lt;=13,G612*3+6,IF(G612&lt;=28,G612*2.7+6,IF(G612&lt;=45,G612*2.5,IF(G612&gt;45,G612*2)))))*1.1</f>
        <v>32.835</v>
      </c>
      <c r="L612" s="6" t="n">
        <f aca="false">QUOTIENT(Tabelle4[[#This Row],[Spalte14]],6)</f>
        <v>5</v>
      </c>
      <c r="M612" s="1" t="s">
        <v>894</v>
      </c>
    </row>
    <row r="613" customFormat="false" ht="15" hidden="false" customHeight="false" outlineLevel="0" collapsed="false">
      <c r="A613" s="0" t="s">
        <v>895</v>
      </c>
      <c r="B613" s="23"/>
      <c r="D613" s="1"/>
      <c r="E613" s="0" t="s">
        <v>896</v>
      </c>
      <c r="F613" s="0" t="n">
        <v>2011</v>
      </c>
      <c r="G613" s="2" t="n">
        <v>10</v>
      </c>
      <c r="H613" s="21" t="n">
        <v>1</v>
      </c>
      <c r="I613" s="21" t="s">
        <v>229</v>
      </c>
      <c r="J613" s="4" t="n">
        <v>1</v>
      </c>
      <c r="K613" s="24" t="n">
        <f aca="false">IF(G613&lt;=7,G613*3.2+6,IF(G613&lt;=13,G613*3+6,IF(G613&lt;=28,G613*2.7+6,IF(G613&lt;=45,G613*2.5,IF(G613&gt;45,G613*2)))))*1.1</f>
        <v>39.6</v>
      </c>
      <c r="L613" s="6" t="n">
        <f aca="false">QUOTIENT(Tabelle4[[#This Row],[Spalte14]],6)</f>
        <v>6</v>
      </c>
      <c r="M613" s="1"/>
    </row>
    <row r="614" customFormat="false" ht="15" hidden="false" customHeight="false" outlineLevel="0" collapsed="false">
      <c r="A614" s="0" t="s">
        <v>897</v>
      </c>
      <c r="B614" s="23"/>
      <c r="D614" s="1" t="s">
        <v>898</v>
      </c>
      <c r="E614" s="0" t="s">
        <v>864</v>
      </c>
      <c r="F614" s="0" t="n">
        <v>2011</v>
      </c>
      <c r="G614" s="2" t="n">
        <v>16</v>
      </c>
      <c r="H614" s="21" t="n">
        <v>2</v>
      </c>
      <c r="I614" s="21"/>
      <c r="J614" s="4" t="n">
        <v>1</v>
      </c>
      <c r="K614" s="24" t="n">
        <f aca="false">IF(G614&lt;=7,G614*3.2+6,IF(G614&lt;=13,G614*3+6,IF(G614&lt;=28,G614*2.7+6,IF(G614&lt;=45,G614*2.5,IF(G614&gt;45,G614*2)))))*1.1</f>
        <v>54.12</v>
      </c>
      <c r="L614" s="6" t="n">
        <f aca="false">QUOTIENT(Tabelle4[[#This Row],[Spalte14]],6)</f>
        <v>9</v>
      </c>
      <c r="M614" s="1" t="s">
        <v>899</v>
      </c>
    </row>
    <row r="615" customFormat="false" ht="15" hidden="false" customHeight="false" outlineLevel="0" collapsed="false">
      <c r="A615" s="0" t="s">
        <v>900</v>
      </c>
      <c r="B615" s="23"/>
      <c r="D615" s="1"/>
      <c r="E615" s="0" t="s">
        <v>196</v>
      </c>
      <c r="F615" s="0" t="n">
        <v>2012</v>
      </c>
      <c r="G615" s="2" t="n">
        <v>8.9</v>
      </c>
      <c r="H615" s="21" t="n">
        <v>1</v>
      </c>
      <c r="I615" s="21" t="s">
        <v>901</v>
      </c>
      <c r="K615" s="24" t="n">
        <f aca="false">IF(G615&lt;=7,G615*3.2+6,IF(G615&lt;=13,G615*3+6,IF(G615&lt;=28,G615*2.7+6,IF(G615&lt;=45,G615*2.5,IF(G615&gt;45,G615*2)))))*1.1</f>
        <v>35.97</v>
      </c>
      <c r="L615" s="6" t="n">
        <f aca="false">QUOTIENT(Tabelle4[[#This Row],[Spalte14]],6)</f>
        <v>5</v>
      </c>
      <c r="M615" s="1" t="s">
        <v>902</v>
      </c>
    </row>
    <row r="616" customFormat="false" ht="15" hidden="false" customHeight="false" outlineLevel="0" collapsed="false">
      <c r="A616" s="0" t="s">
        <v>903</v>
      </c>
      <c r="B616" s="23"/>
      <c r="D616" s="1"/>
      <c r="E616" s="0" t="s">
        <v>904</v>
      </c>
      <c r="F616" s="0" t="n">
        <v>2019</v>
      </c>
      <c r="G616" s="2" t="n">
        <v>34.5</v>
      </c>
      <c r="H616" s="21" t="n">
        <v>2</v>
      </c>
      <c r="I616" s="21"/>
      <c r="J616" s="4" t="n">
        <v>1</v>
      </c>
      <c r="K616" s="24" t="n">
        <f aca="false">IF(G616&lt;=7,G616*3.2+6,IF(G616&lt;=13,G616*3+6,IF(G616&lt;=28,G616*2.7+6,IF(G616&lt;=45,G616*2.5,IF(G616&gt;45,G616*2)))))*1.1</f>
        <v>94.875</v>
      </c>
      <c r="L616" s="6" t="n">
        <f aca="false">QUOTIENT(Tabelle4[[#This Row],[Spalte14]],6)</f>
        <v>15</v>
      </c>
      <c r="M616" s="1" t="s">
        <v>905</v>
      </c>
    </row>
    <row r="617" customFormat="false" ht="15" hidden="false" customHeight="false" outlineLevel="0" collapsed="false">
      <c r="A617" s="0" t="s">
        <v>906</v>
      </c>
      <c r="B617" s="23"/>
      <c r="D617" s="1"/>
      <c r="E617" s="0" t="s">
        <v>907</v>
      </c>
      <c r="F617" s="0" t="n">
        <v>2014</v>
      </c>
      <c r="G617" s="2" t="n">
        <v>23.6</v>
      </c>
      <c r="H617" s="21" t="n">
        <v>1</v>
      </c>
      <c r="I617" s="21"/>
      <c r="J617" s="4" t="n">
        <v>1</v>
      </c>
      <c r="K617" s="24" t="n">
        <f aca="false">IF(G617&lt;=7,G617*3.2+6,IF(G617&lt;=13,G617*3+6,IF(G617&lt;=28,G617*2.7+6,IF(G617&lt;=45,G617*2.5,IF(G617&gt;45,G617*2)))))*1.1</f>
        <v>76.692</v>
      </c>
      <c r="L617" s="6" t="n">
        <f aca="false">QUOTIENT(Tabelle4[[#This Row],[Spalte14]],6)</f>
        <v>12</v>
      </c>
    </row>
    <row r="618" customFormat="false" ht="15" hidden="false" customHeight="false" outlineLevel="0" collapsed="false">
      <c r="A618" s="0" t="s">
        <v>908</v>
      </c>
      <c r="B618" s="23"/>
      <c r="D618" s="1" t="s">
        <v>909</v>
      </c>
      <c r="E618" s="0" t="s">
        <v>910</v>
      </c>
      <c r="F618" s="0" t="n">
        <v>2012</v>
      </c>
      <c r="G618" s="2" t="n">
        <v>24.4</v>
      </c>
      <c r="H618" s="21" t="n">
        <v>1</v>
      </c>
      <c r="I618" s="21" t="s">
        <v>809</v>
      </c>
      <c r="K618" s="24" t="n">
        <f aca="false">IF(G618&lt;=7,G618*3.2+6,IF(G618&lt;=13,G618*3+6,IF(G618&lt;=28,G618*2.7+6,IF(G618&lt;=45,G618*2.5,IF(G618&gt;45,G618*2)))))*1.1</f>
        <v>79.068</v>
      </c>
      <c r="L618" s="6" t="n">
        <f aca="false">QUOTIENT(Tabelle4[[#This Row],[Spalte14]],6)</f>
        <v>13</v>
      </c>
      <c r="M618" s="1" t="s">
        <v>911</v>
      </c>
    </row>
    <row r="619" customFormat="false" ht="15" hidden="false" customHeight="false" outlineLevel="0" collapsed="false">
      <c r="B619" s="23"/>
      <c r="D619" s="1"/>
      <c r="H619" s="21"/>
      <c r="I619" s="21"/>
      <c r="K619" s="24" t="n">
        <f aca="false">IF(G619&lt;=7,G619*3.2+6,IF(G619&lt;=13,G619*3+6,IF(G619&lt;=28,G619*2.7+6,IF(G619&lt;=45,G619*2.5,IF(G619&gt;45,G619*2)))))*1.1</f>
        <v>6.6</v>
      </c>
      <c r="L619" s="6" t="n">
        <f aca="false">QUOTIENT(Tabelle4[[#This Row],[Spalte14]],6)</f>
        <v>1</v>
      </c>
    </row>
    <row r="620" customFormat="false" ht="15" hidden="false" customHeight="false" outlineLevel="0" collapsed="false">
      <c r="B620" s="23"/>
      <c r="D620" s="1"/>
      <c r="F620" s="33"/>
      <c r="H620" s="21"/>
      <c r="I620" s="21"/>
      <c r="K620" s="24"/>
    </row>
    <row r="621" customFormat="false" ht="15" hidden="false" customHeight="false" outlineLevel="0" collapsed="false">
      <c r="A621" s="7"/>
      <c r="B621" s="20"/>
      <c r="C621" s="7"/>
      <c r="D621" s="8"/>
      <c r="E621" s="7"/>
      <c r="F621" s="7"/>
      <c r="G621" s="7"/>
      <c r="H621" s="21"/>
      <c r="I621" s="21"/>
      <c r="K621" s="24" t="n">
        <f aca="false">IF(G621&lt;=7,G621*3.2+6,IF(G621&lt;=13,G621*3+6,IF(G621&lt;=28,G621*2.7+6,IF(G621&lt;=45,G621*2.5,IF(G621&gt;45,G621*2)))))*1.1</f>
        <v>6.6</v>
      </c>
      <c r="L621" s="6" t="n">
        <f aca="false">QUOTIENT(Tabelle4[[#This Row],[Spalte14]],6)</f>
        <v>1</v>
      </c>
    </row>
    <row r="622" customFormat="false" ht="15" hidden="false" customHeight="false" outlineLevel="0" collapsed="false">
      <c r="B622" s="23"/>
      <c r="D622" s="1"/>
      <c r="H622" s="21"/>
      <c r="I622" s="21"/>
      <c r="K622" s="24" t="n">
        <f aca="false">IF(G622&lt;=7,G622*3.2+6,IF(G622&lt;=13,G622*3+6,IF(G622&lt;=28,G622*2.7+6,IF(G622&lt;=45,G622*2.5,IF(G622&gt;45,G622*2)))))*1.1</f>
        <v>6.6</v>
      </c>
      <c r="L622" s="6" t="n">
        <f aca="false">QUOTIENT(Tabelle4[[#This Row],[Spalte14]],6)</f>
        <v>1</v>
      </c>
      <c r="M622" s="1" t="s">
        <v>912</v>
      </c>
    </row>
    <row r="623" customFormat="false" ht="15" hidden="false" customHeight="false" outlineLevel="0" collapsed="false">
      <c r="B623" s="23"/>
      <c r="D623" s="1"/>
      <c r="H623" s="21"/>
      <c r="I623" s="21"/>
      <c r="K623" s="24" t="n">
        <f aca="false">IF(G623&lt;=7,G623*3.2+6,IF(G623&lt;=13,G623*3+6,IF(G623&lt;=28,G623*2.7+6,IF(G623&lt;=45,G623*2.5,IF(G623&gt;45,G623*2)))))*1.1</f>
        <v>6.6</v>
      </c>
      <c r="L623" s="6" t="n">
        <f aca="false">QUOTIENT(Tabelle4[[#This Row],[Spalte14]],6)</f>
        <v>1</v>
      </c>
      <c r="M623" s="1" t="s">
        <v>913</v>
      </c>
    </row>
    <row r="624" customFormat="false" ht="15" hidden="false" customHeight="false" outlineLevel="0" collapsed="false">
      <c r="A624" s="7" t="s">
        <v>914</v>
      </c>
      <c r="B624" s="23"/>
      <c r="D624" s="1"/>
      <c r="H624" s="21"/>
      <c r="I624" s="21"/>
      <c r="K624" s="24" t="n">
        <f aca="false">IF(G624&lt;=7,G624*3.2+6,IF(G624&lt;=13,G624*3+6,IF(G624&lt;=28,G624*2.7+6,IF(G624&lt;=45,G624*2.5,IF(G624&gt;45,G624*2)))))*1.1</f>
        <v>6.6</v>
      </c>
      <c r="L624" s="6" t="n">
        <f aca="false">QUOTIENT(Tabelle4[[#This Row],[Spalte14]],6)</f>
        <v>1</v>
      </c>
      <c r="M624" s="1" t="s">
        <v>883</v>
      </c>
    </row>
    <row r="625" customFormat="false" ht="15" hidden="false" customHeight="false" outlineLevel="0" collapsed="false">
      <c r="A625" s="0" t="s">
        <v>915</v>
      </c>
      <c r="B625" s="23"/>
      <c r="D625" s="1"/>
      <c r="E625" s="0" t="s">
        <v>272</v>
      </c>
      <c r="F625" s="0" t="n">
        <v>2022</v>
      </c>
      <c r="G625" s="2" t="n">
        <v>55</v>
      </c>
      <c r="H625" s="21" t="n">
        <v>2</v>
      </c>
      <c r="I625" s="21" t="s">
        <v>294</v>
      </c>
      <c r="K625" s="24" t="n">
        <f aca="false">IF(G625&lt;=7,G625*3.2+6,IF(G625&lt;=13,G625*3+6,IF(G625&lt;=28,G625*2.7+6,IF(G625&lt;=45,G625*2.5,IF(G625&gt;45,G625*2)))))*1.1</f>
        <v>121</v>
      </c>
      <c r="L625" s="6" t="n">
        <f aca="false">QUOTIENT(Tabelle4[[#This Row],[Spalte14]],6)</f>
        <v>20</v>
      </c>
      <c r="M625" s="1" t="s">
        <v>916</v>
      </c>
    </row>
    <row r="626" customFormat="false" ht="15" hidden="false" customHeight="false" outlineLevel="0" collapsed="false">
      <c r="A626" s="0" t="s">
        <v>917</v>
      </c>
      <c r="B626" s="23"/>
      <c r="D626" s="1"/>
      <c r="E626" s="0" t="s">
        <v>847</v>
      </c>
      <c r="F626" s="0" t="n">
        <v>2019</v>
      </c>
      <c r="G626" s="2" t="n">
        <v>15.9</v>
      </c>
      <c r="H626" s="21" t="n">
        <v>1</v>
      </c>
      <c r="I626" s="25" t="s">
        <v>918</v>
      </c>
      <c r="K626" s="24" t="n">
        <f aca="false">IF(G626&lt;=7,G626*3.2+6,IF(G626&lt;=13,G626*3+6,IF(G626&lt;=28,G626*2.7+6,IF(G626&lt;=45,G626*2.5,IF(G626&gt;45,G626*2)))))*1.1</f>
        <v>53.823</v>
      </c>
      <c r="L626" s="6" t="n">
        <f aca="false">QUOTIENT(Tabelle4[[#This Row],[Spalte14]],6)</f>
        <v>8</v>
      </c>
      <c r="M626" s="1" t="s">
        <v>919</v>
      </c>
    </row>
    <row r="627" customFormat="false" ht="15" hidden="false" customHeight="false" outlineLevel="0" collapsed="false">
      <c r="A627" s="0" t="s">
        <v>920</v>
      </c>
      <c r="B627" s="23"/>
      <c r="D627" s="1" t="s">
        <v>921</v>
      </c>
      <c r="E627" s="0" t="s">
        <v>379</v>
      </c>
      <c r="F627" s="0" t="n">
        <v>2013</v>
      </c>
      <c r="G627" s="2" t="n">
        <v>22</v>
      </c>
      <c r="H627" s="21" t="n">
        <v>1</v>
      </c>
      <c r="I627" s="25" t="s">
        <v>922</v>
      </c>
      <c r="K627" s="24" t="n">
        <f aca="false">IF(G627&lt;=7,G627*3.2+6,IF(G627&lt;=13,G627*3+6,IF(G627&lt;=28,G627*2.7+6,IF(G627&lt;=45,G627*2.5,IF(G627&gt;45,G627*2)))))*1.1</f>
        <v>71.94</v>
      </c>
      <c r="L627" s="6" t="n">
        <f aca="false">QUOTIENT(Tabelle4[[#This Row],[Spalte14]],6)</f>
        <v>11</v>
      </c>
      <c r="M627" s="1" t="s">
        <v>923</v>
      </c>
    </row>
    <row r="628" customFormat="false" ht="15" hidden="false" customHeight="false" outlineLevel="0" collapsed="false">
      <c r="A628" s="0" t="s">
        <v>920</v>
      </c>
      <c r="B628" s="23"/>
      <c r="D628" s="1" t="s">
        <v>921</v>
      </c>
      <c r="E628" s="0" t="s">
        <v>379</v>
      </c>
      <c r="F628" s="0" t="n">
        <v>2010</v>
      </c>
      <c r="G628" s="2" t="n">
        <v>17.9</v>
      </c>
      <c r="H628" s="21" t="n">
        <v>1</v>
      </c>
      <c r="I628" s="21"/>
      <c r="K628" s="26" t="n">
        <v>78</v>
      </c>
      <c r="L628" s="6" t="n">
        <f aca="false">QUOTIENT(Tabelle4[[#This Row],[Spalte14]],6)</f>
        <v>13</v>
      </c>
      <c r="M628" s="1" t="s">
        <v>923</v>
      </c>
    </row>
    <row r="629" customFormat="false" ht="15" hidden="false" customHeight="false" outlineLevel="0" collapsed="false">
      <c r="B629" s="23"/>
      <c r="D629" s="1"/>
      <c r="H629" s="21"/>
      <c r="I629" s="21"/>
      <c r="K629" s="24" t="n">
        <f aca="false">IF(G629&lt;=7,G629*3.2+6,IF(G629&lt;=13,G629*3+6,IF(G629&lt;=28,G629*2.7+6,IF(G629&lt;=45,G629*2.5,IF(G629&gt;45,G629*2)))))*1.1</f>
        <v>6.6</v>
      </c>
      <c r="L629" s="6" t="n">
        <f aca="false">QUOTIENT(Tabelle4[[#This Row],[Spalte14]],6)</f>
        <v>1</v>
      </c>
    </row>
    <row r="630" customFormat="false" ht="15" hidden="false" customHeight="false" outlineLevel="0" collapsed="false">
      <c r="A630" s="33" t="s">
        <v>924</v>
      </c>
      <c r="B630" s="23"/>
      <c r="C630" s="33"/>
      <c r="D630" s="1"/>
      <c r="F630" s="21" t="n">
        <v>2003</v>
      </c>
      <c r="H630" s="21" t="n">
        <v>0</v>
      </c>
      <c r="I630" s="21" t="s">
        <v>179</v>
      </c>
      <c r="J630" s="4" t="n">
        <v>3</v>
      </c>
      <c r="K630" s="26" t="n">
        <v>120</v>
      </c>
      <c r="L630" s="6" t="n">
        <f aca="false">QUOTIENT(Tabelle4[[#This Row],[Spalte14]],6)</f>
        <v>20</v>
      </c>
    </row>
    <row r="631" customFormat="false" ht="15" hidden="false" customHeight="false" outlineLevel="0" collapsed="false">
      <c r="B631" s="23"/>
      <c r="D631" s="1"/>
      <c r="H631" s="21"/>
      <c r="I631" s="21"/>
      <c r="K631" s="24" t="n">
        <f aca="false">IF(G631&lt;=7,G631*3.2+6,IF(G631&lt;=13,G631*3+6,IF(G631&lt;=28,G631*2.7+6,IF(G631&lt;=45,G631*2.5,IF(G631&gt;45,G631*2)))))*1.1</f>
        <v>6.6</v>
      </c>
    </row>
    <row r="632" customFormat="false" ht="15" hidden="false" customHeight="false" outlineLevel="0" collapsed="false">
      <c r="A632" s="0" t="s">
        <v>925</v>
      </c>
      <c r="B632" s="23" t="s">
        <v>37</v>
      </c>
      <c r="D632" s="1"/>
      <c r="E632" s="0" t="s">
        <v>278</v>
      </c>
      <c r="F632" s="0" t="n">
        <v>2019</v>
      </c>
      <c r="G632" s="2" t="n">
        <v>57.9</v>
      </c>
      <c r="H632" s="21" t="n">
        <v>3</v>
      </c>
      <c r="I632" s="21"/>
      <c r="K632" s="24" t="n">
        <f aca="false">IF(G632&lt;=7,G632*3.2+6,IF(G632&lt;=13,G632*3+6,IF(G632&lt;=28,G632*2.7+6,IF(G632&lt;=45,G632*2.5,IF(G632&gt;45,G632*2)))))*1.1</f>
        <v>127.38</v>
      </c>
      <c r="L632" s="6" t="n">
        <f aca="false">QUOTIENT(Tabelle4[[#This Row],[Spalte14]],6)</f>
        <v>21</v>
      </c>
      <c r="M632" s="1" t="s">
        <v>926</v>
      </c>
    </row>
    <row r="633" customFormat="false" ht="15" hidden="false" customHeight="false" outlineLevel="0" collapsed="false">
      <c r="A633" s="0" t="s">
        <v>927</v>
      </c>
      <c r="B633" s="23"/>
      <c r="D633" s="1"/>
      <c r="F633" s="0" t="n">
        <v>2018</v>
      </c>
      <c r="G633" s="2" t="n">
        <v>36.9</v>
      </c>
      <c r="H633" s="21" t="n">
        <v>6</v>
      </c>
      <c r="I633" s="21" t="s">
        <v>928</v>
      </c>
      <c r="K633" s="24" t="n">
        <f aca="false">IF(G633&lt;=7,G633*3.2+6,IF(G633&lt;=13,G633*3+6,IF(G633&lt;=28,G633*2.7+6,IF(G633&lt;=45,G633*2.5,IF(G633&gt;45,G633*2)))))*1.1</f>
        <v>101.475</v>
      </c>
      <c r="L633" s="6" t="n">
        <f aca="false">QUOTIENT(Tabelle4[[#This Row],[Spalte14]],6)</f>
        <v>16</v>
      </c>
    </row>
    <row r="634" customFormat="false" ht="15" hidden="false" customHeight="false" outlineLevel="0" collapsed="false">
      <c r="B634" s="23"/>
      <c r="D634" s="1"/>
      <c r="H634" s="21"/>
      <c r="I634" s="21"/>
      <c r="K634" s="24" t="n">
        <f aca="false">IF(G634&lt;=7,G634*3.2+6,IF(G634&lt;=13,G634*3+6,IF(G634&lt;=28,G634*2.7+6,IF(G634&lt;=45,G634*2.5,IF(G634&gt;45,G634*2)))))*1.1</f>
        <v>6.6</v>
      </c>
      <c r="L634" s="6" t="n">
        <f aca="false">QUOTIENT(Tabelle4[[#This Row],[Spalte14]],6)</f>
        <v>1</v>
      </c>
    </row>
    <row r="635" customFormat="false" ht="15" hidden="false" customHeight="false" outlineLevel="0" collapsed="false">
      <c r="A635" s="0" t="s">
        <v>929</v>
      </c>
      <c r="B635" s="23"/>
      <c r="D635" s="1" t="s">
        <v>930</v>
      </c>
      <c r="E635" s="0" t="s">
        <v>278</v>
      </c>
      <c r="F635" s="0" t="n">
        <v>2008</v>
      </c>
      <c r="G635" s="2" t="n">
        <v>52.25</v>
      </c>
      <c r="H635" s="21" t="n">
        <v>4</v>
      </c>
      <c r="I635" s="21"/>
      <c r="K635" s="24" t="n">
        <v>120</v>
      </c>
      <c r="L635" s="6" t="n">
        <f aca="false">QUOTIENT(Tabelle4[[#This Row],[Spalte14]],6)</f>
        <v>20</v>
      </c>
      <c r="M635" s="1" t="s">
        <v>931</v>
      </c>
    </row>
    <row r="636" customFormat="false" ht="15" hidden="false" customHeight="false" outlineLevel="0" collapsed="false">
      <c r="B636" s="23"/>
      <c r="D636" s="1"/>
      <c r="H636" s="21"/>
      <c r="I636" s="21"/>
      <c r="K636" s="24"/>
    </row>
    <row r="637" customFormat="false" ht="15" hidden="false" customHeight="false" outlineLevel="0" collapsed="false">
      <c r="A637" s="0" t="s">
        <v>929</v>
      </c>
      <c r="B637" s="23"/>
      <c r="D637" s="1"/>
      <c r="E637" s="0" t="s">
        <v>278</v>
      </c>
      <c r="F637" s="0" t="n">
        <v>2004</v>
      </c>
      <c r="G637" s="2" t="n">
        <v>42</v>
      </c>
      <c r="H637" s="21" t="n">
        <v>0</v>
      </c>
      <c r="I637" s="21" t="s">
        <v>179</v>
      </c>
      <c r="J637" s="4" t="n">
        <v>1</v>
      </c>
      <c r="K637" s="24" t="n">
        <v>130</v>
      </c>
      <c r="L637" s="6" t="n">
        <f aca="false">QUOTIENT(Tabelle4[[#This Row],[Spalte14]],6)</f>
        <v>21</v>
      </c>
    </row>
    <row r="638" customFormat="false" ht="15" hidden="false" customHeight="false" outlineLevel="0" collapsed="false">
      <c r="A638" s="0" t="s">
        <v>932</v>
      </c>
      <c r="B638" s="23"/>
      <c r="D638" s="1"/>
      <c r="E638" s="0" t="s">
        <v>278</v>
      </c>
      <c r="F638" s="0" t="n">
        <v>2018</v>
      </c>
      <c r="G638" s="2" t="n">
        <v>44.2</v>
      </c>
      <c r="H638" s="21" t="n">
        <v>3</v>
      </c>
      <c r="I638" s="21"/>
      <c r="K638" s="24" t="n">
        <v>120</v>
      </c>
      <c r="L638" s="6" t="n">
        <f aca="false">QUOTIENT(Tabelle4[[#This Row],[Spalte14]],6)</f>
        <v>20</v>
      </c>
    </row>
    <row r="639" customFormat="false" ht="15" hidden="false" customHeight="false" outlineLevel="0" collapsed="false">
      <c r="B639" s="23"/>
      <c r="D639" s="1"/>
      <c r="H639" s="21"/>
      <c r="I639" s="21"/>
      <c r="K639" s="24" t="n">
        <f aca="false">IF(G639&lt;=7,G639*3.2+6,IF(G639&lt;=13,G639*3+6,IF(G639&lt;=28,G639*2.7+6,IF(G639&lt;=45,G639*2.5,IF(G639&gt;45,G639*2)))))*1.1</f>
        <v>6.6</v>
      </c>
      <c r="L639" s="6" t="n">
        <f aca="false">QUOTIENT(Tabelle4[[#This Row],[Spalte14]],6)</f>
        <v>1</v>
      </c>
    </row>
    <row r="640" customFormat="false" ht="15" hidden="false" customHeight="false" outlineLevel="0" collapsed="false">
      <c r="A640" s="0" t="s">
        <v>933</v>
      </c>
      <c r="B640" s="23"/>
      <c r="D640" s="1"/>
      <c r="E640" s="0" t="s">
        <v>892</v>
      </c>
      <c r="F640" s="0" t="n">
        <v>2012</v>
      </c>
      <c r="G640" s="2" t="n">
        <v>14.9</v>
      </c>
      <c r="H640" s="21" t="n">
        <v>2</v>
      </c>
      <c r="I640" s="21" t="s">
        <v>77</v>
      </c>
      <c r="K640" s="24" t="n">
        <f aca="false">IF(G640&lt;=7,G640*3.2+6,IF(G640&lt;=13,G640*3+6,IF(G640&lt;=28,G640*2.7+6,IF(G640&lt;=45,G640*2.5,IF(G640&gt;45,G640*2)))))*1.1</f>
        <v>50.853</v>
      </c>
      <c r="L640" s="6" t="n">
        <f aca="false">QUOTIENT(Tabelle4[[#This Row],[Spalte14]],6)</f>
        <v>8</v>
      </c>
      <c r="M640" s="1" t="s">
        <v>934</v>
      </c>
    </row>
    <row r="641" customFormat="false" ht="15" hidden="false" customHeight="false" outlineLevel="0" collapsed="false">
      <c r="A641" s="0" t="s">
        <v>935</v>
      </c>
      <c r="B641" s="23"/>
      <c r="D641" s="1" t="s">
        <v>936</v>
      </c>
      <c r="E641" s="0" t="s">
        <v>937</v>
      </c>
      <c r="F641" s="0" t="n">
        <v>2016</v>
      </c>
      <c r="G641" s="2" t="n">
        <v>18.5</v>
      </c>
      <c r="H641" s="21" t="n">
        <v>0</v>
      </c>
      <c r="I641" s="21" t="s">
        <v>30</v>
      </c>
      <c r="J641" s="4" t="n">
        <v>1</v>
      </c>
      <c r="K641" s="24" t="n">
        <f aca="false">IF(G641&lt;=7,G641*3.2+6,IF(G641&lt;=13,G641*3+6,IF(G641&lt;=28,G641*2.7+6,IF(G641&lt;=45,G641*2.5,IF(G641&gt;45,G641*2)))))*1.1</f>
        <v>61.545</v>
      </c>
      <c r="L641" s="6" t="n">
        <f aca="false">QUOTIENT(Tabelle4[[#This Row],[Spalte14]],6)</f>
        <v>10</v>
      </c>
      <c r="M641" s="1" t="s">
        <v>938</v>
      </c>
    </row>
    <row r="642" customFormat="false" ht="15" hidden="false" customHeight="false" outlineLevel="0" collapsed="false">
      <c r="B642" s="23"/>
      <c r="D642" s="1"/>
      <c r="H642" s="21"/>
      <c r="I642" s="21"/>
      <c r="K642" s="24" t="n">
        <f aca="false">IF(G642&lt;=7,G642*3.2+6,IF(G642&lt;=13,G642*3+6,IF(G642&lt;=28,G642*2.7+6,IF(G642&lt;=45,G642*2.5,IF(G642&gt;45,G642*2)))))*1.1</f>
        <v>6.6</v>
      </c>
      <c r="L642" s="6" t="n">
        <f aca="false">QUOTIENT(Tabelle4[[#This Row],[Spalte14]],6)</f>
        <v>1</v>
      </c>
      <c r="M642" s="1" t="s">
        <v>938</v>
      </c>
    </row>
    <row r="643" customFormat="false" ht="15" hidden="false" customHeight="false" outlineLevel="0" collapsed="false">
      <c r="B643" s="23"/>
      <c r="D643" s="1"/>
      <c r="H643" s="21"/>
      <c r="I643" s="21"/>
      <c r="K643" s="24" t="n">
        <f aca="false">IF(G643&lt;=7,G643*3.2+6,IF(G643&lt;=13,G643*3+6,IF(G643&lt;=28,G643*2.7+6,IF(G643&lt;=45,G643*2.5,IF(G643&gt;45,G643*2)))))*1.1</f>
        <v>6.6</v>
      </c>
      <c r="L643" s="6" t="n">
        <f aca="false">QUOTIENT(Tabelle4[[#This Row],[Spalte14]],6)</f>
        <v>1</v>
      </c>
    </row>
    <row r="644" customFormat="false" ht="15" hidden="false" customHeight="false" outlineLevel="0" collapsed="false">
      <c r="A644" s="0" t="s">
        <v>939</v>
      </c>
      <c r="B644" s="23"/>
      <c r="D644" s="1" t="s">
        <v>940</v>
      </c>
      <c r="E644" s="0" t="s">
        <v>882</v>
      </c>
      <c r="F644" s="0" t="n">
        <v>2011</v>
      </c>
      <c r="G644" s="2" t="n">
        <v>9.3</v>
      </c>
      <c r="H644" s="21" t="n">
        <v>1</v>
      </c>
      <c r="I644" s="21" t="s">
        <v>229</v>
      </c>
      <c r="J644" s="4" t="n">
        <v>1</v>
      </c>
      <c r="K644" s="24" t="n">
        <f aca="false">IF(G644&lt;=7,G644*3.2+6,IF(G644&lt;=13,G644*3+6,IF(G644&lt;=28,G644*2.7+6,IF(G644&lt;=45,G644*2.5,IF(G644&gt;45,G644*2)))))*1.1</f>
        <v>37.29</v>
      </c>
      <c r="L644" s="6" t="n">
        <f aca="false">QUOTIENT(Tabelle4[[#This Row],[Spalte14]],6)</f>
        <v>6</v>
      </c>
      <c r="M644" s="1" t="s">
        <v>941</v>
      </c>
    </row>
    <row r="645" customFormat="false" ht="15" hidden="false" customHeight="false" outlineLevel="0" collapsed="false">
      <c r="A645" s="0" t="s">
        <v>942</v>
      </c>
      <c r="B645" s="23"/>
      <c r="D645" s="1" t="s">
        <v>943</v>
      </c>
      <c r="E645" s="0" t="s">
        <v>882</v>
      </c>
      <c r="F645" s="0" t="n">
        <v>2017</v>
      </c>
      <c r="G645" s="2" t="n">
        <v>39.9</v>
      </c>
      <c r="H645" s="21" t="n">
        <v>1</v>
      </c>
      <c r="I645" s="21" t="s">
        <v>751</v>
      </c>
      <c r="K645" s="24" t="n">
        <f aca="false">IF(G645&lt;=7,G645*3.2+6,IF(G645&lt;=13,G645*3+6,IF(G645&lt;=28,G645*2.7+6,IF(G645&lt;=45,G645*2.5,IF(G645&gt;45,G645*2)))))*1.1</f>
        <v>109.725</v>
      </c>
      <c r="L645" s="6" t="n">
        <f aca="false">QUOTIENT(Tabelle4[[#This Row],[Spalte14]],6)</f>
        <v>18</v>
      </c>
      <c r="M645" s="1" t="s">
        <v>944</v>
      </c>
    </row>
    <row r="646" customFormat="false" ht="15" hidden="false" customHeight="false" outlineLevel="0" collapsed="false">
      <c r="B646" s="23"/>
      <c r="D646" s="1"/>
      <c r="H646" s="21"/>
      <c r="I646" s="21"/>
      <c r="K646" s="24"/>
      <c r="M646" s="1"/>
    </row>
    <row r="647" customFormat="false" ht="15" hidden="false" customHeight="false" outlineLevel="0" collapsed="false">
      <c r="A647" s="0" t="s">
        <v>945</v>
      </c>
      <c r="B647" s="23"/>
      <c r="D647" s="1" t="s">
        <v>946</v>
      </c>
      <c r="E647" s="0" t="s">
        <v>879</v>
      </c>
      <c r="F647" s="0" t="n">
        <v>2011</v>
      </c>
      <c r="G647" s="2" t="n">
        <v>17</v>
      </c>
      <c r="H647" s="21" t="n">
        <v>1</v>
      </c>
      <c r="I647" s="21" t="s">
        <v>947</v>
      </c>
      <c r="K647" s="24" t="n">
        <f aca="false">IF(G647&lt;=7,G647*3.2+6,IF(G647&lt;=13,G647*3+6,IF(G647&lt;=28,G647*2.7+6,IF(G647&lt;=45,G647*2.5,IF(G647&gt;45,G647*2)))))*1.1</f>
        <v>57.09</v>
      </c>
      <c r="L647" s="6" t="n">
        <f aca="false">QUOTIENT(Tabelle4[[#This Row],[Spalte14]],6)</f>
        <v>9</v>
      </c>
      <c r="M647" s="1" t="s">
        <v>948</v>
      </c>
    </row>
    <row r="648" customFormat="false" ht="15" hidden="false" customHeight="false" outlineLevel="0" collapsed="false">
      <c r="A648" s="0" t="s">
        <v>945</v>
      </c>
      <c r="B648" s="23"/>
      <c r="D648" s="1" t="s">
        <v>949</v>
      </c>
      <c r="E648" s="0" t="s">
        <v>879</v>
      </c>
      <c r="F648" s="0" t="n">
        <v>2007</v>
      </c>
      <c r="G648" s="2" t="n">
        <v>14.2</v>
      </c>
      <c r="H648" s="21" t="n">
        <v>0</v>
      </c>
      <c r="I648" s="21" t="s">
        <v>452</v>
      </c>
      <c r="K648" s="24" t="n">
        <f aca="false">IF(G648&lt;=7,G648*3.2+6,IF(G648&lt;=13,G648*3+6,IF(G648&lt;=28,G648*2.7+6,IF(G648&lt;=45,G648*2.5,IF(G648&gt;45,G648*2)))))*1.1</f>
        <v>48.774</v>
      </c>
      <c r="L648" s="6" t="n">
        <f aca="false">QUOTIENT(Tabelle4[[#This Row],[Spalte14]],6)</f>
        <v>8</v>
      </c>
      <c r="M648" s="1" t="s">
        <v>948</v>
      </c>
    </row>
    <row r="649" customFormat="false" ht="15" hidden="false" customHeight="false" outlineLevel="0" collapsed="false">
      <c r="A649" s="0" t="s">
        <v>950</v>
      </c>
      <c r="B649" s="23"/>
      <c r="D649" s="1"/>
      <c r="E649" s="0" t="s">
        <v>407</v>
      </c>
      <c r="F649" s="0" t="n">
        <v>2022</v>
      </c>
      <c r="G649" s="2" t="n">
        <v>15</v>
      </c>
      <c r="H649" s="21" t="n">
        <v>2</v>
      </c>
      <c r="I649" s="21"/>
      <c r="K649" s="24" t="n">
        <f aca="false">IF(G649&lt;=7,G649*3.2+6,IF(G649&lt;=13,G649*3+6,IF(G649&lt;=28,G649*2.7+6,IF(G649&lt;=45,G649*2.5,IF(G649&gt;45,G649*2)))))*1.1</f>
        <v>51.15</v>
      </c>
      <c r="L649" s="6" t="n">
        <f aca="false">QUOTIENT(Tabelle4[[#This Row],[Spalte14]],6)</f>
        <v>8</v>
      </c>
      <c r="M649" s="1" t="s">
        <v>951</v>
      </c>
    </row>
    <row r="650" customFormat="false" ht="15" hidden="false" customHeight="false" outlineLevel="0" collapsed="false">
      <c r="B650" s="23"/>
      <c r="D650" s="1"/>
      <c r="H650" s="21"/>
      <c r="I650" s="21"/>
      <c r="K650" s="24" t="n">
        <f aca="false">IF(G650&lt;=7,G650*3.2+6,IF(G650&lt;=13,G650*3+6,IF(G650&lt;=28,G650*2.7+6,IF(G650&lt;=45,G650*2.5,IF(G650&gt;45,G650*2)))))*1.1</f>
        <v>6.6</v>
      </c>
      <c r="L650" s="6" t="n">
        <f aca="false">QUOTIENT(Tabelle4[[#This Row],[Spalte14]],6)</f>
        <v>1</v>
      </c>
    </row>
    <row r="651" customFormat="false" ht="15" hidden="false" customHeight="false" outlineLevel="0" collapsed="false">
      <c r="B651" s="23"/>
      <c r="D651" s="1"/>
      <c r="H651" s="21"/>
      <c r="I651" s="21"/>
      <c r="K651" s="24" t="n">
        <f aca="false">IF(G651&lt;=7,G651*3.2+6,IF(G651&lt;=13,G651*3+6,IF(G651&lt;=28,G651*2.7+6,IF(G651&lt;=45,G651*2.5,IF(G651&gt;45,G651*2)))))*1.1</f>
        <v>6.6</v>
      </c>
      <c r="L651" s="6" t="n">
        <f aca="false">QUOTIENT(Tabelle4[[#This Row],[Spalte14]],6)</f>
        <v>1</v>
      </c>
    </row>
    <row r="652" customFormat="false" ht="15" hidden="false" customHeight="false" outlineLevel="0" collapsed="false">
      <c r="B652" s="23"/>
      <c r="D652" s="1"/>
      <c r="G652" s="2" t="n">
        <v>32</v>
      </c>
      <c r="H652" s="21"/>
      <c r="I652" s="21"/>
      <c r="K652" s="24" t="n">
        <f aca="false">IF(G652&lt;=7,G652*3.2+6,IF(G652&lt;=13,G652*3+6,IF(G652&lt;=28,G652*2.7+6,IF(G652&lt;=45,G652*2.5,IF(G652&gt;45,G652*2)))))*1.1</f>
        <v>88</v>
      </c>
      <c r="L652" s="6" t="n">
        <f aca="false">QUOTIENT(Tabelle4[[#This Row],[Spalte14]],6)</f>
        <v>14</v>
      </c>
    </row>
    <row r="653" customFormat="false" ht="15" hidden="false" customHeight="false" outlineLevel="0" collapsed="false">
      <c r="B653" s="23"/>
      <c r="D653" s="1"/>
      <c r="H653" s="21"/>
      <c r="I653" s="21"/>
      <c r="K653" s="24" t="n">
        <f aca="false">IF(G653&lt;=7,G653*3.2+6,IF(G653&lt;=13,G653*3+6,IF(G653&lt;=28,G653*2.7+6,IF(G653&lt;=45,G653*2.5,IF(G653&gt;45,G653*2)))))*1.1</f>
        <v>6.6</v>
      </c>
      <c r="L653" s="6" t="n">
        <f aca="false">QUOTIENT(Tabelle4[[#This Row],[Spalte14]],6)</f>
        <v>1</v>
      </c>
    </row>
    <row r="654" customFormat="false" ht="15" hidden="false" customHeight="false" outlineLevel="0" collapsed="false">
      <c r="A654" s="0" t="s">
        <v>952</v>
      </c>
      <c r="B654" s="23"/>
      <c r="D654" s="1" t="s">
        <v>953</v>
      </c>
      <c r="E654" s="0" t="s">
        <v>245</v>
      </c>
      <c r="F654" s="0" t="n">
        <v>2020</v>
      </c>
      <c r="G654" s="2" t="n">
        <v>37.9</v>
      </c>
      <c r="H654" s="21" t="n">
        <v>1</v>
      </c>
      <c r="I654" s="21" t="s">
        <v>73</v>
      </c>
      <c r="J654" s="4" t="n">
        <v>1</v>
      </c>
      <c r="K654" s="24" t="n">
        <f aca="false">IF(G654&lt;=7,G654*3.2+6,IF(G654&lt;=13,G654*3+6,IF(G654&lt;=28,G654*2.7+6,IF(G654&lt;=45,G654*2.5,IF(G654&gt;45,G654*2)))))*1.1</f>
        <v>104.225</v>
      </c>
      <c r="L654" s="6" t="n">
        <f aca="false">QUOTIENT(Tabelle4[[#This Row],[Spalte14]],6)</f>
        <v>17</v>
      </c>
      <c r="M654" s="1" t="s">
        <v>954</v>
      </c>
    </row>
    <row r="655" customFormat="false" ht="15" hidden="false" customHeight="false" outlineLevel="0" collapsed="false">
      <c r="A655" s="0" t="s">
        <v>955</v>
      </c>
      <c r="B655" s="23"/>
      <c r="D655" s="1"/>
      <c r="E655" s="0" t="s">
        <v>956</v>
      </c>
      <c r="F655" s="0" t="n">
        <v>2016</v>
      </c>
      <c r="G655" s="2" t="n">
        <v>20.9</v>
      </c>
      <c r="H655" s="21" t="n">
        <v>1</v>
      </c>
      <c r="I655" s="21" t="s">
        <v>957</v>
      </c>
      <c r="K655" s="24" t="n">
        <f aca="false">IF(G655&lt;=7,G655*3.2+6,IF(G655&lt;=13,G655*3+6,IF(G655&lt;=28,G655*2.7+6,IF(G655&lt;=45,G655*2.5,IF(G655&gt;45,G655*2)))))*1.1</f>
        <v>68.673</v>
      </c>
      <c r="L655" s="6" t="n">
        <f aca="false">QUOTIENT(Tabelle4[[#This Row],[Spalte14]],6)</f>
        <v>11</v>
      </c>
    </row>
    <row r="656" customFormat="false" ht="15" hidden="false" customHeight="false" outlineLevel="0" collapsed="false">
      <c r="A656" s="0" t="s">
        <v>958</v>
      </c>
      <c r="B656" s="23"/>
      <c r="D656" s="1" t="s">
        <v>959</v>
      </c>
      <c r="E656" s="0" t="s">
        <v>202</v>
      </c>
      <c r="F656" s="0" t="n">
        <v>2018</v>
      </c>
      <c r="G656" s="2" t="n">
        <v>17.9</v>
      </c>
      <c r="H656" s="21" t="n">
        <v>2</v>
      </c>
      <c r="I656" s="21" t="s">
        <v>960</v>
      </c>
      <c r="K656" s="24" t="n">
        <f aca="false">IF(G656&lt;=7,G656*3.2+6,IF(G656&lt;=13,G656*3+6,IF(G656&lt;=28,G656*2.7+6,IF(G656&lt;=45,G656*2.5,IF(G656&gt;45,G656*2)))))*1.1</f>
        <v>59.763</v>
      </c>
      <c r="L656" s="6" t="n">
        <f aca="false">QUOTIENT(Tabelle4[[#This Row],[Spalte14]],6)</f>
        <v>9</v>
      </c>
      <c r="M656" s="1" t="s">
        <v>961</v>
      </c>
    </row>
    <row r="657" customFormat="false" ht="15" hidden="false" customHeight="false" outlineLevel="0" collapsed="false">
      <c r="A657" s="0" t="s">
        <v>962</v>
      </c>
      <c r="B657" s="23"/>
      <c r="D657" s="1" t="s">
        <v>949</v>
      </c>
      <c r="E657" s="0" t="s">
        <v>202</v>
      </c>
      <c r="F657" s="0" t="n">
        <v>2018</v>
      </c>
      <c r="G657" s="2" t="n">
        <v>32.3</v>
      </c>
      <c r="H657" s="21" t="n">
        <v>2</v>
      </c>
      <c r="I657" s="25" t="s">
        <v>260</v>
      </c>
      <c r="K657" s="24" t="n">
        <f aca="false">IF(G657&lt;=7,G657*3.2+6,IF(G657&lt;=13,G657*3+6,IF(G657&lt;=28,G657*2.7+6,IF(G657&lt;=45,G657*2.5,IF(G657&gt;45,G657*2)))))*1.1</f>
        <v>88.825</v>
      </c>
      <c r="L657" s="6" t="n">
        <f aca="false">QUOTIENT(Tabelle4[[#This Row],[Spalte14]],6)</f>
        <v>14</v>
      </c>
      <c r="M657" s="1" t="s">
        <v>963</v>
      </c>
    </row>
    <row r="658" customFormat="false" ht="15" hidden="false" customHeight="false" outlineLevel="0" collapsed="false">
      <c r="A658" s="0" t="s">
        <v>964</v>
      </c>
      <c r="B658" s="23"/>
      <c r="D658" s="1" t="s">
        <v>936</v>
      </c>
      <c r="E658" s="0" t="s">
        <v>885</v>
      </c>
      <c r="F658" s="0" t="n">
        <v>2017</v>
      </c>
      <c r="G658" s="2" t="n">
        <v>25</v>
      </c>
      <c r="H658" s="21" t="n">
        <v>3</v>
      </c>
      <c r="I658" s="21"/>
      <c r="K658" s="24" t="n">
        <f aca="false">IF(G658&lt;=7,G658*3.2+6,IF(G658&lt;=13,G658*3+6,IF(G658&lt;=28,G658*2.7+6,IF(G658&lt;=45,G658*2.5,IF(G658&gt;45,G658*2)))))*1.1</f>
        <v>80.85</v>
      </c>
      <c r="L658" s="6" t="n">
        <f aca="false">QUOTIENT(Tabelle4[[#This Row],[Spalte14]],6)</f>
        <v>13</v>
      </c>
      <c r="M658" s="1" t="s">
        <v>965</v>
      </c>
    </row>
    <row r="659" customFormat="false" ht="15" hidden="false" customHeight="false" outlineLevel="0" collapsed="false">
      <c r="A659" s="0" t="s">
        <v>966</v>
      </c>
      <c r="B659" s="23"/>
      <c r="D659" s="1" t="s">
        <v>967</v>
      </c>
      <c r="E659" s="0" t="s">
        <v>232</v>
      </c>
      <c r="F659" s="0" t="n">
        <v>2012</v>
      </c>
      <c r="G659" s="2" t="n">
        <v>10.84</v>
      </c>
      <c r="H659" s="21" t="n">
        <v>1</v>
      </c>
      <c r="I659" s="21"/>
      <c r="K659" s="24" t="n">
        <f aca="false">IF(G659&lt;=7,G659*3.2+6,IF(G659&lt;=13,G659*3+6,IF(G659&lt;=28,G659*2.7+6,IF(G659&lt;=45,G659*2.5,IF(G659&gt;45,G659*2)))))*1.1</f>
        <v>42.372</v>
      </c>
      <c r="L659" s="6" t="n">
        <f aca="false">QUOTIENT(Tabelle4[[#This Row],[Spalte14]],6)</f>
        <v>7</v>
      </c>
      <c r="M659" s="1" t="s">
        <v>968</v>
      </c>
    </row>
    <row r="660" customFormat="false" ht="15" hidden="false" customHeight="false" outlineLevel="0" collapsed="false">
      <c r="A660" s="0" t="s">
        <v>969</v>
      </c>
      <c r="B660" s="23"/>
      <c r="D660" s="1"/>
      <c r="E660" s="0" t="s">
        <v>907</v>
      </c>
      <c r="F660" s="0" t="n">
        <v>2009</v>
      </c>
      <c r="G660" s="2" t="n">
        <v>21.1</v>
      </c>
      <c r="H660" s="21" t="n">
        <v>2</v>
      </c>
      <c r="I660" s="21"/>
      <c r="J660" s="4" t="n">
        <v>1</v>
      </c>
      <c r="K660" s="24" t="n">
        <f aca="false">IF(G660&lt;=7,G660*3.2+6,IF(G660&lt;=13,G660*3+6,IF(G660&lt;=28,G660*2.7+6,IF(G660&lt;=45,G660*2.5,IF(G660&gt;45,G660*2)))))*1.1</f>
        <v>69.267</v>
      </c>
      <c r="L660" s="6" t="n">
        <f aca="false">QUOTIENT(Tabelle4[[#This Row],[Spalte14]],6)</f>
        <v>11</v>
      </c>
    </row>
    <row r="661" customFormat="false" ht="15" hidden="false" customHeight="false" outlineLevel="0" collapsed="false">
      <c r="A661" s="0" t="s">
        <v>970</v>
      </c>
      <c r="B661" s="23"/>
      <c r="D661" s="1" t="s">
        <v>971</v>
      </c>
      <c r="E661" s="0" t="s">
        <v>342</v>
      </c>
      <c r="F661" s="0" t="n">
        <v>2020</v>
      </c>
      <c r="G661" s="2" t="n">
        <v>37.9</v>
      </c>
      <c r="H661" s="21" t="n">
        <v>3</v>
      </c>
      <c r="I661" s="32"/>
      <c r="K661" s="24" t="n">
        <f aca="false">IF(G661&lt;=7,G661*3.2+6,IF(G661&lt;=13,G661*3+6,IF(G661&lt;=28,G661*2.7+6,IF(G661&lt;=45,G661*2.5,IF(G661&gt;45,G661*2)))))*1.1</f>
        <v>104.225</v>
      </c>
      <c r="L661" s="6" t="n">
        <f aca="false">QUOTIENT(Tabelle4[[#This Row],[Spalte14]],6)</f>
        <v>17</v>
      </c>
      <c r="M661" s="1" t="s">
        <v>972</v>
      </c>
    </row>
    <row r="662" customFormat="false" ht="15" hidden="false" customHeight="false" outlineLevel="0" collapsed="false">
      <c r="B662" s="23"/>
      <c r="D662" s="1"/>
      <c r="H662" s="21"/>
      <c r="I662" s="21"/>
      <c r="K662" s="24" t="n">
        <f aca="false">IF(G662&lt;=7,G662*3.2+6,IF(G662&lt;=13,G662*3+6,IF(G662&lt;=28,G662*2.7+6,IF(G662&lt;=45,G662*2.5,IF(G662&gt;45,G662*2)))))*1.1</f>
        <v>6.6</v>
      </c>
    </row>
    <row r="663" customFormat="false" ht="15" hidden="false" customHeight="false" outlineLevel="0" collapsed="false">
      <c r="B663" s="23"/>
      <c r="D663" s="1"/>
      <c r="H663" s="21"/>
      <c r="I663" s="21"/>
      <c r="K663" s="24" t="n">
        <f aca="false">IF(G663&lt;=7,G663*3.2+6,IF(G663&lt;=13,G663*3+6,IF(G663&lt;=28,G663*2.7+6,IF(G663&lt;=45,G663*2.5,IF(G663&gt;45,G663*2)))))*1.1</f>
        <v>6.6</v>
      </c>
      <c r="L663" s="6" t="n">
        <f aca="false">QUOTIENT(Tabelle4[[#This Row],[Spalte14]],6)</f>
        <v>1</v>
      </c>
    </row>
    <row r="664" customFormat="false" ht="15" hidden="false" customHeight="false" outlineLevel="0" collapsed="false">
      <c r="A664" s="7" t="s">
        <v>973</v>
      </c>
      <c r="B664" s="20"/>
      <c r="C664" s="7"/>
      <c r="D664" s="8"/>
      <c r="E664" s="7"/>
      <c r="F664" s="7"/>
      <c r="G664" s="7"/>
      <c r="H664" s="21"/>
      <c r="I664" s="21"/>
      <c r="K664" s="24" t="n">
        <f aca="false">IF(G664&lt;=7,G664*3.2+6,IF(G664&lt;=13,G664*3+6,IF(G664&lt;=28,G664*2.7+6,IF(G664&lt;=45,G664*2.5,IF(G664&gt;45,G664*2)))))*1.1</f>
        <v>6.6</v>
      </c>
      <c r="L664" s="6" t="n">
        <f aca="false">QUOTIENT(Tabelle4[[#This Row],[Spalte14]],6)</f>
        <v>1</v>
      </c>
    </row>
    <row r="665" customFormat="false" ht="15" hidden="false" customHeight="false" outlineLevel="0" collapsed="false">
      <c r="B665" s="23"/>
      <c r="D665" s="1"/>
      <c r="H665" s="21"/>
      <c r="I665" s="21"/>
      <c r="K665" s="24" t="n">
        <f aca="false">IF(G665&lt;=7,G665*3.2+6,IF(G665&lt;=13,G665*3+6,IF(G665&lt;=28,G665*2.7+6,IF(G665&lt;=45,G665*2.5,IF(G665&gt;45,G665*2)))))*1.1</f>
        <v>6.6</v>
      </c>
      <c r="L665" s="6" t="n">
        <f aca="false">QUOTIENT(Tabelle4[[#This Row],[Spalte14]],6)</f>
        <v>1</v>
      </c>
      <c r="M665" s="1"/>
    </row>
    <row r="666" customFormat="false" ht="15" hidden="false" customHeight="false" outlineLevel="0" collapsed="false">
      <c r="A666" s="0" t="s">
        <v>974</v>
      </c>
      <c r="B666" s="23"/>
      <c r="D666" s="1"/>
      <c r="E666" s="0" t="s">
        <v>975</v>
      </c>
      <c r="F666" s="0" t="n">
        <v>2018</v>
      </c>
      <c r="G666" s="2" t="n">
        <v>18.9</v>
      </c>
      <c r="H666" s="21" t="n">
        <v>3</v>
      </c>
      <c r="I666" s="21"/>
      <c r="K666" s="24" t="n">
        <f aca="false">IF(G666&lt;=7,G666*3.2+6,IF(G666&lt;=13,G666*3+6,IF(G666&lt;=28,G666*2.7+6,IF(G666&lt;=45,G666*2.5,IF(G666&gt;45,G666*2)))))*1.1</f>
        <v>62.733</v>
      </c>
      <c r="L666" s="6" t="n">
        <f aca="false">QUOTIENT(Tabelle4[[#This Row],[Spalte14]],6)</f>
        <v>10</v>
      </c>
    </row>
    <row r="667" customFormat="false" ht="15" hidden="false" customHeight="false" outlineLevel="0" collapsed="false">
      <c r="A667" s="0" t="s">
        <v>976</v>
      </c>
      <c r="B667" s="23"/>
      <c r="D667" s="1"/>
      <c r="E667" s="0" t="s">
        <v>977</v>
      </c>
      <c r="F667" s="0" t="n">
        <v>2018</v>
      </c>
      <c r="G667" s="2" t="n">
        <v>52</v>
      </c>
      <c r="H667" s="21" t="n">
        <v>3</v>
      </c>
      <c r="I667" s="21"/>
      <c r="K667" s="24" t="n">
        <f aca="false">IF(G667&lt;=7,G667*3.2+6,IF(G667&lt;=13,G667*3+6,IF(G667&lt;=28,G667*2.7+6,IF(G667&lt;=45,G667*2.5,IF(G667&gt;45,G667*2)))))*1.1</f>
        <v>114.4</v>
      </c>
      <c r="L667" s="6" t="n">
        <f aca="false">QUOTIENT(Tabelle4[[#This Row],[Spalte14]],6)</f>
        <v>19</v>
      </c>
    </row>
    <row r="668" customFormat="false" ht="15" hidden="false" customHeight="false" outlineLevel="0" collapsed="false">
      <c r="A668" s="0" t="s">
        <v>978</v>
      </c>
      <c r="B668" s="23"/>
      <c r="D668" s="1" t="s">
        <v>973</v>
      </c>
      <c r="E668" s="0" t="s">
        <v>979</v>
      </c>
      <c r="F668" s="0" t="n">
        <v>2011</v>
      </c>
      <c r="G668" s="2" t="n">
        <v>8.3</v>
      </c>
      <c r="H668" s="21" t="n">
        <v>1</v>
      </c>
      <c r="I668" s="21"/>
      <c r="J668" s="4" t="n">
        <v>2</v>
      </c>
      <c r="K668" s="24" t="n">
        <f aca="false">IF(G668&lt;=7,G668*3.2+6,IF(G668&lt;=13,G668*3+6,IF(G668&lt;=28,G668*2.7+6,IF(G668&lt;=45,G668*2.5,IF(G668&gt;45,G668*2)))))*1.1</f>
        <v>33.99</v>
      </c>
      <c r="L668" s="6" t="n">
        <f aca="false">QUOTIENT(Tabelle4[[#This Row],[Spalte14]],6)</f>
        <v>5</v>
      </c>
      <c r="M668" s="1" t="s">
        <v>980</v>
      </c>
    </row>
    <row r="669" customFormat="false" ht="15" hidden="false" customHeight="false" outlineLevel="0" collapsed="false">
      <c r="B669" s="23"/>
      <c r="D669" s="1"/>
      <c r="H669" s="21"/>
      <c r="I669" s="21"/>
      <c r="K669" s="24" t="n">
        <f aca="false">IF(G669&lt;=7,G669*3.2+6,IF(G669&lt;=13,G669*3+6,IF(G669&lt;=28,G669*2.7+6,IF(G669&lt;=45,G669*2.5,IF(G669&gt;45,G669*2)))))*1.1</f>
        <v>6.6</v>
      </c>
      <c r="L669" s="6" t="n">
        <f aca="false">QUOTIENT(Tabelle4[[#This Row],[Spalte14]],6)</f>
        <v>1</v>
      </c>
    </row>
    <row r="670" customFormat="false" ht="15" hidden="false" customHeight="false" outlineLevel="0" collapsed="false">
      <c r="B670" s="23"/>
      <c r="D670" s="1"/>
      <c r="H670" s="21"/>
      <c r="I670" s="21"/>
      <c r="K670" s="24" t="n">
        <f aca="false">IF(G670&lt;=7,G670*3.2+6,IF(G670&lt;=13,G670*3+6,IF(G670&lt;=28,G670*2.7+6,IF(G670&lt;=45,G670*2.5,IF(G670&gt;45,G670*2)))))*1.1</f>
        <v>6.6</v>
      </c>
      <c r="L670" s="6" t="n">
        <f aca="false">QUOTIENT(Tabelle4[[#This Row],[Spalte14]],6)</f>
        <v>1</v>
      </c>
      <c r="M670" s="1" t="s">
        <v>981</v>
      </c>
    </row>
    <row r="671" customFormat="false" ht="15" hidden="false" customHeight="false" outlineLevel="0" collapsed="false">
      <c r="A671" s="0" t="s">
        <v>982</v>
      </c>
      <c r="B671" s="23"/>
      <c r="D671" s="1" t="s">
        <v>973</v>
      </c>
      <c r="E671" s="0" t="s">
        <v>269</v>
      </c>
      <c r="F671" s="0" t="n">
        <v>2020</v>
      </c>
      <c r="G671" s="2" t="n">
        <v>14.6</v>
      </c>
      <c r="H671" s="21" t="n">
        <v>1</v>
      </c>
      <c r="I671" s="25" t="s">
        <v>566</v>
      </c>
      <c r="K671" s="24" t="n">
        <f aca="false">IF(G671&lt;=7,G671*3.2+6,IF(G671&lt;=13,G671*3+6,IF(G671&lt;=28,G671*2.7+6,IF(G671&lt;=45,G671*2.5,IF(G671&gt;45,G671*2)))))*1.1</f>
        <v>49.962</v>
      </c>
      <c r="L671" s="6" t="n">
        <f aca="false">QUOTIENT(Tabelle4[[#This Row],[Spalte14]],6)</f>
        <v>8</v>
      </c>
      <c r="M671" s="1" t="s">
        <v>981</v>
      </c>
    </row>
    <row r="672" customFormat="false" ht="15" hidden="false" customHeight="false" outlineLevel="0" collapsed="false">
      <c r="A672" s="0" t="s">
        <v>983</v>
      </c>
      <c r="B672" s="23"/>
      <c r="D672" s="1" t="s">
        <v>973</v>
      </c>
      <c r="E672" s="0" t="s">
        <v>882</v>
      </c>
      <c r="F672" s="0" t="n">
        <v>2018</v>
      </c>
      <c r="G672" s="2" t="n">
        <v>18</v>
      </c>
      <c r="H672" s="21" t="n">
        <v>2</v>
      </c>
      <c r="I672" s="21" t="s">
        <v>246</v>
      </c>
      <c r="K672" s="24" t="n">
        <f aca="false">IF(G672&lt;=7,G672*3.2+6,IF(G672&lt;=13,G672*3+6,IF(G672&lt;=28,G672*2.7+6,IF(G672&lt;=45,G672*2.5,IF(G672&gt;45,G672*2)))))*1.1</f>
        <v>60.06</v>
      </c>
      <c r="L672" s="6" t="n">
        <f aca="false">QUOTIENT(Tabelle4[[#This Row],[Spalte14]],6)</f>
        <v>10</v>
      </c>
      <c r="M672" s="1" t="s">
        <v>981</v>
      </c>
    </row>
    <row r="673" customFormat="false" ht="15" hidden="false" customHeight="false" outlineLevel="0" collapsed="false">
      <c r="A673" s="0" t="s">
        <v>984</v>
      </c>
      <c r="B673" s="23"/>
      <c r="D673" s="1"/>
      <c r="E673" s="0" t="s">
        <v>777</v>
      </c>
      <c r="F673" s="0" t="n">
        <v>2019</v>
      </c>
      <c r="G673" s="2" t="n">
        <v>9.2</v>
      </c>
      <c r="H673" s="21" t="n">
        <v>1</v>
      </c>
      <c r="I673" s="21" t="s">
        <v>985</v>
      </c>
      <c r="K673" s="24" t="n">
        <f aca="false">IF(G673&lt;=7,G673*3.2+6,IF(G673&lt;=13,G673*3+6,IF(G673&lt;=28,G673*2.7+6,IF(G673&lt;=45,G673*2.5,IF(G673&gt;45,G673*2)))))*1.1</f>
        <v>36.96</v>
      </c>
      <c r="L673" s="6" t="n">
        <f aca="false">QUOTIENT(Tabelle4[[#This Row],[Spalte14]],6)</f>
        <v>6</v>
      </c>
      <c r="M673" s="1" t="s">
        <v>986</v>
      </c>
    </row>
    <row r="674" customFormat="false" ht="15" hidden="false" customHeight="false" outlineLevel="0" collapsed="false">
      <c r="A674" s="0" t="s">
        <v>987</v>
      </c>
      <c r="B674" s="23"/>
      <c r="D674" s="1"/>
      <c r="E674" s="0" t="s">
        <v>777</v>
      </c>
      <c r="F674" s="0" t="n">
        <v>2017</v>
      </c>
      <c r="G674" s="2" t="n">
        <v>16.6</v>
      </c>
      <c r="H674" s="21" t="n">
        <v>1</v>
      </c>
      <c r="I674" s="21" t="s">
        <v>566</v>
      </c>
      <c r="K674" s="24" t="n">
        <f aca="false">IF(G674&lt;=7,G674*3.2+6,IF(G674&lt;=13,G674*3+6,IF(G674&lt;=28,G674*2.7+6,IF(G674&lt;=45,G674*2.5,IF(G674&gt;45,G674*2)))))*1.1</f>
        <v>55.902</v>
      </c>
      <c r="L674" s="6" t="n">
        <f aca="false">QUOTIENT(Tabelle4[[#This Row],[Spalte14]],6)</f>
        <v>9</v>
      </c>
      <c r="M674" s="1" t="s">
        <v>988</v>
      </c>
    </row>
    <row r="675" customFormat="false" ht="15" hidden="false" customHeight="false" outlineLevel="0" collapsed="false">
      <c r="A675" s="0" t="s">
        <v>989</v>
      </c>
      <c r="B675" s="23"/>
      <c r="D675" s="1"/>
      <c r="E675" s="0" t="s">
        <v>990</v>
      </c>
      <c r="F675" s="0" t="n">
        <v>2016</v>
      </c>
      <c r="G675" s="28" t="n">
        <v>16.9</v>
      </c>
      <c r="H675" s="21" t="n">
        <v>1</v>
      </c>
      <c r="I675" s="29" t="s">
        <v>991</v>
      </c>
      <c r="K675" s="24" t="n">
        <f aca="false">IF(G675&lt;=7,G675*3.2+6,IF(G675&lt;=13,G675*3+6,IF(G675&lt;=28,G675*2.7+6,IF(G675&lt;=45,G675*2.5,IF(G675&gt;45,G675*2)))))*1.1</f>
        <v>56.793</v>
      </c>
      <c r="L675" s="6" t="n">
        <f aca="false">QUOTIENT(Tabelle4[[#This Row],[Spalte14]],6)</f>
        <v>9</v>
      </c>
      <c r="M675" s="1" t="s">
        <v>992</v>
      </c>
    </row>
    <row r="676" customFormat="false" ht="15" hidden="false" customHeight="false" outlineLevel="0" collapsed="false">
      <c r="B676" s="23"/>
      <c r="D676" s="1"/>
      <c r="G676" s="28"/>
      <c r="H676" s="21"/>
      <c r="I676" s="21"/>
      <c r="K676" s="24" t="n">
        <f aca="false">IF(G676&lt;=7,G676*3.2+6,IF(G676&lt;=13,G676*3+6,IF(G676&lt;=28,G676*2.7+6,IF(G676&lt;=45,G676*2.5,IF(G676&gt;45,G676*2)))))*1.1</f>
        <v>6.6</v>
      </c>
      <c r="L676" s="6" t="n">
        <f aca="false">QUOTIENT(Tabelle4[[#This Row],[Spalte14]],6)</f>
        <v>1</v>
      </c>
      <c r="M676" s="1" t="s">
        <v>992</v>
      </c>
    </row>
    <row r="677" customFormat="false" ht="15" hidden="false" customHeight="false" outlineLevel="0" collapsed="false">
      <c r="A677" s="0" t="s">
        <v>993</v>
      </c>
      <c r="B677" s="23"/>
      <c r="D677" s="1"/>
      <c r="E677" s="0" t="s">
        <v>806</v>
      </c>
      <c r="F677" s="0" t="n">
        <v>2016</v>
      </c>
      <c r="G677" s="28" t="n">
        <v>20.9</v>
      </c>
      <c r="H677" s="21" t="n">
        <v>1</v>
      </c>
      <c r="I677" s="29" t="s">
        <v>994</v>
      </c>
      <c r="K677" s="24" t="n">
        <f aca="false">IF(G677&lt;=7,G677*3.2+6,IF(G677&lt;=13,G677*3+6,IF(G677&lt;=28,G677*2.7+6,IF(G677&lt;=45,G677*2.5,IF(G677&gt;45,G677*2)))))*1.1</f>
        <v>68.673</v>
      </c>
      <c r="L677" s="6" t="n">
        <f aca="false">QUOTIENT(Tabelle4[[#This Row],[Spalte14]],6)</f>
        <v>11</v>
      </c>
      <c r="M677" s="1" t="s">
        <v>995</v>
      </c>
    </row>
    <row r="678" customFormat="false" ht="15" hidden="false" customHeight="false" outlineLevel="0" collapsed="false">
      <c r="B678" s="23"/>
      <c r="D678" s="1"/>
      <c r="G678" s="28"/>
      <c r="H678" s="21"/>
      <c r="I678" s="21"/>
      <c r="K678" s="24" t="n">
        <f aca="false">IF(G678&lt;=7,G678*3.2+6,IF(G678&lt;=13,G678*3+6,IF(G678&lt;=28,G678*2.7+6,IF(G678&lt;=45,G678*2.5,IF(G678&gt;45,G678*2)))))*1.1</f>
        <v>6.6</v>
      </c>
      <c r="L678" s="6" t="n">
        <f aca="false">QUOTIENT(Tabelle4[[#This Row],[Spalte14]],6)</f>
        <v>1</v>
      </c>
      <c r="M678" s="1" t="s">
        <v>995</v>
      </c>
    </row>
    <row r="679" customFormat="false" ht="15" hidden="false" customHeight="false" outlineLevel="0" collapsed="false">
      <c r="A679" s="0" t="s">
        <v>993</v>
      </c>
      <c r="B679" s="23"/>
      <c r="D679" s="1" t="s">
        <v>996</v>
      </c>
      <c r="E679" s="0" t="s">
        <v>937</v>
      </c>
      <c r="F679" s="0" t="n">
        <v>2018</v>
      </c>
      <c r="G679" s="2" t="n">
        <v>18.6</v>
      </c>
      <c r="H679" s="21" t="n">
        <v>2</v>
      </c>
      <c r="I679" s="21" t="s">
        <v>813</v>
      </c>
      <c r="K679" s="24" t="n">
        <f aca="false">IF(G679&lt;=7,G679*3.2+6,IF(G679&lt;=13,G679*3+6,IF(G679&lt;=28,G679*2.7+6,IF(G679&lt;=45,G679*2.5,IF(G679&gt;45,G679*2)))))*1.1</f>
        <v>61.842</v>
      </c>
      <c r="L679" s="6" t="n">
        <f aca="false">QUOTIENT(Tabelle4[[#This Row],[Spalte14]],6)</f>
        <v>10</v>
      </c>
      <c r="M679" s="1" t="s">
        <v>997</v>
      </c>
    </row>
    <row r="680" customFormat="false" ht="15" hidden="false" customHeight="false" outlineLevel="0" collapsed="false">
      <c r="A680" s="0" t="s">
        <v>998</v>
      </c>
      <c r="B680" s="23"/>
      <c r="D680" s="1"/>
      <c r="E680" s="0" t="s">
        <v>885</v>
      </c>
      <c r="F680" s="0" t="n">
        <v>2021</v>
      </c>
      <c r="G680" s="28" t="n">
        <v>31.9</v>
      </c>
      <c r="H680" s="21" t="n">
        <v>3</v>
      </c>
      <c r="I680" s="29"/>
      <c r="K680" s="26" t="n">
        <v>90</v>
      </c>
      <c r="L680" s="6" t="n">
        <f aca="false">QUOTIENT(Tabelle4[[#This Row],[Spalte14]],6)</f>
        <v>15</v>
      </c>
      <c r="M680" s="1" t="s">
        <v>999</v>
      </c>
    </row>
    <row r="681" customFormat="false" ht="15" hidden="false" customHeight="false" outlineLevel="0" collapsed="false">
      <c r="B681" s="23"/>
      <c r="D681" s="1"/>
      <c r="G681" s="28"/>
      <c r="H681" s="21"/>
      <c r="I681" s="21"/>
      <c r="K681" s="24" t="n">
        <f aca="false">IF(G681&lt;=7,G681*3.2+6,IF(G681&lt;=13,G681*3+6,IF(G681&lt;=28,G681*2.7+6,IF(G681&lt;=45,G681*2.5,IF(G681&gt;45,G681*2)))))*1.1</f>
        <v>6.6</v>
      </c>
      <c r="L681" s="6" t="n">
        <f aca="false">QUOTIENT(Tabelle4[[#This Row],[Spalte14]],6)</f>
        <v>1</v>
      </c>
      <c r="M681" s="1" t="s">
        <v>999</v>
      </c>
    </row>
    <row r="682" customFormat="false" ht="15" hidden="false" customHeight="false" outlineLevel="0" collapsed="false">
      <c r="A682" s="0" t="s">
        <v>1000</v>
      </c>
      <c r="B682" s="23"/>
      <c r="D682" s="1"/>
      <c r="E682" s="0" t="s">
        <v>885</v>
      </c>
      <c r="F682" s="0" t="n">
        <v>2018</v>
      </c>
      <c r="G682" s="2" t="n">
        <v>19</v>
      </c>
      <c r="H682" s="21" t="n">
        <v>2</v>
      </c>
      <c r="I682" s="21" t="s">
        <v>1001</v>
      </c>
      <c r="K682" s="24" t="n">
        <f aca="false">IF(G682&lt;=7,G682*3.2+6,IF(G682&lt;=13,G682*3+6,IF(G682&lt;=28,G682*2.7+6,IF(G682&lt;=45,G682*2.5,IF(G682&gt;45,G682*2)))))*1.1</f>
        <v>63.03</v>
      </c>
      <c r="L682" s="6" t="n">
        <f aca="false">QUOTIENT(Tabelle4[[#This Row],[Spalte14]],6)</f>
        <v>10</v>
      </c>
      <c r="M682" s="1" t="s">
        <v>1002</v>
      </c>
    </row>
    <row r="683" customFormat="false" ht="15" hidden="false" customHeight="false" outlineLevel="0" collapsed="false">
      <c r="B683" s="23"/>
      <c r="D683" s="1"/>
      <c r="H683" s="21"/>
      <c r="I683" s="21"/>
      <c r="K683" s="24" t="n">
        <f aca="false">IF(G683&lt;=7,G683*3.2+6,IF(G683&lt;=13,G683*3+6,IF(G683&lt;=28,G683*2.7+6,IF(G683&lt;=45,G683*2.5,IF(G683&gt;45,G683*2)))))*1.1</f>
        <v>6.6</v>
      </c>
      <c r="L683" s="6" t="n">
        <f aca="false">QUOTIENT(Tabelle4[[#This Row],[Spalte14]],6)</f>
        <v>1</v>
      </c>
      <c r="M683" s="1" t="s">
        <v>1002</v>
      </c>
    </row>
    <row r="684" customFormat="false" ht="15" hidden="false" customHeight="false" outlineLevel="0" collapsed="false">
      <c r="B684" s="23"/>
      <c r="D684" s="1"/>
      <c r="H684" s="21"/>
      <c r="I684" s="21"/>
      <c r="K684" s="24" t="n">
        <f aca="false">IF(G684&lt;=7,G684*3.2+6,IF(G684&lt;=13,G684*3+6,IF(G684&lt;=28,G684*2.7+6,IF(G684&lt;=45,G684*2.5,IF(G684&gt;45,G684*2)))))*1.1</f>
        <v>6.6</v>
      </c>
      <c r="L684" s="6" t="n">
        <f aca="false">QUOTIENT(Tabelle4[[#This Row],[Spalte14]],6)</f>
        <v>1</v>
      </c>
    </row>
    <row r="685" customFormat="false" ht="15" hidden="false" customHeight="false" outlineLevel="0" collapsed="false">
      <c r="B685" s="23"/>
      <c r="D685" s="1"/>
      <c r="H685" s="21"/>
      <c r="I685" s="21"/>
      <c r="K685" s="24" t="n">
        <f aca="false">IF(G685&lt;=7,G685*3.2+6,IF(G685&lt;=13,G685*3+6,IF(G685&lt;=28,G685*2.7+6,IF(G685&lt;=45,G685*2.5,IF(G685&gt;45,G685*2)))))*1.1</f>
        <v>6.6</v>
      </c>
    </row>
    <row r="686" customFormat="false" ht="15" hidden="false" customHeight="false" outlineLevel="0" collapsed="false">
      <c r="A686" s="0" t="s">
        <v>993</v>
      </c>
      <c r="B686" s="23"/>
      <c r="D686" s="1"/>
      <c r="E686" s="0" t="s">
        <v>391</v>
      </c>
      <c r="F686" s="0" t="n">
        <v>2021</v>
      </c>
      <c r="G686" s="2" t="n">
        <v>17.5</v>
      </c>
      <c r="H686" s="21" t="n">
        <v>4</v>
      </c>
      <c r="I686" s="25"/>
      <c r="K686" s="44" t="n">
        <f aca="false">IF(G686&lt;=7,G686*3.2+6,IF(G686&lt;=13,G686*3+6,IF(G686&lt;=28,G686*2.7+6,IF(G686&lt;=45,G686*2.5,IF(G686&gt;45,G686*2)))))*1.1</f>
        <v>58.575</v>
      </c>
      <c r="L686" s="6" t="n">
        <f aca="false">QUOTIENT(Tabelle4[[#This Row],[Spalte14]],6)</f>
        <v>9</v>
      </c>
      <c r="M686" s="1" t="s">
        <v>1003</v>
      </c>
    </row>
    <row r="687" customFormat="false" ht="15" hidden="false" customHeight="false" outlineLevel="0" collapsed="false">
      <c r="B687" s="23"/>
      <c r="D687" s="1"/>
      <c r="H687" s="21"/>
      <c r="I687" s="21"/>
      <c r="K687" s="24" t="n">
        <f aca="false">IF(G687&lt;=7,G687*3.2+6,IF(G687&lt;=13,G687*3+6,IF(G687&lt;=28,G687*2.7+6,IF(G687&lt;=45,G687*2.5,IF(G687&gt;45,G687*2)))))*1.1</f>
        <v>6.6</v>
      </c>
      <c r="L687" s="6" t="n">
        <f aca="false">QUOTIENT(Tabelle4[[#This Row],[Spalte14]],6)</f>
        <v>1</v>
      </c>
    </row>
    <row r="688" customFormat="false" ht="15" hidden="false" customHeight="false" outlineLevel="0" collapsed="false">
      <c r="A688" s="0" t="s">
        <v>1004</v>
      </c>
      <c r="B688" s="23"/>
      <c r="D688" s="1"/>
      <c r="E688" s="0" t="s">
        <v>391</v>
      </c>
      <c r="F688" s="0" t="n">
        <v>2020</v>
      </c>
      <c r="G688" s="28" t="n">
        <v>31</v>
      </c>
      <c r="H688" s="21" t="n">
        <v>3</v>
      </c>
      <c r="I688" s="65"/>
      <c r="K688" s="26" t="n">
        <v>87</v>
      </c>
      <c r="L688" s="6" t="n">
        <f aca="false">QUOTIENT(Tabelle4[[#This Row],[Spalte14]],6)</f>
        <v>14</v>
      </c>
      <c r="M688" s="1" t="s">
        <v>1005</v>
      </c>
    </row>
    <row r="689" customFormat="false" ht="15" hidden="false" customHeight="false" outlineLevel="0" collapsed="false">
      <c r="A689" s="0" t="s">
        <v>1006</v>
      </c>
      <c r="B689" s="23"/>
      <c r="D689" s="1"/>
      <c r="E689" s="0" t="s">
        <v>391</v>
      </c>
      <c r="F689" s="0" t="n">
        <v>2018</v>
      </c>
      <c r="G689" s="28" t="n">
        <v>64.9</v>
      </c>
      <c r="H689" s="21" t="n">
        <v>0</v>
      </c>
      <c r="I689" s="66" t="s">
        <v>179</v>
      </c>
      <c r="J689" s="4" t="n">
        <v>2</v>
      </c>
      <c r="K689" s="24" t="n">
        <f aca="false">IF(G689&lt;=7,G689*3.2+6,IF(G689&lt;=13,G689*3+6,IF(G689&lt;=28,G689*2.7+6,IF(G689&lt;=45,G689*2.5,IF(G689&gt;45,G689*2)))))*1.1</f>
        <v>142.78</v>
      </c>
      <c r="L689" s="6" t="n">
        <f aca="false">QUOTIENT(Tabelle4[[#This Row],[Spalte14]],6)</f>
        <v>23</v>
      </c>
      <c r="M689" s="1" t="s">
        <v>1007</v>
      </c>
    </row>
    <row r="690" customFormat="false" ht="15" hidden="false" customHeight="false" outlineLevel="0" collapsed="false">
      <c r="B690" s="23"/>
      <c r="D690" s="1"/>
      <c r="H690" s="21"/>
      <c r="I690" s="25"/>
      <c r="K690" s="24" t="n">
        <f aca="false">IF(G690&lt;=7,G690*3.2+6,IF(G690&lt;=13,G690*3+6,IF(G690&lt;=28,G690*2.7+6,IF(G690&lt;=45,G690*2.5,IF(G690&gt;45,G690*2)))))*1.1</f>
        <v>6.6</v>
      </c>
      <c r="L690" s="6" t="n">
        <f aca="false">QUOTIENT(Tabelle4[[#This Row],[Spalte14]],6)</f>
        <v>1</v>
      </c>
      <c r="M690" s="1" t="s">
        <v>1008</v>
      </c>
    </row>
    <row r="691" customFormat="false" ht="15" hidden="false" customHeight="false" outlineLevel="0" collapsed="false">
      <c r="A691" s="0" t="s">
        <v>1009</v>
      </c>
      <c r="B691" s="23"/>
      <c r="D691" s="1"/>
      <c r="E691" s="0" t="s">
        <v>488</v>
      </c>
      <c r="F691" s="0" t="n">
        <v>2016</v>
      </c>
      <c r="G691" s="28" t="n">
        <v>22.4</v>
      </c>
      <c r="H691" s="21" t="n">
        <v>2</v>
      </c>
      <c r="I691" s="29" t="s">
        <v>314</v>
      </c>
      <c r="K691" s="24" t="n">
        <f aca="false">IF(G691&lt;=7,G691*3.2+6,IF(G691&lt;=13,G691*3+6,IF(G691&lt;=28,G691*2.7+6,IF(G691&lt;=45,G691*2.5,IF(G691&gt;45,G691*2)))))*1.1</f>
        <v>73.128</v>
      </c>
      <c r="L691" s="6" t="n">
        <f aca="false">QUOTIENT(Tabelle4[[#This Row],[Spalte14]],6)</f>
        <v>12</v>
      </c>
      <c r="M691" s="1" t="s">
        <v>1010</v>
      </c>
    </row>
    <row r="692" customFormat="false" ht="15" hidden="false" customHeight="false" outlineLevel="0" collapsed="false">
      <c r="A692" s="0" t="s">
        <v>1011</v>
      </c>
      <c r="B692" s="23"/>
      <c r="D692" s="1"/>
      <c r="E692" s="0" t="s">
        <v>1012</v>
      </c>
      <c r="F692" s="0" t="n">
        <v>2011</v>
      </c>
      <c r="G692" s="28" t="n">
        <v>15</v>
      </c>
      <c r="H692" s="21" t="n">
        <v>1</v>
      </c>
      <c r="I692" s="29" t="s">
        <v>1013</v>
      </c>
      <c r="K692" s="24" t="n">
        <f aca="false">IF(G692&lt;=7,G692*3.2+6,IF(G692&lt;=13,G692*3+6,IF(G692&lt;=28,G692*2.7+6,IF(G692&lt;=45,G692*2.5,IF(G692&gt;45,G692*2)))))*1.1</f>
        <v>51.15</v>
      </c>
      <c r="L692" s="6" t="n">
        <f aca="false">QUOTIENT(Tabelle4[[#This Row],[Spalte14]],6)</f>
        <v>8</v>
      </c>
      <c r="M692" s="1" t="s">
        <v>1014</v>
      </c>
    </row>
    <row r="693" customFormat="false" ht="15" hidden="false" customHeight="false" outlineLevel="0" collapsed="false">
      <c r="A693" s="0" t="s">
        <v>1015</v>
      </c>
      <c r="B693" s="23"/>
      <c r="D693" s="1"/>
      <c r="E693" s="0" t="s">
        <v>262</v>
      </c>
      <c r="F693" s="0" t="n">
        <v>2019</v>
      </c>
      <c r="G693" s="28" t="n">
        <v>15.3</v>
      </c>
      <c r="H693" s="21" t="n">
        <v>3</v>
      </c>
      <c r="I693" s="29"/>
      <c r="K693" s="24" t="n">
        <f aca="false">IF(G693&lt;=7,G693*3.2+6,IF(G693&lt;=13,G693*3+6,IF(G693&lt;=28,G693*2.7+6,IF(G693&lt;=45,G693*2.5,IF(G693&gt;45,G693*2)))))*1.1</f>
        <v>52.041</v>
      </c>
      <c r="L693" s="6" t="n">
        <f aca="false">QUOTIENT(Tabelle4[[#This Row],[Spalte14]],6)</f>
        <v>8</v>
      </c>
      <c r="M693" s="1" t="s">
        <v>1016</v>
      </c>
    </row>
    <row r="694" customFormat="false" ht="15" hidden="false" customHeight="false" outlineLevel="0" collapsed="false">
      <c r="A694" s="0" t="s">
        <v>993</v>
      </c>
      <c r="B694" s="23"/>
      <c r="D694" s="1"/>
      <c r="E694" s="0" t="s">
        <v>1017</v>
      </c>
      <c r="F694" s="0" t="n">
        <v>2011</v>
      </c>
      <c r="G694" s="28" t="n">
        <v>12.3</v>
      </c>
      <c r="H694" s="21" t="n">
        <v>1</v>
      </c>
      <c r="I694" s="29" t="s">
        <v>229</v>
      </c>
      <c r="K694" s="24" t="n">
        <f aca="false">IF(G694&lt;=7,G694*3.2+6,IF(G694&lt;=13,G694*3+6,IF(G694&lt;=28,G694*2.7+6,IF(G694&lt;=45,G694*2.5,IF(G694&gt;45,G694*2)))))*1.1</f>
        <v>47.19</v>
      </c>
      <c r="L694" s="6" t="n">
        <f aca="false">QUOTIENT(Tabelle4[[#This Row],[Spalte14]],6)</f>
        <v>7</v>
      </c>
      <c r="M694" s="1" t="s">
        <v>1018</v>
      </c>
      <c r="O694" s="0" t="s">
        <v>1019</v>
      </c>
      <c r="P694" s="0" t="s">
        <v>1020</v>
      </c>
    </row>
    <row r="695" customFormat="false" ht="15" hidden="false" customHeight="false" outlineLevel="0" collapsed="false">
      <c r="A695" s="0" t="s">
        <v>973</v>
      </c>
      <c r="B695" s="23"/>
      <c r="D695" s="1"/>
      <c r="E695" s="0" t="s">
        <v>1021</v>
      </c>
      <c r="F695" s="0" t="n">
        <v>2011</v>
      </c>
      <c r="G695" s="28" t="n">
        <v>9.15</v>
      </c>
      <c r="H695" s="21" t="n">
        <v>2</v>
      </c>
      <c r="I695" s="29"/>
      <c r="J695" s="4" t="n">
        <v>1</v>
      </c>
      <c r="K695" s="24" t="n">
        <f aca="false">IF(G695&lt;=7,G695*3.2+6,IF(G695&lt;=13,G695*3+6,IF(G695&lt;=28,G695*2.7+6,IF(G695&lt;=45,G695*2.5,IF(G695&gt;45,G695*2)))))*1.1</f>
        <v>36.795</v>
      </c>
      <c r="L695" s="6" t="n">
        <f aca="false">QUOTIENT(Tabelle4[[#This Row],[Spalte14]],6)</f>
        <v>6</v>
      </c>
      <c r="M695" s="1" t="s">
        <v>1022</v>
      </c>
      <c r="T695" s="0" t="s">
        <v>1023</v>
      </c>
    </row>
    <row r="696" customFormat="false" ht="15" hidden="false" customHeight="false" outlineLevel="0" collapsed="false">
      <c r="A696" s="0" t="s">
        <v>993</v>
      </c>
      <c r="B696" s="23"/>
      <c r="D696" s="1"/>
      <c r="E696" s="0" t="s">
        <v>1024</v>
      </c>
      <c r="F696" s="0" t="n">
        <v>2013</v>
      </c>
      <c r="G696" s="28" t="n">
        <v>15.9</v>
      </c>
      <c r="H696" s="21" t="n">
        <v>1</v>
      </c>
      <c r="I696" s="29" t="s">
        <v>1025</v>
      </c>
      <c r="K696" s="24" t="n">
        <f aca="false">IF(G696&lt;=7,G696*3.2+6,IF(G696&lt;=13,G696*3+6,IF(G696&lt;=28,G696*2.7+6,IF(G696&lt;=45,G696*2.5,IF(G696&gt;45,G696*2)))))*1.1</f>
        <v>53.823</v>
      </c>
      <c r="L696" s="6" t="n">
        <f aca="false">QUOTIENT(Tabelle4[[#This Row],[Spalte14]],6)</f>
        <v>8</v>
      </c>
    </row>
    <row r="697" customFormat="false" ht="341" hidden="false" customHeight="false" outlineLevel="0" collapsed="false">
      <c r="A697" s="0" t="s">
        <v>1026</v>
      </c>
      <c r="B697" s="23"/>
      <c r="D697" s="1"/>
      <c r="E697" s="0" t="s">
        <v>907</v>
      </c>
      <c r="F697" s="0" t="n">
        <v>2009</v>
      </c>
      <c r="G697" s="28" t="n">
        <v>21.1</v>
      </c>
      <c r="H697" s="21" t="n">
        <v>1</v>
      </c>
      <c r="I697" s="29"/>
      <c r="J697" s="4" t="n">
        <v>2</v>
      </c>
      <c r="K697" s="24" t="n">
        <f aca="false">IF(G697&lt;=7,G697*3.2+6,IF(G697&lt;=13,G697*3+6,IF(G697&lt;=28,G697*2.7+6,IF(G697&lt;=45,G697*2.5,IF(G697&gt;45,G697*2)))))*1.1</f>
        <v>69.267</v>
      </c>
      <c r="L697" s="6" t="n">
        <f aca="false">QUOTIENT(Tabelle4[[#This Row],[Spalte14]],6)</f>
        <v>11</v>
      </c>
      <c r="M697" s="34" t="s">
        <v>1027</v>
      </c>
    </row>
    <row r="698" customFormat="false" ht="15" hidden="false" customHeight="false" outlineLevel="0" collapsed="false">
      <c r="A698" s="0" t="s">
        <v>984</v>
      </c>
      <c r="B698" s="23"/>
      <c r="D698" s="1"/>
      <c r="E698" s="0" t="s">
        <v>773</v>
      </c>
      <c r="F698" s="0" t="n">
        <v>2016</v>
      </c>
      <c r="G698" s="2" t="n">
        <v>6.95</v>
      </c>
      <c r="H698" s="21" t="n">
        <v>5</v>
      </c>
      <c r="I698" s="21" t="s">
        <v>751</v>
      </c>
      <c r="K698" s="24" t="n">
        <f aca="false">IF(G698&lt;=7,G698*3.2+6,IF(G698&lt;=13,G698*3+6,IF(G698&lt;=28,G698*2.7+6,IF(G698&lt;=45,G698*2.5,IF(G698&gt;45,G698*2)))))*1.1</f>
        <v>31.064</v>
      </c>
      <c r="L698" s="6" t="n">
        <f aca="false">QUOTIENT(Tabelle4[[#This Row],[Spalte14]],6)</f>
        <v>5</v>
      </c>
      <c r="M698" s="1" t="s">
        <v>1028</v>
      </c>
    </row>
    <row r="699" customFormat="false" ht="15" hidden="false" customHeight="false" outlineLevel="0" collapsed="false">
      <c r="A699" s="0" t="s">
        <v>1029</v>
      </c>
      <c r="B699" s="23"/>
      <c r="D699" s="1"/>
      <c r="E699" s="0" t="s">
        <v>773</v>
      </c>
      <c r="F699" s="0" t="n">
        <v>2020</v>
      </c>
      <c r="G699" s="28" t="n">
        <v>20.9</v>
      </c>
      <c r="H699" s="21" t="n">
        <v>3</v>
      </c>
      <c r="I699" s="29" t="s">
        <v>216</v>
      </c>
      <c r="K699" s="24" t="n">
        <f aca="false">IF(G699&lt;=7,G699*3.2+6,IF(G699&lt;=13,G699*3+6,IF(G699&lt;=28,G699*2.7+6,IF(G699&lt;=45,G699*2.5,IF(G699&gt;45,G699*2)))))*1.1</f>
        <v>68.673</v>
      </c>
      <c r="L699" s="6" t="n">
        <f aca="false">QUOTIENT(Tabelle4[[#This Row],[Spalte14]],6)</f>
        <v>11</v>
      </c>
      <c r="M699" s="1" t="s">
        <v>1030</v>
      </c>
    </row>
    <row r="700" customFormat="false" ht="15" hidden="false" customHeight="false" outlineLevel="0" collapsed="false">
      <c r="B700" s="23"/>
      <c r="D700" s="1"/>
      <c r="G700" s="28"/>
      <c r="H700" s="21"/>
      <c r="I700" s="65"/>
      <c r="K700" s="24"/>
      <c r="M700" s="1"/>
    </row>
    <row r="701" customFormat="false" ht="15" hidden="false" customHeight="false" outlineLevel="0" collapsed="false">
      <c r="B701" s="23"/>
      <c r="D701" s="1"/>
      <c r="H701" s="21"/>
      <c r="I701" s="21"/>
      <c r="K701" s="24" t="n">
        <f aca="false">IF(G701&lt;=7,G701*3.2+6,IF(G701&lt;=13,G701*3+6,IF(G701&lt;=28,G701*2.7+6,IF(G701&lt;=45,G701*2.5,IF(G701&gt;45,G701*2)))))*1.1</f>
        <v>6.6</v>
      </c>
      <c r="L701" s="6" t="n">
        <f aca="false">QUOTIENT(Tabelle4[[#This Row],[Spalte14]],6)</f>
        <v>1</v>
      </c>
    </row>
    <row r="702" customFormat="false" ht="15" hidden="false" customHeight="false" outlineLevel="0" collapsed="false">
      <c r="A702" s="0" t="s">
        <v>1031</v>
      </c>
      <c r="B702" s="23"/>
      <c r="D702" s="1"/>
      <c r="E702" s="0" t="s">
        <v>896</v>
      </c>
      <c r="F702" s="0" t="n">
        <v>2011</v>
      </c>
      <c r="G702" s="2" t="n">
        <v>8</v>
      </c>
      <c r="H702" s="21" t="n">
        <v>3</v>
      </c>
      <c r="I702" s="21"/>
      <c r="K702" s="24" t="n">
        <f aca="false">IF(G702&lt;=7,G702*3.2+6,IF(G702&lt;=13,G702*3+6,IF(G702&lt;=28,G702*2.7+6,IF(G702&lt;=45,G702*2.5,IF(G702&gt;45,G702*2)))))*1.1</f>
        <v>33</v>
      </c>
      <c r="L702" s="6" t="n">
        <f aca="false">QUOTIENT(Tabelle4[[#This Row],[Spalte14]],6)</f>
        <v>5</v>
      </c>
      <c r="M702" s="1" t="s">
        <v>1032</v>
      </c>
    </row>
    <row r="703" customFormat="false" ht="15" hidden="false" customHeight="false" outlineLevel="0" collapsed="false">
      <c r="A703" s="0" t="s">
        <v>1033</v>
      </c>
      <c r="B703" s="23"/>
      <c r="D703" s="1"/>
      <c r="E703" s="0" t="s">
        <v>1034</v>
      </c>
      <c r="F703" s="0" t="n">
        <v>2011</v>
      </c>
      <c r="G703" s="2" t="n">
        <v>8.25</v>
      </c>
      <c r="H703" s="21" t="n">
        <v>2</v>
      </c>
      <c r="I703" s="21"/>
      <c r="J703" s="4" t="n">
        <v>1</v>
      </c>
      <c r="K703" s="24" t="n">
        <f aca="false">IF(G703&lt;=7,G703*3.2+6,IF(G703&lt;=13,G703*3+6,IF(G703&lt;=28,G703*2.7+6,IF(G703&lt;=45,G703*2.5,IF(G703&gt;45,G703*2)))))*1.1</f>
        <v>33.825</v>
      </c>
      <c r="L703" s="6" t="n">
        <f aca="false">QUOTIENT(Tabelle4[[#This Row],[Spalte14]],6)</f>
        <v>5</v>
      </c>
      <c r="M703" s="1" t="s">
        <v>1035</v>
      </c>
    </row>
    <row r="704" customFormat="false" ht="15" hidden="false" customHeight="false" outlineLevel="0" collapsed="false">
      <c r="A704" s="0" t="s">
        <v>1036</v>
      </c>
      <c r="B704" s="23"/>
      <c r="D704" s="1"/>
      <c r="E704" s="0" t="s">
        <v>1034</v>
      </c>
      <c r="F704" s="0" t="n">
        <v>2011</v>
      </c>
      <c r="G704" s="2" t="n">
        <v>14.2</v>
      </c>
      <c r="H704" s="21" t="n">
        <v>3</v>
      </c>
      <c r="I704" s="21"/>
      <c r="K704" s="24" t="n">
        <f aca="false">IF(G704&lt;=7,G704*3.2+6,IF(G704&lt;=13,G704*3+6,IF(G704&lt;=28,G704*2.7+6,IF(G704&lt;=45,G704*2.5,IF(G704&gt;45,G704*2)))))*1.1</f>
        <v>48.774</v>
      </c>
      <c r="L704" s="6" t="n">
        <f aca="false">QUOTIENT(Tabelle4[[#This Row],[Spalte14]],6)</f>
        <v>8</v>
      </c>
      <c r="M704" s="1" t="s">
        <v>1037</v>
      </c>
    </row>
    <row r="705" customFormat="false" ht="15" hidden="false" customHeight="false" outlineLevel="0" collapsed="false">
      <c r="A705" s="0" t="s">
        <v>1038</v>
      </c>
      <c r="B705" s="23"/>
      <c r="D705" s="1"/>
      <c r="E705" s="0" t="s">
        <v>235</v>
      </c>
      <c r="F705" s="0" t="n">
        <v>2015</v>
      </c>
      <c r="G705" s="2" t="n">
        <v>19.5</v>
      </c>
      <c r="H705" s="21" t="n">
        <v>2</v>
      </c>
      <c r="I705" s="25" t="s">
        <v>294</v>
      </c>
      <c r="K705" s="24" t="n">
        <f aca="false">IF(G705&lt;=7,G705*3.2+6,IF(G705&lt;=13,G705*3+6,IF(G705&lt;=28,G705*2.7+6,IF(G705&lt;=45,G705*2.5,IF(G705&gt;45,G705*2)))))*1.1</f>
        <v>64.515</v>
      </c>
      <c r="L705" s="6" t="n">
        <f aca="false">QUOTIENT(Tabelle4[[#This Row],[Spalte14]],6)</f>
        <v>10</v>
      </c>
      <c r="M705" s="1" t="s">
        <v>1039</v>
      </c>
    </row>
    <row r="706" customFormat="false" ht="15" hidden="false" customHeight="false" outlineLevel="0" collapsed="false">
      <c r="A706" s="0" t="s">
        <v>1038</v>
      </c>
      <c r="B706" s="23"/>
      <c r="D706" s="1"/>
      <c r="E706" s="0" t="s">
        <v>232</v>
      </c>
      <c r="F706" s="0" t="n">
        <v>2021</v>
      </c>
      <c r="G706" s="2" t="n">
        <v>17.7</v>
      </c>
      <c r="H706" s="21" t="n">
        <v>3</v>
      </c>
      <c r="I706" s="21"/>
      <c r="K706" s="24" t="n">
        <f aca="false">IF(G706&lt;=7,G706*3.2+6,IF(G706&lt;=13,G706*3+6,IF(G706&lt;=28,G706*2.7+6,IF(G706&lt;=45,G706*2.5,IF(G706&gt;45,G706*2)))))*1.1</f>
        <v>59.169</v>
      </c>
      <c r="L706" s="6" t="n">
        <f aca="false">QUOTIENT(Tabelle4[[#This Row],[Spalte14]],6)</f>
        <v>9</v>
      </c>
      <c r="M706" s="1" t="s">
        <v>1040</v>
      </c>
    </row>
    <row r="707" customFormat="false" ht="15" hidden="false" customHeight="false" outlineLevel="0" collapsed="false">
      <c r="A707" s="0" t="s">
        <v>1041</v>
      </c>
      <c r="B707" s="23"/>
      <c r="D707" s="1"/>
      <c r="E707" s="0" t="s">
        <v>232</v>
      </c>
      <c r="F707" s="0" t="n">
        <v>2017</v>
      </c>
      <c r="G707" s="28" t="n">
        <v>42.5</v>
      </c>
      <c r="H707" s="21" t="n">
        <v>1</v>
      </c>
      <c r="I707" s="29" t="s">
        <v>1042</v>
      </c>
      <c r="K707" s="24" t="n">
        <f aca="false">IF(G707&lt;=7,G707*3.2+6,IF(G707&lt;=13,G707*3+6,IF(G707&lt;=28,G707*2.7+6,IF(G707&lt;=45,G707*2.5,IF(G707&gt;45,G707*2)))))*1.1</f>
        <v>116.875</v>
      </c>
      <c r="L707" s="6" t="n">
        <f aca="false">QUOTIENT(Tabelle4[[#This Row],[Spalte14]],6)</f>
        <v>19</v>
      </c>
      <c r="M707" s="1" t="s">
        <v>1043</v>
      </c>
    </row>
    <row r="708" customFormat="false" ht="15" hidden="false" customHeight="false" outlineLevel="0" collapsed="false">
      <c r="B708" s="23"/>
      <c r="D708" s="1"/>
      <c r="H708" s="21"/>
      <c r="I708" s="21"/>
      <c r="K708" s="24" t="n">
        <f aca="false">IF(G708&lt;=7,G708*3.2+6,IF(G708&lt;=13,G708*3+6,IF(G708&lt;=28,G708*2.7+6,IF(G708&lt;=45,G708*2.5,IF(G708&gt;45,G708*2)))))*1.1</f>
        <v>6.6</v>
      </c>
      <c r="L708" s="6" t="n">
        <f aca="false">QUOTIENT(Tabelle4[[#This Row],[Spalte14]],6)</f>
        <v>1</v>
      </c>
    </row>
    <row r="709" customFormat="false" ht="15" hidden="false" customHeight="false" outlineLevel="0" collapsed="false">
      <c r="A709" s="0" t="s">
        <v>1015</v>
      </c>
      <c r="B709" s="23"/>
      <c r="D709" s="1"/>
      <c r="E709" s="0" t="s">
        <v>1044</v>
      </c>
      <c r="F709" s="0" t="n">
        <v>2017</v>
      </c>
      <c r="G709" s="2" t="n">
        <v>19.6</v>
      </c>
      <c r="H709" s="21" t="n">
        <v>1</v>
      </c>
      <c r="I709" s="21" t="s">
        <v>314</v>
      </c>
      <c r="J709" s="4" t="n">
        <v>1</v>
      </c>
      <c r="K709" s="24" t="n">
        <f aca="false">IF(G709&lt;=7,G709*3.2+6,IF(G709&lt;=13,G709*3+6,IF(G709&lt;=28,G709*2.7+6,IF(G709&lt;=45,G709*2.5,IF(G709&gt;45,G709*2)))))*1.1</f>
        <v>64.812</v>
      </c>
      <c r="L709" s="6" t="n">
        <f aca="false">QUOTIENT(Tabelle4[[#This Row],[Spalte14]],6)</f>
        <v>10</v>
      </c>
      <c r="M709" s="1" t="s">
        <v>1045</v>
      </c>
    </row>
    <row r="710" customFormat="false" ht="15" hidden="false" customHeight="false" outlineLevel="0" collapsed="false">
      <c r="A710" s="0" t="s">
        <v>1046</v>
      </c>
      <c r="B710" s="23"/>
      <c r="D710" s="1"/>
      <c r="E710" s="0" t="s">
        <v>847</v>
      </c>
      <c r="F710" s="0" t="n">
        <v>2020</v>
      </c>
      <c r="G710" s="2" t="n">
        <v>18.4</v>
      </c>
      <c r="H710" s="21" t="n">
        <v>3</v>
      </c>
      <c r="I710" s="21"/>
      <c r="K710" s="24" t="n">
        <f aca="false">IF(G710&lt;=7,G710*3.2+6,IF(G710&lt;=13,G710*3+6,IF(G710&lt;=28,G710*2.7+6,IF(G710&lt;=45,G710*2.5,IF(G710&gt;45,G710*2)))))*1.1</f>
        <v>61.248</v>
      </c>
      <c r="L710" s="6" t="n">
        <f aca="false">QUOTIENT(Tabelle4[[#This Row],[Spalte14]],6)</f>
        <v>10</v>
      </c>
      <c r="M710" s="1" t="s">
        <v>1047</v>
      </c>
    </row>
    <row r="711" customFormat="false" ht="15" hidden="false" customHeight="false" outlineLevel="0" collapsed="false">
      <c r="A711" s="0" t="s">
        <v>1048</v>
      </c>
      <c r="B711" s="23"/>
      <c r="D711" s="1"/>
      <c r="E711" s="0" t="s">
        <v>219</v>
      </c>
      <c r="F711" s="0" t="n">
        <v>2016</v>
      </c>
      <c r="G711" s="2" t="n">
        <v>21.4</v>
      </c>
      <c r="H711" s="21" t="n">
        <v>1</v>
      </c>
      <c r="I711" s="21" t="s">
        <v>1049</v>
      </c>
      <c r="K711" s="24" t="n">
        <f aca="false">IF(G711&lt;=7,G711*3.2+6,IF(G711&lt;=13,G711*3+6,IF(G711&lt;=28,G711*2.7+6,IF(G711&lt;=45,G711*2.5,IF(G711&gt;45,G711*2)))))*1.1</f>
        <v>70.158</v>
      </c>
      <c r="L711" s="6" t="n">
        <f aca="false">QUOTIENT(Tabelle4[[#This Row],[Spalte14]],6)</f>
        <v>11</v>
      </c>
      <c r="M711" s="1" t="s">
        <v>1050</v>
      </c>
    </row>
    <row r="712" customFormat="false" ht="15" hidden="false" customHeight="false" outlineLevel="0" collapsed="false">
      <c r="B712" s="23"/>
      <c r="D712" s="1"/>
      <c r="H712" s="21"/>
      <c r="I712" s="21"/>
      <c r="K712" s="24" t="n">
        <f aca="false">IF(G712&lt;=7,G712*3.2+6,IF(G712&lt;=13,G712*3+6,IF(G712&lt;=28,G712*2.7+6,IF(G712&lt;=45,G712*2.5,IF(G712&gt;45,G712*2)))))*1.1</f>
        <v>6.6</v>
      </c>
      <c r="L712" s="6" t="n">
        <f aca="false">QUOTIENT(Tabelle4[[#This Row],[Spalte14]],6)</f>
        <v>1</v>
      </c>
    </row>
    <row r="713" customFormat="false" ht="15" hidden="false" customHeight="false" outlineLevel="0" collapsed="false">
      <c r="A713" s="0" t="s">
        <v>1051</v>
      </c>
      <c r="B713" s="23"/>
      <c r="D713" s="1"/>
      <c r="E713" s="0" t="s">
        <v>290</v>
      </c>
      <c r="F713" s="0" t="n">
        <v>2011</v>
      </c>
      <c r="G713" s="2" t="n">
        <v>22</v>
      </c>
      <c r="H713" s="21" t="n">
        <v>1</v>
      </c>
      <c r="I713" s="21" t="s">
        <v>1052</v>
      </c>
      <c r="K713" s="24" t="n">
        <f aca="false">IF(G713&lt;=7,G713*3.2+6,IF(G713&lt;=13,G713*3+6,IF(G713&lt;=28,G713*2.7+6,IF(G713&lt;=45,G713*2.5,IF(G713&gt;45,G713*2)))))*1.1</f>
        <v>71.94</v>
      </c>
      <c r="L713" s="6" t="n">
        <f aca="false">QUOTIENT(Tabelle4[[#This Row],[Spalte14]],6)</f>
        <v>11</v>
      </c>
      <c r="M713" s="1" t="s">
        <v>1053</v>
      </c>
    </row>
    <row r="714" customFormat="false" ht="15" hidden="false" customHeight="false" outlineLevel="0" collapsed="false">
      <c r="B714" s="23"/>
      <c r="D714" s="1"/>
      <c r="H714" s="21"/>
      <c r="I714" s="21"/>
      <c r="K714" s="24" t="n">
        <f aca="false">IF(G714&lt;=7,G714*3.2+6,IF(G714&lt;=13,G714*3+6,IF(G714&lt;=28,G714*2.7+6,IF(G714&lt;=45,G714*2.5,IF(G714&gt;45,G714*2)))))*1.1</f>
        <v>6.6</v>
      </c>
    </row>
    <row r="715" customFormat="false" ht="15" hidden="false" customHeight="false" outlineLevel="0" collapsed="false">
      <c r="B715" s="23"/>
      <c r="D715" s="1"/>
      <c r="H715" s="21"/>
      <c r="I715" s="21"/>
      <c r="K715" s="24" t="n">
        <f aca="false">IF(G715&lt;=7,G715*3.2+6,IF(G715&lt;=13,G715*3+6,IF(G715&lt;=28,G715*2.7+6,IF(G715&lt;=45,G715*2.5,IF(G715&gt;45,G715*2)))))*1.1</f>
        <v>6.6</v>
      </c>
      <c r="L715" s="6" t="n">
        <f aca="false">QUOTIENT(Tabelle4[[#This Row],[Spalte14]],6)</f>
        <v>1</v>
      </c>
      <c r="M715" s="1" t="s">
        <v>1054</v>
      </c>
    </row>
    <row r="716" customFormat="false" ht="15" hidden="false" customHeight="false" outlineLevel="0" collapsed="false">
      <c r="A716" s="0" t="s">
        <v>1055</v>
      </c>
      <c r="B716" s="23"/>
      <c r="D716" s="1"/>
      <c r="E716" s="0" t="s">
        <v>937</v>
      </c>
      <c r="F716" s="0" t="n">
        <v>2022</v>
      </c>
      <c r="G716" s="2" t="n">
        <v>41.96</v>
      </c>
      <c r="H716" s="21" t="n">
        <v>3</v>
      </c>
      <c r="I716" s="46"/>
      <c r="K716" s="24" t="n">
        <f aca="false">IF(G716&lt;=7,G716*3.2+6,IF(G716&lt;=13,G716*3+6,IF(G716&lt;=28,G716*2.7+6,IF(G716&lt;=45,G716*2.5,IF(G716&gt;45,G716*2)))))*1.1</f>
        <v>115.39</v>
      </c>
      <c r="L716" s="6" t="n">
        <f aca="false">QUOTIENT(Tabelle4[[#This Row],[Spalte14]],6)</f>
        <v>19</v>
      </c>
    </row>
    <row r="717" customFormat="false" ht="15" hidden="false" customHeight="false" outlineLevel="0" collapsed="false">
      <c r="B717" s="23"/>
      <c r="D717" s="1"/>
      <c r="H717" s="21"/>
      <c r="I717" s="21"/>
      <c r="K717" s="24" t="n">
        <f aca="false">IF(G717&lt;=7,G717*3.2+6,IF(G717&lt;=13,G717*3+6,IF(G717&lt;=28,G717*2.7+6,IF(G717&lt;=45,G717*2.5,IF(G717&gt;45,G717*2)))))*1.1</f>
        <v>6.6</v>
      </c>
    </row>
    <row r="718" customFormat="false" ht="15" hidden="false" customHeight="false" outlineLevel="0" collapsed="false">
      <c r="A718" s="7" t="s">
        <v>1056</v>
      </c>
      <c r="B718" s="20"/>
      <c r="C718" s="7"/>
      <c r="D718" s="8"/>
      <c r="E718" s="7"/>
      <c r="F718" s="7"/>
      <c r="H718" s="21"/>
      <c r="I718" s="21"/>
      <c r="K718" s="24" t="n">
        <f aca="false">IF(G718&lt;=7,G718*3.2+6,IF(G718&lt;=13,G718*3+6,IF(G718&lt;=28,G718*2.7+6,IF(G718&lt;=45,G718*2.5,IF(G718&gt;45,G718*2)))))*1.1</f>
        <v>6.6</v>
      </c>
      <c r="L718" s="6" t="n">
        <f aca="false">QUOTIENT(Tabelle4[[#This Row],[Spalte14]],6)</f>
        <v>1</v>
      </c>
    </row>
    <row r="719" customFormat="false" ht="15" hidden="false" customHeight="false" outlineLevel="0" collapsed="false">
      <c r="B719" s="23"/>
      <c r="D719" s="1"/>
      <c r="H719" s="21"/>
      <c r="I719" s="21"/>
      <c r="K719" s="24" t="n">
        <f aca="false">IF(G719&lt;=7,G719*3.2+6,IF(G719&lt;=13,G719*3+6,IF(G719&lt;=28,G719*2.7+6,IF(G719&lt;=45,G719*2.5,IF(G719&gt;45,G719*2)))))*1.1</f>
        <v>6.6</v>
      </c>
      <c r="L719" s="6" t="n">
        <f aca="false">QUOTIENT(Tabelle4[[#This Row],[Spalte14]],6)</f>
        <v>1</v>
      </c>
      <c r="M719" s="1" t="s">
        <v>1057</v>
      </c>
    </row>
    <row r="720" customFormat="false" ht="15" hidden="false" customHeight="false" outlineLevel="0" collapsed="false">
      <c r="A720" s="0" t="s">
        <v>1058</v>
      </c>
      <c r="B720" s="23"/>
      <c r="D720" s="1" t="s">
        <v>1059</v>
      </c>
      <c r="E720" s="0" t="s">
        <v>198</v>
      </c>
      <c r="F720" s="0" t="n">
        <v>2009</v>
      </c>
      <c r="G720" s="2" t="n">
        <v>10.2</v>
      </c>
      <c r="H720" s="21" t="n">
        <v>2</v>
      </c>
      <c r="I720" s="21"/>
      <c r="K720" s="24" t="n">
        <f aca="false">IF(G720&lt;=7,G720*3.2+6,IF(G720&lt;=13,G720*3+6,IF(G720&lt;=28,G720*2.7+6,IF(G720&lt;=45,G720*2.5,IF(G720&gt;45,G720*2)))))*1.1</f>
        <v>40.26</v>
      </c>
      <c r="L720" s="6" t="n">
        <f aca="false">QUOTIENT(Tabelle4[[#This Row],[Spalte14]],6)</f>
        <v>6</v>
      </c>
      <c r="M720" s="1" t="s">
        <v>1060</v>
      </c>
    </row>
    <row r="721" customFormat="false" ht="15" hidden="false" customHeight="false" outlineLevel="0" collapsed="false">
      <c r="A721" s="0" t="s">
        <v>1061</v>
      </c>
      <c r="B721" s="23"/>
      <c r="D721" s="1" t="s">
        <v>1062</v>
      </c>
      <c r="E721" s="0" t="s">
        <v>245</v>
      </c>
      <c r="F721" s="0" t="n">
        <v>2021</v>
      </c>
      <c r="G721" s="2" t="n">
        <v>19.95</v>
      </c>
      <c r="H721" s="21" t="n">
        <v>1</v>
      </c>
      <c r="I721" s="21" t="s">
        <v>1063</v>
      </c>
      <c r="K721" s="24" t="n">
        <f aca="false">IF(G721&lt;=7,G721*3.2+6,IF(G721&lt;=13,G721*3+6,IF(G721&lt;=28,G721*2.7+6,IF(G721&lt;=45,G721*2.5,IF(G721&gt;45,G721*2)))))*1.1</f>
        <v>65.8515</v>
      </c>
      <c r="L721" s="6" t="n">
        <f aca="false">QUOTIENT(Tabelle4[[#This Row],[Spalte14]],6)</f>
        <v>10</v>
      </c>
      <c r="M721" s="1" t="s">
        <v>1064</v>
      </c>
    </row>
    <row r="722" customFormat="false" ht="15" hidden="false" customHeight="false" outlineLevel="0" collapsed="false">
      <c r="A722" s="0" t="s">
        <v>1065</v>
      </c>
      <c r="B722" s="23"/>
      <c r="D722" s="1" t="s">
        <v>1066</v>
      </c>
      <c r="E722" s="0" t="s">
        <v>245</v>
      </c>
      <c r="F722" s="0" t="n">
        <v>2019</v>
      </c>
      <c r="G722" s="2" t="n">
        <v>37.9</v>
      </c>
      <c r="H722" s="21" t="n">
        <v>1</v>
      </c>
      <c r="I722" s="21"/>
      <c r="J722" s="4" t="n">
        <v>2</v>
      </c>
      <c r="K722" s="24" t="n">
        <f aca="false">IF(G722&lt;=7,G722*3.2+6,IF(G722&lt;=13,G722*3+6,IF(G722&lt;=28,G722*2.7+6,IF(G722&lt;=45,G722*2.5,IF(G722&gt;45,G722*2)))))*1.1</f>
        <v>104.225</v>
      </c>
      <c r="L722" s="6" t="n">
        <f aca="false">QUOTIENT(Tabelle4[[#This Row],[Spalte14]],6)</f>
        <v>17</v>
      </c>
    </row>
    <row r="723" customFormat="false" ht="15" hidden="false" customHeight="false" outlineLevel="0" collapsed="false">
      <c r="A723" s="0" t="s">
        <v>1067</v>
      </c>
      <c r="B723" s="23"/>
      <c r="D723" s="1" t="s">
        <v>1068</v>
      </c>
      <c r="E723" s="0" t="s">
        <v>1069</v>
      </c>
      <c r="F723" s="0" t="n">
        <v>2014</v>
      </c>
      <c r="G723" s="2" t="n">
        <v>25</v>
      </c>
      <c r="H723" s="21" t="n">
        <v>3</v>
      </c>
      <c r="I723" s="21" t="s">
        <v>1070</v>
      </c>
      <c r="K723" s="24" t="n">
        <f aca="false">IF(G723&lt;=7,G723*3.2+6,IF(G723&lt;=13,G723*3+6,IF(G723&lt;=28,G723*2.7+6,IF(G723&lt;=45,G723*2.5,IF(G723&gt;45,G723*2)))))*1.1</f>
        <v>80.85</v>
      </c>
      <c r="L723" s="6" t="n">
        <f aca="false">QUOTIENT(Tabelle4[[#This Row],[Spalte14]],6)</f>
        <v>13</v>
      </c>
      <c r="O723" s="0" t="s">
        <v>1020</v>
      </c>
    </row>
    <row r="724" customFormat="false" ht="15" hidden="false" customHeight="false" outlineLevel="0" collapsed="false">
      <c r="A724" s="0" t="s">
        <v>925</v>
      </c>
      <c r="B724" s="23" t="s">
        <v>37</v>
      </c>
      <c r="D724" s="1" t="s">
        <v>1071</v>
      </c>
      <c r="E724" s="0" t="s">
        <v>278</v>
      </c>
      <c r="F724" s="0" t="n">
        <v>2018</v>
      </c>
      <c r="G724" s="2" t="n">
        <v>57.9</v>
      </c>
      <c r="H724" s="21" t="n">
        <v>3</v>
      </c>
      <c r="I724" s="21" t="s">
        <v>928</v>
      </c>
      <c r="K724" s="24" t="n">
        <f aca="false">IF(G724&lt;=7,G724*3.2+6,IF(G724&lt;=13,G724*3+6,IF(G724&lt;=28,G724*2.7+6,IF(G724&lt;=45,G724*2.5,IF(G724&gt;45,G724*2)))))*1.1</f>
        <v>127.38</v>
      </c>
      <c r="L724" s="6" t="n">
        <f aca="false">QUOTIENT(Tabelle4[[#This Row],[Spalte14]],6)</f>
        <v>21</v>
      </c>
      <c r="M724" s="1" t="s">
        <v>926</v>
      </c>
    </row>
    <row r="725" customFormat="false" ht="15" hidden="false" customHeight="false" outlineLevel="0" collapsed="false">
      <c r="B725" s="23"/>
      <c r="D725" s="1"/>
      <c r="H725" s="21"/>
      <c r="I725" s="21"/>
      <c r="K725" s="24" t="n">
        <f aca="false">IF(G725&lt;=7,G725*3.2+6,IF(G725&lt;=13,G725*3+6,IF(G725&lt;=28,G725*2.7+6,IF(G725&lt;=45,G725*2.5,IF(G725&gt;45,G725*2)))))*1.1</f>
        <v>6.6</v>
      </c>
      <c r="L725" s="6" t="n">
        <f aca="false">QUOTIENT(Tabelle4[[#This Row],[Spalte14]],6)</f>
        <v>1</v>
      </c>
      <c r="M725" s="1"/>
    </row>
    <row r="726" customFormat="false" ht="15" hidden="false" customHeight="false" outlineLevel="0" collapsed="false">
      <c r="B726" s="23"/>
      <c r="D726" s="1"/>
      <c r="H726" s="21"/>
      <c r="I726" s="21"/>
      <c r="K726" s="24" t="n">
        <f aca="false">IF(G726&lt;=7,G726*3.2+6,IF(G726&lt;=13,G726*3+6,IF(G726&lt;=28,G726*2.7+6,IF(G726&lt;=45,G726*2.5,IF(G726&gt;45,G726*2)))))*1.1</f>
        <v>6.6</v>
      </c>
      <c r="L726" s="6" t="n">
        <f aca="false">QUOTIENT(Tabelle4[[#This Row],[Spalte14]],6)</f>
        <v>1</v>
      </c>
      <c r="M726" s="1" t="s">
        <v>1072</v>
      </c>
    </row>
    <row r="727" customFormat="false" ht="15" hidden="false" customHeight="false" outlineLevel="0" collapsed="false">
      <c r="B727" s="23"/>
      <c r="D727" s="1"/>
      <c r="H727" s="21"/>
      <c r="I727" s="25"/>
      <c r="K727" s="24" t="n">
        <f aca="false">IF(G727&lt;=7,G727*3.2+6,IF(G727&lt;=13,G727*3+6,IF(G727&lt;=28,G727*2.7+6,IF(G727&lt;=45,G727*2.5,IF(G727&gt;45,G727*2)))))*1.1</f>
        <v>6.6</v>
      </c>
    </row>
    <row r="728" customFormat="false" ht="15" hidden="false" customHeight="false" outlineLevel="0" collapsed="false">
      <c r="A728" s="0" t="s">
        <v>1073</v>
      </c>
      <c r="B728" s="23"/>
      <c r="D728" s="1"/>
      <c r="F728" s="0" t="n">
        <v>2016</v>
      </c>
      <c r="H728" s="21" t="n">
        <v>9</v>
      </c>
      <c r="I728" s="21"/>
      <c r="K728" s="24" t="n">
        <v>115</v>
      </c>
      <c r="L728" s="6" t="n">
        <f aca="false">QUOTIENT(Tabelle4[[#This Row],[Spalte14]],6)</f>
        <v>19</v>
      </c>
    </row>
    <row r="729" customFormat="false" ht="15" hidden="false" customHeight="false" outlineLevel="0" collapsed="false">
      <c r="B729" s="23"/>
      <c r="D729" s="1"/>
      <c r="H729" s="21"/>
      <c r="I729" s="21"/>
      <c r="K729" s="24" t="n">
        <f aca="false">IF(G729&lt;=7,G729*3.2+6,IF(G729&lt;=13,G729*3+6,IF(G729&lt;=28,G729*2.7+6,IF(G729&lt;=45,G729*2.5,IF(G729&gt;45,G729*2)))))*1.1</f>
        <v>6.6</v>
      </c>
      <c r="L729" s="6" t="n">
        <f aca="false">QUOTIENT(Tabelle4[[#This Row],[Spalte14]],6)</f>
        <v>1</v>
      </c>
      <c r="M729" s="1" t="s">
        <v>1074</v>
      </c>
    </row>
    <row r="730" customFormat="false" ht="15" hidden="false" customHeight="false" outlineLevel="0" collapsed="false">
      <c r="B730" s="23"/>
      <c r="D730" s="1"/>
      <c r="H730" s="21"/>
      <c r="I730" s="21"/>
      <c r="K730" s="24" t="n">
        <f aca="false">IF(G730&lt;=7,G730*3.2+6,IF(G730&lt;=13,G730*3+6,IF(G730&lt;=28,G730*2.7+6,IF(G730&lt;=45,G730*2.5,IF(G730&gt;45,G730*2)))))*1.1</f>
        <v>6.6</v>
      </c>
      <c r="L730" s="6" t="n">
        <f aca="false">QUOTIENT(Tabelle4[[#This Row],[Spalte14]],6)</f>
        <v>1</v>
      </c>
    </row>
    <row r="731" customFormat="false" ht="15" hidden="false" customHeight="false" outlineLevel="0" collapsed="false">
      <c r="B731" s="23"/>
      <c r="D731" s="1"/>
      <c r="H731" s="21"/>
      <c r="I731" s="21"/>
      <c r="K731" s="24" t="n">
        <f aca="false">IF(G731&lt;=7,G731*3.2+6,IF(G731&lt;=13,G731*3+6,IF(G731&lt;=28,G731*2.7+6,IF(G731&lt;=45,G731*2.5,IF(G731&gt;45,G731*2)))))*1.1</f>
        <v>6.6</v>
      </c>
      <c r="L731" s="6" t="n">
        <f aca="false">QUOTIENT(Tabelle4[[#This Row],[Spalte14]],6)</f>
        <v>1</v>
      </c>
      <c r="M731" s="1" t="s">
        <v>1075</v>
      </c>
    </row>
    <row r="732" customFormat="false" ht="15" hidden="false" customHeight="false" outlineLevel="0" collapsed="false">
      <c r="A732" s="0" t="s">
        <v>1076</v>
      </c>
      <c r="B732" s="23"/>
      <c r="D732" s="1" t="s">
        <v>1077</v>
      </c>
      <c r="E732" s="0" t="s">
        <v>290</v>
      </c>
      <c r="F732" s="0" t="n">
        <v>2021</v>
      </c>
      <c r="G732" s="2" t="n">
        <v>31.5</v>
      </c>
      <c r="H732" s="21" t="n">
        <v>4</v>
      </c>
      <c r="I732" s="21"/>
      <c r="K732" s="44" t="n">
        <f aca="false">IF(G732&lt;=7,G732*3.2+6,IF(G732&lt;=13,G732*3+6,IF(G732&lt;=28,G732*2.7+6,IF(G732&lt;=45,G732*2.5,IF(G732&gt;45,G732*2)))))*1.1</f>
        <v>86.625</v>
      </c>
      <c r="L732" s="6" t="n">
        <f aca="false">QUOTIENT(Tabelle4[[#This Row],[Spalte14]],6)</f>
        <v>14</v>
      </c>
      <c r="M732" s="1" t="s">
        <v>1078</v>
      </c>
    </row>
    <row r="733" customFormat="false" ht="15" hidden="false" customHeight="false" outlineLevel="0" collapsed="false">
      <c r="B733" s="23"/>
      <c r="D733" s="1"/>
      <c r="H733" s="21"/>
      <c r="I733" s="21"/>
      <c r="K733" s="24" t="n">
        <f aca="false">IF(G733&lt;=7,G733*3.2+6,IF(G733&lt;=13,G733*3+6,IF(G733&lt;=28,G733*2.7+6,IF(G733&lt;=45,G733*2.5,IF(G733&gt;45,G733*2)))))*1.1</f>
        <v>6.6</v>
      </c>
      <c r="L733" s="6" t="n">
        <f aca="false">QUOTIENT(Tabelle4[[#This Row],[Spalte14]],6)</f>
        <v>1</v>
      </c>
      <c r="M733" s="1"/>
    </row>
    <row r="734" customFormat="false" ht="15" hidden="false" customHeight="false" outlineLevel="0" collapsed="false">
      <c r="A734" s="0" t="s">
        <v>1079</v>
      </c>
      <c r="B734" s="23"/>
      <c r="D734" s="1" t="s">
        <v>1080</v>
      </c>
      <c r="E734" s="0" t="s">
        <v>488</v>
      </c>
      <c r="F734" s="0" t="n">
        <v>2020</v>
      </c>
      <c r="G734" s="2" t="n">
        <v>28.8</v>
      </c>
      <c r="H734" s="21" t="n">
        <v>3</v>
      </c>
      <c r="I734" s="21"/>
      <c r="K734" s="26" t="n">
        <v>85</v>
      </c>
      <c r="L734" s="6" t="n">
        <f aca="false">QUOTIENT(Tabelle4[[#This Row],[Spalte14]],6)</f>
        <v>14</v>
      </c>
      <c r="M734" s="1" t="s">
        <v>1081</v>
      </c>
    </row>
    <row r="735" customFormat="false" ht="15" hidden="false" customHeight="false" outlineLevel="0" collapsed="false">
      <c r="A735" s="0" t="s">
        <v>1082</v>
      </c>
      <c r="B735" s="23"/>
      <c r="D735" s="1" t="s">
        <v>1083</v>
      </c>
      <c r="E735" s="0" t="s">
        <v>847</v>
      </c>
      <c r="F735" s="0" t="n">
        <v>2018</v>
      </c>
      <c r="G735" s="2" t="n">
        <v>27.5</v>
      </c>
      <c r="H735" s="21" t="n">
        <v>3</v>
      </c>
      <c r="I735" s="21"/>
      <c r="K735" s="24" t="n">
        <f aca="false">IF(G735&lt;=7,G735*3.2+6,IF(G735&lt;=13,G735*3+6,IF(G735&lt;=28,G735*2.7+6,IF(G735&lt;=45,G735*2.5,IF(G735&gt;45,G735*2)))))*1.1</f>
        <v>88.275</v>
      </c>
      <c r="L735" s="6" t="n">
        <f aca="false">QUOTIENT(Tabelle4[[#This Row],[Spalte14]],6)</f>
        <v>14</v>
      </c>
      <c r="M735" s="1" t="s">
        <v>1084</v>
      </c>
    </row>
    <row r="736" customFormat="false" ht="15" hidden="false" customHeight="false" outlineLevel="0" collapsed="false">
      <c r="B736" s="23"/>
      <c r="D736" s="1"/>
      <c r="H736" s="21"/>
      <c r="I736" s="21"/>
      <c r="K736" s="24" t="n">
        <f aca="false">IF(G736&lt;=7,G736*3.2+6,IF(G736&lt;=13,G736*3+6,IF(G736&lt;=28,G736*2.7+6,IF(G736&lt;=45,G736*2.5,IF(G736&gt;45,G736*2)))))*1.1</f>
        <v>6.6</v>
      </c>
      <c r="L736" s="6" t="n">
        <f aca="false">QUOTIENT(Tabelle4[[#This Row],[Spalte14]],6)</f>
        <v>1</v>
      </c>
      <c r="M736" s="1" t="s">
        <v>1084</v>
      </c>
    </row>
    <row r="737" customFormat="false" ht="15" hidden="false" customHeight="false" outlineLevel="0" collapsed="false">
      <c r="B737" s="23"/>
      <c r="D737" s="1"/>
      <c r="H737" s="21"/>
      <c r="I737" s="21"/>
      <c r="K737" s="24" t="n">
        <f aca="false">IF(G737&lt;=7,G737*3.2+6,IF(G737&lt;=13,G737*3+6,IF(G737&lt;=28,G737*2.7+6,IF(G737&lt;=45,G737*2.5,IF(G737&gt;45,G737*2)))))*1.1</f>
        <v>6.6</v>
      </c>
      <c r="L737" s="6" t="n">
        <f aca="false">QUOTIENT(Tabelle4[[#This Row],[Spalte14]],6)</f>
        <v>1</v>
      </c>
      <c r="M737" s="1" t="s">
        <v>1084</v>
      </c>
    </row>
    <row r="738" customFormat="false" ht="15" hidden="false" customHeight="false" outlineLevel="0" collapsed="false">
      <c r="A738" s="0" t="s">
        <v>1085</v>
      </c>
      <c r="B738" s="23"/>
      <c r="D738" s="1" t="s">
        <v>1086</v>
      </c>
      <c r="E738" s="0" t="s">
        <v>278</v>
      </c>
      <c r="F738" s="0" t="n">
        <v>2018</v>
      </c>
      <c r="G738" s="2" t="n">
        <v>25.7</v>
      </c>
      <c r="H738" s="21" t="n">
        <v>1</v>
      </c>
      <c r="I738" s="25" t="s">
        <v>1087</v>
      </c>
      <c r="K738" s="24" t="n">
        <f aca="false">IF(G738&lt;=7,G738*3.2+6,IF(G738&lt;=13,G738*3+6,IF(G738&lt;=28,G738*2.7+6,IF(G738&lt;=45,G738*2.5,IF(G738&gt;45,G738*2)))))*1.1</f>
        <v>82.929</v>
      </c>
      <c r="L738" s="6" t="n">
        <f aca="false">QUOTIENT(Tabelle4[[#This Row],[Spalte14]],6)</f>
        <v>13</v>
      </c>
      <c r="M738" s="1" t="s">
        <v>1088</v>
      </c>
    </row>
    <row r="739" customFormat="false" ht="15" hidden="false" customHeight="false" outlineLevel="0" collapsed="false">
      <c r="B739" s="23"/>
      <c r="D739" s="1"/>
      <c r="H739" s="21"/>
      <c r="I739" s="21"/>
      <c r="K739" s="24" t="n">
        <f aca="false">IF(G739&lt;=7,G739*3.2+6,IF(G739&lt;=13,G739*3+6,IF(G739&lt;=28,G739*2.7+6,IF(G739&lt;=45,G739*2.5,IF(G739&gt;45,G739*2)))))*1.1</f>
        <v>6.6</v>
      </c>
      <c r="L739" s="6" t="n">
        <f aca="false">QUOTIENT(Tabelle4[[#This Row],[Spalte14]],6)</f>
        <v>1</v>
      </c>
    </row>
    <row r="740" customFormat="false" ht="15" hidden="false" customHeight="false" outlineLevel="0" collapsed="false">
      <c r="B740" s="23"/>
      <c r="D740" s="1"/>
      <c r="H740" s="21"/>
      <c r="I740" s="21"/>
      <c r="K740" s="24" t="n">
        <f aca="false">IF(G740&lt;=7,G740*3.2+6,IF(G740&lt;=13,G740*3+6,IF(G740&lt;=28,G740*2.7+6,IF(G740&lt;=45,G740*2.5,IF(G740&gt;45,G740*2)))))*1.1</f>
        <v>6.6</v>
      </c>
      <c r="L740" s="6" t="n">
        <f aca="false">QUOTIENT(Tabelle4[[#This Row],[Spalte14]],6)</f>
        <v>1</v>
      </c>
    </row>
    <row r="741" customFormat="false" ht="15" hidden="false" customHeight="false" outlineLevel="0" collapsed="false">
      <c r="B741" s="23"/>
      <c r="D741" s="1"/>
      <c r="H741" s="21"/>
      <c r="I741" s="21"/>
      <c r="K741" s="24" t="n">
        <f aca="false">IF(G741&lt;=7,G741*3.2+6,IF(G741&lt;=13,G741*3+6,IF(G741&lt;=28,G741*2.7+6,IF(G741&lt;=45,G741*2.5,IF(G741&gt;45,G741*2)))))*1.1</f>
        <v>6.6</v>
      </c>
      <c r="L741" s="6" t="n">
        <f aca="false">QUOTIENT(Tabelle4[[#This Row],[Spalte14]],6)</f>
        <v>1</v>
      </c>
    </row>
    <row r="742" customFormat="false" ht="15" hidden="false" customHeight="false" outlineLevel="0" collapsed="false">
      <c r="B742" s="23"/>
      <c r="D742" s="1"/>
      <c r="H742" s="21"/>
      <c r="I742" s="21"/>
      <c r="K742" s="24" t="n">
        <f aca="false">IF(G742&lt;=7,G742*3.2+6,IF(G742&lt;=13,G742*3+6,IF(G742&lt;=28,G742*2.7+6,IF(G742&lt;=45,G742*2.5,IF(G742&gt;45,G742*2)))))*1.1</f>
        <v>6.6</v>
      </c>
      <c r="L742" s="6" t="n">
        <f aca="false">QUOTIENT(Tabelle4[[#This Row],[Spalte14]],6)</f>
        <v>1</v>
      </c>
      <c r="M742" s="1"/>
    </row>
    <row r="743" customFormat="false" ht="15" hidden="false" customHeight="false" outlineLevel="0" collapsed="false">
      <c r="A743" s="0" t="s">
        <v>1089</v>
      </c>
      <c r="B743" s="23"/>
      <c r="D743" s="1" t="s">
        <v>1090</v>
      </c>
      <c r="E743" s="0" t="s">
        <v>262</v>
      </c>
      <c r="F743" s="0" t="n">
        <v>2018</v>
      </c>
      <c r="G743" s="2" t="n">
        <v>14.5</v>
      </c>
      <c r="H743" s="21" t="n">
        <v>3</v>
      </c>
      <c r="I743" s="21"/>
      <c r="K743" s="24" t="n">
        <f aca="false">IF(G743&lt;=7,G743*3.2+6,IF(G743&lt;=13,G743*3+6,IF(G743&lt;=28,G743*2.7+6,IF(G743&lt;=45,G743*2.5,IF(G743&gt;45,G743*2)))))*1.1</f>
        <v>49.665</v>
      </c>
      <c r="L743" s="6" t="n">
        <f aca="false">QUOTIENT(Tabelle4[[#This Row],[Spalte14]],6)</f>
        <v>8</v>
      </c>
      <c r="M743" s="1" t="s">
        <v>1091</v>
      </c>
    </row>
    <row r="744" customFormat="false" ht="15" hidden="false" customHeight="false" outlineLevel="0" collapsed="false">
      <c r="B744" s="23"/>
      <c r="D744" s="1"/>
      <c r="H744" s="21"/>
      <c r="I744" s="21"/>
      <c r="K744" s="24" t="n">
        <f aca="false">IF(G744&lt;=7,G744*3.2+6,IF(G744&lt;=13,G744*3+6,IF(G744&lt;=28,G744*2.7+6,IF(G744&lt;=45,G744*2.5,IF(G744&gt;45,G744*2)))))*1.1</f>
        <v>6.6</v>
      </c>
      <c r="L744" s="6" t="n">
        <f aca="false">QUOTIENT(Tabelle4[[#This Row],[Spalte14]],6)</f>
        <v>1</v>
      </c>
      <c r="M744" s="1"/>
    </row>
    <row r="745" customFormat="false" ht="15" hidden="false" customHeight="false" outlineLevel="0" collapsed="false">
      <c r="A745" s="0" t="s">
        <v>1092</v>
      </c>
      <c r="B745" s="23"/>
      <c r="D745" s="1" t="s">
        <v>1093</v>
      </c>
      <c r="E745" s="0" t="s">
        <v>1094</v>
      </c>
      <c r="F745" s="0" t="n">
        <v>2016</v>
      </c>
      <c r="G745" s="2" t="n">
        <v>28.5</v>
      </c>
      <c r="H745" s="21" t="n">
        <v>3</v>
      </c>
      <c r="I745" s="21"/>
      <c r="K745" s="24" t="n">
        <f aca="false">IF(G745&lt;=7,G745*3.2+6,IF(G745&lt;=13,G745*3+6,IF(G745&lt;=28,G745*2.7+6,IF(G745&lt;=45,G745*2.5,IF(G745&gt;45,G745*2)))))*1.1</f>
        <v>78.375</v>
      </c>
      <c r="L745" s="6" t="n">
        <f aca="false">QUOTIENT(Tabelle4[[#This Row],[Spalte14]],6)</f>
        <v>13</v>
      </c>
      <c r="M745" s="1" t="s">
        <v>1095</v>
      </c>
    </row>
    <row r="746" customFormat="false" ht="15" hidden="false" customHeight="false" outlineLevel="0" collapsed="false">
      <c r="A746" s="0" t="s">
        <v>1096</v>
      </c>
      <c r="B746" s="23"/>
      <c r="D746" s="1" t="s">
        <v>1097</v>
      </c>
      <c r="E746" s="0" t="s">
        <v>219</v>
      </c>
      <c r="F746" s="0" t="n">
        <v>2019</v>
      </c>
      <c r="G746" s="2" t="n">
        <v>21.6</v>
      </c>
      <c r="H746" s="21" t="n">
        <v>3</v>
      </c>
      <c r="I746" s="21"/>
      <c r="K746" s="24" t="n">
        <f aca="false">IF(G746&lt;=7,G746*3.2+6,IF(G746&lt;=13,G746*3+6,IF(G746&lt;=28,G746*2.7+6,IF(G746&lt;=45,G746*2.5,IF(G746&gt;45,G746*2)))))*1.1</f>
        <v>70.752</v>
      </c>
      <c r="L746" s="6" t="n">
        <f aca="false">QUOTIENT(Tabelle4[[#This Row],[Spalte14]],6)</f>
        <v>11</v>
      </c>
      <c r="M746" s="1" t="s">
        <v>1098</v>
      </c>
    </row>
    <row r="747" customFormat="false" ht="15" hidden="false" customHeight="false" outlineLevel="0" collapsed="false">
      <c r="B747" s="23"/>
      <c r="D747" s="1"/>
      <c r="H747" s="21"/>
      <c r="I747" s="21"/>
      <c r="K747" s="24" t="n">
        <f aca="false">IF(G747&lt;=7,G747*3.2+6,IF(G747&lt;=13,G747*3+6,IF(G747&lt;=28,G747*2.7+6,IF(G747&lt;=45,G747*2.5,IF(G747&gt;45,G747*2)))))*1.1</f>
        <v>6.6</v>
      </c>
      <c r="L747" s="6" t="n">
        <f aca="false">QUOTIENT(Tabelle4[[#This Row],[Spalte14]],6)</f>
        <v>1</v>
      </c>
      <c r="M747" s="1" t="s">
        <v>1099</v>
      </c>
    </row>
    <row r="748" customFormat="false" ht="15" hidden="false" customHeight="false" outlineLevel="0" collapsed="false">
      <c r="A748" s="0" t="s">
        <v>1100</v>
      </c>
      <c r="B748" s="23"/>
      <c r="D748" s="1" t="s">
        <v>1101</v>
      </c>
      <c r="E748" s="0" t="s">
        <v>235</v>
      </c>
      <c r="F748" s="0" t="n">
        <v>2019</v>
      </c>
      <c r="G748" s="2" t="n">
        <v>25.5</v>
      </c>
      <c r="H748" s="21" t="n">
        <v>2</v>
      </c>
      <c r="I748" s="25"/>
      <c r="K748" s="24" t="n">
        <f aca="false">IF(G748&lt;=7,G748*3.2+6,IF(G748&lt;=13,G748*3+6,IF(G748&lt;=28,G748*2.7+6,IF(G748&lt;=45,G748*2.5,IF(G748&gt;45,G748*2)))))*1.1</f>
        <v>82.335</v>
      </c>
      <c r="L748" s="6" t="n">
        <f aca="false">QUOTIENT(Tabelle4[[#This Row],[Spalte14]],6)</f>
        <v>13</v>
      </c>
      <c r="M748" s="1" t="s">
        <v>1102</v>
      </c>
    </row>
    <row r="749" customFormat="false" ht="15" hidden="false" customHeight="false" outlineLevel="0" collapsed="false">
      <c r="B749" s="23"/>
      <c r="D749" s="1"/>
      <c r="H749" s="21"/>
      <c r="I749" s="21"/>
      <c r="K749" s="24" t="n">
        <f aca="false">IF(G749&lt;=7,G749*3.2+6,IF(G749&lt;=13,G749*3+6,IF(G749&lt;=28,G749*2.7+6,IF(G749&lt;=45,G749*2.5,IF(G749&gt;45,G749*2)))))*1.1</f>
        <v>6.6</v>
      </c>
      <c r="L749" s="6" t="n">
        <f aca="false">QUOTIENT(Tabelle4[[#This Row],[Spalte14]],6)</f>
        <v>1</v>
      </c>
    </row>
    <row r="750" customFormat="false" ht="15" hidden="false" customHeight="false" outlineLevel="0" collapsed="false">
      <c r="B750" s="23"/>
      <c r="D750" s="1"/>
      <c r="H750" s="21"/>
      <c r="I750" s="21"/>
      <c r="K750" s="24" t="n">
        <f aca="false">IF(G750&lt;=7,G750*3.2+6,IF(G750&lt;=13,G750*3+6,IF(G750&lt;=28,G750*2.7+6,IF(G750&lt;=45,G750*2.5,IF(G750&gt;45,G750*2)))))*1.1</f>
        <v>6.6</v>
      </c>
      <c r="L750" s="6" t="n">
        <f aca="false">QUOTIENT(Tabelle4[[#This Row],[Spalte14]],6)</f>
        <v>1</v>
      </c>
      <c r="M750" s="1"/>
    </row>
    <row r="751" customFormat="false" ht="15" hidden="false" customHeight="false" outlineLevel="0" collapsed="false">
      <c r="A751" s="0" t="s">
        <v>1103</v>
      </c>
      <c r="B751" s="23"/>
      <c r="D751" s="1" t="s">
        <v>1104</v>
      </c>
      <c r="E751" s="0" t="s">
        <v>272</v>
      </c>
      <c r="F751" s="0" t="n">
        <v>2016</v>
      </c>
      <c r="G751" s="2" t="n">
        <v>18.5</v>
      </c>
      <c r="H751" s="21" t="n">
        <v>1</v>
      </c>
      <c r="I751" s="21" t="s">
        <v>22</v>
      </c>
      <c r="K751" s="24" t="n">
        <f aca="false">IF(G751&lt;=7,G751*3.2+6,IF(G751&lt;=13,G751*3+6,IF(G751&lt;=28,G751*2.7+6,IF(G751&lt;=45,G751*2.5,IF(G751&gt;45,G751*2)))))*1.1</f>
        <v>61.545</v>
      </c>
      <c r="L751" s="6" t="n">
        <f aca="false">QUOTIENT(Tabelle4[[#This Row],[Spalte14]],6)</f>
        <v>10</v>
      </c>
      <c r="M751" s="1" t="s">
        <v>1105</v>
      </c>
    </row>
    <row r="752" customFormat="false" ht="15" hidden="false" customHeight="false" outlineLevel="0" collapsed="false">
      <c r="B752" s="23"/>
      <c r="D752" s="1"/>
      <c r="H752" s="21"/>
      <c r="I752" s="21"/>
      <c r="K752" s="24" t="n">
        <f aca="false">IF(G752&lt;=7,G752*3.2+6,IF(G752&lt;=13,G752*3+6,IF(G752&lt;=28,G752*2.7+6,IF(G752&lt;=45,G752*2.5,IF(G752&gt;45,G752*2)))))*1.1</f>
        <v>6.6</v>
      </c>
      <c r="L752" s="6" t="n">
        <f aca="false">QUOTIENT(Tabelle4[[#This Row],[Spalte14]],6)</f>
        <v>1</v>
      </c>
    </row>
    <row r="753" customFormat="false" ht="15" hidden="false" customHeight="false" outlineLevel="0" collapsed="false">
      <c r="A753" s="0" t="s">
        <v>1106</v>
      </c>
      <c r="B753" s="23"/>
      <c r="D753" s="1" t="s">
        <v>1107</v>
      </c>
      <c r="E753" s="0" t="s">
        <v>937</v>
      </c>
      <c r="F753" s="0" t="n">
        <v>2018</v>
      </c>
      <c r="G753" s="2" t="n">
        <v>27.5</v>
      </c>
      <c r="H753" s="21" t="n">
        <v>5</v>
      </c>
      <c r="I753" s="25"/>
      <c r="K753" s="24" t="n">
        <f aca="false">IF(G753&lt;=7,G753*3.2+6,IF(G753&lt;=13,G753*3+6,IF(G753&lt;=28,G753*2.7+6,IF(G753&lt;=45,G753*2.5,IF(G753&gt;45,G753*2)))))*1.1</f>
        <v>88.275</v>
      </c>
      <c r="L753" s="6" t="n">
        <f aca="false">QUOTIENT(Tabelle4[[#This Row],[Spalte14]],6)</f>
        <v>14</v>
      </c>
      <c r="M753" s="1" t="s">
        <v>1108</v>
      </c>
    </row>
    <row r="754" customFormat="false" ht="15" hidden="false" customHeight="false" outlineLevel="0" collapsed="false">
      <c r="B754" s="23"/>
      <c r="D754" s="1"/>
      <c r="H754" s="21"/>
      <c r="I754" s="25"/>
      <c r="K754" s="24" t="n">
        <f aca="false">IF(G754&lt;=7,G754*3.2+6,IF(G754&lt;=13,G754*3+6,IF(G754&lt;=28,G754*2.7+6,IF(G754&lt;=45,G754*2.5,IF(G754&gt;45,G754*2)))))*1.1</f>
        <v>6.6</v>
      </c>
      <c r="M754" s="1"/>
    </row>
    <row r="755" customFormat="false" ht="15" hidden="false" customHeight="false" outlineLevel="0" collapsed="false">
      <c r="A755" s="0" t="s">
        <v>1109</v>
      </c>
      <c r="B755" s="23"/>
      <c r="D755" s="1" t="s">
        <v>1110</v>
      </c>
      <c r="E755" s="0" t="s">
        <v>885</v>
      </c>
      <c r="F755" s="0" t="n">
        <v>2000</v>
      </c>
      <c r="H755" s="21" t="n">
        <v>1</v>
      </c>
      <c r="I755" s="21"/>
      <c r="K755" s="24" t="n">
        <v>65</v>
      </c>
      <c r="L755" s="6" t="n">
        <f aca="false">QUOTIENT(Tabelle4[[#This Row],[Spalte14]],6)</f>
        <v>10</v>
      </c>
      <c r="M755" s="1" t="s">
        <v>1111</v>
      </c>
    </row>
    <row r="756" customFormat="false" ht="15" hidden="false" customHeight="false" outlineLevel="0" collapsed="false">
      <c r="B756" s="23"/>
      <c r="D756" s="1"/>
      <c r="H756" s="21"/>
      <c r="I756" s="21"/>
      <c r="K756" s="24" t="n">
        <f aca="false">IF(G756&lt;=7,G756*3.2+6,IF(G756&lt;=13,G756*3+6,IF(G756&lt;=28,G756*2.7+6,IF(G756&lt;=45,G756*2.5,IF(G756&gt;45,G756*2)))))*1.1</f>
        <v>6.6</v>
      </c>
      <c r="L756" s="6" t="n">
        <f aca="false">QUOTIENT(Tabelle4[[#This Row],[Spalte14]],6)</f>
        <v>1</v>
      </c>
      <c r="M756" s="1"/>
    </row>
    <row r="757" customFormat="false" ht="15" hidden="false" customHeight="false" outlineLevel="0" collapsed="false">
      <c r="A757" s="0" t="s">
        <v>1112</v>
      </c>
      <c r="B757" s="23"/>
      <c r="D757" s="1" t="s">
        <v>1113</v>
      </c>
      <c r="E757" s="0" t="s">
        <v>407</v>
      </c>
      <c r="F757" s="0" t="n">
        <v>2014</v>
      </c>
      <c r="G757" s="2" t="n">
        <v>24.9</v>
      </c>
      <c r="H757" s="21" t="n">
        <v>5</v>
      </c>
      <c r="I757" s="25" t="s">
        <v>229</v>
      </c>
      <c r="K757" s="24" t="n">
        <f aca="false">IF(G757&lt;=7,G757*3.2+6,IF(G757&lt;=13,G757*3+6,IF(G757&lt;=28,G757*2.7+6,IF(G757&lt;=45,G757*2.5,IF(G757&gt;45,G757*2)))))*1.1</f>
        <v>80.553</v>
      </c>
      <c r="L757" s="6" t="n">
        <f aca="false">QUOTIENT(Tabelle4[[#This Row],[Spalte14]],6)</f>
        <v>13</v>
      </c>
      <c r="M757" s="1" t="s">
        <v>1114</v>
      </c>
    </row>
    <row r="758" customFormat="false" ht="15" hidden="false" customHeight="false" outlineLevel="0" collapsed="false">
      <c r="B758" s="23"/>
      <c r="D758" s="1"/>
      <c r="H758" s="21"/>
      <c r="I758" s="21"/>
      <c r="K758" s="24" t="n">
        <f aca="false">IF(G758&lt;=7,G758*3.2+6,IF(G758&lt;=13,G758*3+6,IF(G758&lt;=28,G758*2.7+6,IF(G758&lt;=45,G758*2.5,IF(G758&gt;45,G758*2)))))*1.1</f>
        <v>6.6</v>
      </c>
      <c r="M758" s="1"/>
    </row>
    <row r="759" customFormat="false" ht="15" hidden="false" customHeight="false" outlineLevel="0" collapsed="false">
      <c r="B759" s="23"/>
      <c r="D759" s="1"/>
      <c r="H759" s="21"/>
      <c r="I759" s="21"/>
      <c r="K759" s="24" t="n">
        <f aca="false">IF(G759&lt;=7,G759*3.2+6,IF(G759&lt;=13,G759*3+6,IF(G759&lt;=28,G759*2.7+6,IF(G759&lt;=45,G759*2.5,IF(G759&gt;45,G759*2)))))*1.1</f>
        <v>6.6</v>
      </c>
      <c r="M759" s="1"/>
    </row>
    <row r="760" customFormat="false" ht="15" hidden="false" customHeight="false" outlineLevel="0" collapsed="false">
      <c r="A760" s="0" t="s">
        <v>1115</v>
      </c>
      <c r="B760" s="23"/>
      <c r="D760" s="1" t="s">
        <v>1116</v>
      </c>
      <c r="E760" s="0" t="s">
        <v>219</v>
      </c>
      <c r="F760" s="0" t="n">
        <v>2020</v>
      </c>
      <c r="G760" s="2" t="n">
        <v>14.2</v>
      </c>
      <c r="H760" s="21" t="n">
        <v>1</v>
      </c>
      <c r="I760" s="21" t="s">
        <v>355</v>
      </c>
      <c r="K760" s="24" t="n">
        <f aca="false">IF(G760&lt;=7,G760*3.2+6,IF(G760&lt;=13,G760*3+6,IF(G760&lt;=28,G760*2.7+6,IF(G760&lt;=45,G760*2.5,IF(G760&gt;45,G760*2)))))*1.1</f>
        <v>48.774</v>
      </c>
      <c r="L760" s="6" t="n">
        <f aca="false">QUOTIENT(Tabelle4[[#This Row],[Spalte14]],6)</f>
        <v>8</v>
      </c>
      <c r="M760" s="1" t="s">
        <v>1117</v>
      </c>
    </row>
    <row r="761" customFormat="false" ht="15" hidden="false" customHeight="false" outlineLevel="0" collapsed="false">
      <c r="B761" s="23"/>
      <c r="D761" s="1"/>
      <c r="H761" s="21"/>
      <c r="I761" s="21"/>
      <c r="K761" s="24" t="n">
        <f aca="false">IF(G761&lt;=7,G761*3.2+6,IF(G761&lt;=13,G761*3+6,IF(G761&lt;=28,G761*2.7+6,IF(G761&lt;=45,G761*2.5,IF(G761&gt;45,G761*2)))))*1.1</f>
        <v>6.6</v>
      </c>
      <c r="L761" s="6" t="n">
        <f aca="false">QUOTIENT(Tabelle4[[#This Row],[Spalte14]],6)</f>
        <v>1</v>
      </c>
      <c r="M761" s="1"/>
    </row>
    <row r="762" customFormat="false" ht="15" hidden="false" customHeight="false" outlineLevel="0" collapsed="false">
      <c r="B762" s="23"/>
      <c r="D762" s="1"/>
      <c r="H762" s="21"/>
      <c r="I762" s="21"/>
      <c r="K762" s="24" t="n">
        <f aca="false">IF(G762&lt;=7,G762*3.2+6,IF(G762&lt;=13,G762*3+6,IF(G762&lt;=28,G762*2.7+6,IF(G762&lt;=45,G762*2.5,IF(G762&gt;45,G762*2)))))*1.1</f>
        <v>6.6</v>
      </c>
      <c r="L762" s="6" t="n">
        <f aca="false">QUOTIENT(Tabelle4[[#This Row],[Spalte14]],6)</f>
        <v>1</v>
      </c>
      <c r="M762" s="1"/>
    </row>
    <row r="763" customFormat="false" ht="15" hidden="false" customHeight="false" outlineLevel="0" collapsed="false">
      <c r="B763" s="23"/>
      <c r="D763" s="1"/>
      <c r="H763" s="21"/>
      <c r="I763" s="21"/>
      <c r="K763" s="24" t="n">
        <f aca="false">IF(G763&lt;=7,G763*3.2+6,IF(G763&lt;=13,G763*3+6,IF(G763&lt;=28,G763*2.7+6,IF(G763&lt;=45,G763*2.5,IF(G763&gt;45,G763*2)))))*1.1</f>
        <v>6.6</v>
      </c>
      <c r="L763" s="6" t="n">
        <f aca="false">QUOTIENT(Tabelle4[[#This Row],[Spalte14]],6)</f>
        <v>1</v>
      </c>
      <c r="M763" s="1" t="s">
        <v>1118</v>
      </c>
    </row>
    <row r="764" customFormat="false" ht="15" hidden="false" customHeight="false" outlineLevel="0" collapsed="false">
      <c r="B764" s="23"/>
      <c r="D764" s="1"/>
      <c r="H764" s="21"/>
      <c r="I764" s="21"/>
      <c r="K764" s="24" t="n">
        <f aca="false">IF(G764&lt;=7,G764*3.2+6,IF(G764&lt;=13,G764*3+6,IF(G764&lt;=28,G764*2.7+6,IF(G764&lt;=45,G764*2.5,IF(G764&gt;45,G764*2)))))*1.1</f>
        <v>6.6</v>
      </c>
      <c r="L764" s="6" t="n">
        <f aca="false">QUOTIENT(Tabelle4[[#This Row],[Spalte14]],6)</f>
        <v>1</v>
      </c>
    </row>
    <row r="765" customFormat="false" ht="15" hidden="false" customHeight="false" outlineLevel="0" collapsed="false">
      <c r="B765" s="23"/>
      <c r="D765" s="1"/>
      <c r="H765" s="21"/>
      <c r="I765" s="21"/>
      <c r="K765" s="24" t="n">
        <f aca="false">IF(G765&lt;=7,G765*3.2+6,IF(G765&lt;=13,G765*3+6,IF(G765&lt;=28,G765*2.7+6,IF(G765&lt;=45,G765*2.5,IF(G765&gt;45,G765*2)))))*1.1</f>
        <v>6.6</v>
      </c>
      <c r="L765" s="6" t="n">
        <f aca="false">QUOTIENT(Tabelle4[[#This Row],[Spalte14]],6)</f>
        <v>1</v>
      </c>
    </row>
    <row r="766" customFormat="false" ht="15" hidden="false" customHeight="false" outlineLevel="0" collapsed="false">
      <c r="A766" s="67" t="s">
        <v>54</v>
      </c>
      <c r="B766" s="68"/>
      <c r="C766" s="67"/>
      <c r="D766" s="69"/>
      <c r="E766" s="67"/>
      <c r="F766" s="67"/>
      <c r="G766" s="62"/>
      <c r="H766" s="70"/>
      <c r="I766" s="70"/>
      <c r="J766" s="63"/>
      <c r="K766" s="24" t="n">
        <f aca="false">IF(G766&lt;=7,G766*3.2+6,IF(G766&lt;=13,G766*3+6,IF(G766&lt;=28,G766*2.7+6,IF(G766&lt;=45,G766*2.5,IF(G766&gt;45,G766*2)))))*1.1</f>
        <v>6.6</v>
      </c>
      <c r="L766" s="6" t="n">
        <f aca="false">QUOTIENT(Tabelle4[[#This Row],[Spalte14]],6)</f>
        <v>1</v>
      </c>
    </row>
    <row r="767" customFormat="false" ht="28.35" hidden="false" customHeight="false" outlineLevel="0" collapsed="false">
      <c r="A767" s="62" t="s">
        <v>1119</v>
      </c>
      <c r="B767" s="71"/>
      <c r="C767" s="62"/>
      <c r="D767" s="72"/>
      <c r="E767" s="62" t="s">
        <v>1120</v>
      </c>
      <c r="F767" s="62" t="n">
        <v>2016</v>
      </c>
      <c r="G767" s="62" t="n">
        <v>14</v>
      </c>
      <c r="H767" s="70" t="n">
        <v>1</v>
      </c>
      <c r="I767" s="73" t="s">
        <v>1121</v>
      </c>
      <c r="J767" s="63"/>
      <c r="K767" s="24" t="n">
        <f aca="false">IF(G767&lt;=7,G767*3.2+6,IF(G767&lt;=13,G767*3+6,IF(G767&lt;=28,G767*2.7+6,IF(G767&lt;=45,G767*2.5,IF(G767&gt;45,G767*2)))))*1.1</f>
        <v>48.18</v>
      </c>
      <c r="L767" s="6" t="n">
        <f aca="false">QUOTIENT(Tabelle4[[#This Row],[Spalte14]],6)</f>
        <v>8</v>
      </c>
      <c r="M767" s="1" t="s">
        <v>1122</v>
      </c>
    </row>
    <row r="768" customFormat="false" ht="15" hidden="false" customHeight="false" outlineLevel="0" collapsed="false">
      <c r="A768" s="62"/>
      <c r="B768" s="71"/>
      <c r="C768" s="62"/>
      <c r="D768" s="72"/>
      <c r="E768" s="62"/>
      <c r="F768" s="62"/>
      <c r="G768" s="62"/>
      <c r="H768" s="70"/>
      <c r="I768" s="70"/>
      <c r="J768" s="63"/>
      <c r="K768" s="24"/>
    </row>
    <row r="769" customFormat="false" ht="15" hidden="false" customHeight="false" outlineLevel="0" collapsed="false">
      <c r="A769" s="62" t="s">
        <v>1123</v>
      </c>
      <c r="B769" s="71" t="s">
        <v>37</v>
      </c>
      <c r="C769" s="62"/>
      <c r="D769" s="72"/>
      <c r="E769" s="62" t="s">
        <v>1120</v>
      </c>
      <c r="F769" s="62" t="n">
        <v>2021</v>
      </c>
      <c r="G769" s="62" t="n">
        <v>42.5</v>
      </c>
      <c r="H769" s="70" t="n">
        <v>3</v>
      </c>
      <c r="I769" s="70"/>
      <c r="J769" s="63"/>
      <c r="K769" s="24" t="n">
        <f aca="false">IF(G769&lt;=7,G769*3.2+6,IF(G769&lt;=13,G769*3+6,IF(G769&lt;=28,G769*2.7+6,IF(G769&lt;=45,G769*2.5,IF(G769&gt;45,G769*2)))))*1.1</f>
        <v>116.875</v>
      </c>
      <c r="L769" s="6" t="n">
        <f aca="false">QUOTIENT(Tabelle4[[#This Row],[Spalte14]],6)</f>
        <v>19</v>
      </c>
      <c r="M769" s="1" t="s">
        <v>1124</v>
      </c>
    </row>
    <row r="770" customFormat="false" ht="15" hidden="false" customHeight="false" outlineLevel="0" collapsed="false">
      <c r="A770" s="62" t="s">
        <v>1125</v>
      </c>
      <c r="B770" s="71"/>
      <c r="C770" s="62"/>
      <c r="D770" s="72"/>
      <c r="E770" s="62" t="s">
        <v>1126</v>
      </c>
      <c r="F770" s="62" t="n">
        <v>2018</v>
      </c>
      <c r="G770" s="62" t="n">
        <v>28</v>
      </c>
      <c r="H770" s="70" t="n">
        <v>2</v>
      </c>
      <c r="I770" s="70"/>
      <c r="J770" s="63"/>
      <c r="K770" s="24" t="n">
        <f aca="false">IF(G770&lt;=7,G770*3.2+6,IF(G770&lt;=13,G770*3+6,IF(G770&lt;=28,G770*2.7+6,IF(G770&lt;=45,G770*2.5,IF(G770&gt;45,G770*2)))))*1.1</f>
        <v>89.76</v>
      </c>
      <c r="L770" s="6" t="n">
        <f aca="false">QUOTIENT(Tabelle4[[#This Row],[Spalte14]],6)</f>
        <v>14</v>
      </c>
      <c r="M770" s="1" t="s">
        <v>1127</v>
      </c>
    </row>
    <row r="771" customFormat="false" ht="41.75" hidden="false" customHeight="false" outlineLevel="0" collapsed="false">
      <c r="A771" s="62" t="s">
        <v>1128</v>
      </c>
      <c r="B771" s="71"/>
      <c r="C771" s="62"/>
      <c r="D771" s="72" t="s">
        <v>1129</v>
      </c>
      <c r="E771" s="62" t="s">
        <v>1130</v>
      </c>
      <c r="F771" s="62" t="n">
        <v>2017</v>
      </c>
      <c r="G771" s="62" t="n">
        <v>69.9</v>
      </c>
      <c r="H771" s="70" t="n">
        <v>1</v>
      </c>
      <c r="I771" s="70" t="s">
        <v>361</v>
      </c>
      <c r="J771" s="63"/>
      <c r="K771" s="24" t="n">
        <f aca="false">IF(G771&lt;=7,G771*3.2+6,IF(G771&lt;=13,G771*3+6,IF(G771&lt;=28,G771*2.7+6,IF(G771&lt;=45,G771*2.5,IF(G771&gt;45,G771*2)))))*1.1</f>
        <v>153.78</v>
      </c>
      <c r="L771" s="6" t="n">
        <f aca="false">QUOTIENT(Tabelle4[[#This Row],[Spalte14]],6)</f>
        <v>25</v>
      </c>
      <c r="M771" s="1" t="s">
        <v>1131</v>
      </c>
    </row>
    <row r="772" customFormat="false" ht="15" hidden="false" customHeight="false" outlineLevel="0" collapsed="false">
      <c r="A772" s="62" t="s">
        <v>1132</v>
      </c>
      <c r="B772" s="71"/>
      <c r="C772" s="62"/>
      <c r="D772" s="72"/>
      <c r="E772" s="62" t="s">
        <v>59</v>
      </c>
      <c r="F772" s="62" t="n">
        <v>2010</v>
      </c>
      <c r="G772" s="62" t="n">
        <v>13.9</v>
      </c>
      <c r="H772" s="70" t="n">
        <v>3</v>
      </c>
      <c r="I772" s="70"/>
      <c r="J772" s="63"/>
      <c r="K772" s="24" t="n">
        <f aca="false">IF(G772&lt;=7,G772*3.2+6,IF(G772&lt;=13,G772*3+6,IF(G772&lt;=28,G772*2.7+6,IF(G772&lt;=45,G772*2.5,IF(G772&gt;45,G772*2)))))*1.1</f>
        <v>47.883</v>
      </c>
      <c r="L772" s="6" t="n">
        <f aca="false">QUOTIENT(Tabelle4[[#This Row],[Spalte14]],6)</f>
        <v>7</v>
      </c>
      <c r="M772" s="1" t="s">
        <v>1133</v>
      </c>
    </row>
    <row r="773" customFormat="false" ht="15" hidden="false" customHeight="false" outlineLevel="0" collapsed="false">
      <c r="A773" s="62"/>
      <c r="B773" s="71"/>
      <c r="C773" s="62"/>
      <c r="D773" s="72"/>
      <c r="E773" s="62"/>
      <c r="F773" s="62"/>
      <c r="G773" s="62"/>
      <c r="H773" s="70"/>
      <c r="I773" s="70"/>
      <c r="J773" s="63"/>
      <c r="K773" s="24" t="n">
        <f aca="false">IF(G773&lt;=7,G773*3.2+6,IF(G773&lt;=13,G773*3+6,IF(G773&lt;=28,G773*2.7+6,IF(G773&lt;=45,G773*2.5,IF(G773&gt;45,G773*2)))))*1.1</f>
        <v>6.6</v>
      </c>
      <c r="L773" s="6" t="n">
        <f aca="false">QUOTIENT(Tabelle4[[#This Row],[Spalte14]],6)</f>
        <v>1</v>
      </c>
    </row>
    <row r="774" customFormat="false" ht="15" hidden="false" customHeight="false" outlineLevel="0" collapsed="false">
      <c r="A774" s="62"/>
      <c r="B774" s="71"/>
      <c r="C774" s="62"/>
      <c r="D774" s="72"/>
      <c r="E774" s="62"/>
      <c r="F774" s="62"/>
      <c r="G774" s="62"/>
      <c r="H774" s="70"/>
      <c r="I774" s="70"/>
      <c r="J774" s="63"/>
      <c r="K774" s="24" t="n">
        <f aca="false">IF(G774&lt;=7,G774*3.2+6,IF(G774&lt;=13,G774*3+6,IF(G774&lt;=28,G774*2.7+6,IF(G774&lt;=45,G774*2.5,IF(G774&gt;45,G774*2)))))*1.1</f>
        <v>6.6</v>
      </c>
      <c r="L774" s="6" t="n">
        <f aca="false">QUOTIENT(Tabelle4[[#This Row],[Spalte14]],6)</f>
        <v>1</v>
      </c>
    </row>
    <row r="775" customFormat="false" ht="15" hidden="false" customHeight="false" outlineLevel="0" collapsed="false">
      <c r="A775" s="62"/>
      <c r="B775" s="71"/>
      <c r="C775" s="62"/>
      <c r="D775" s="72"/>
      <c r="E775" s="62"/>
      <c r="F775" s="62"/>
      <c r="G775" s="62"/>
      <c r="H775" s="70"/>
      <c r="I775" s="70"/>
      <c r="J775" s="63"/>
      <c r="K775" s="24" t="n">
        <f aca="false">IF(G775&lt;=7,G775*3.2+6,IF(G775&lt;=13,G775*3+6,IF(G775&lt;=28,G775*2.7+6,IF(G775&lt;=45,G775*2.5,IF(G775&gt;45,G775*2)))))*1.1</f>
        <v>6.6</v>
      </c>
      <c r="L775" s="6" t="n">
        <f aca="false">QUOTIENT(Tabelle4[[#This Row],[Spalte14]],6)</f>
        <v>1</v>
      </c>
    </row>
    <row r="776" customFormat="false" ht="15" hidden="false" customHeight="false" outlineLevel="0" collapsed="false">
      <c r="A776" s="67" t="s">
        <v>782</v>
      </c>
      <c r="B776" s="68"/>
      <c r="C776" s="67"/>
      <c r="D776" s="69"/>
      <c r="E776" s="67"/>
      <c r="F776" s="67"/>
      <c r="G776" s="62"/>
      <c r="H776" s="70"/>
      <c r="I776" s="70"/>
      <c r="J776" s="63"/>
      <c r="K776" s="24" t="n">
        <f aca="false">IF(G776&lt;=7,G776*3.2+6,IF(G776&lt;=13,G776*3+6,IF(G776&lt;=28,G776*2.7+6,IF(G776&lt;=45,G776*2.5,IF(G776&gt;45,G776*2)))))*1.1</f>
        <v>6.6</v>
      </c>
      <c r="L776" s="6" t="n">
        <f aca="false">QUOTIENT(Tabelle4[[#This Row],[Spalte14]],6)</f>
        <v>1</v>
      </c>
    </row>
    <row r="777" customFormat="false" ht="15" hidden="false" customHeight="false" outlineLevel="0" collapsed="false">
      <c r="A777" s="62" t="s">
        <v>1134</v>
      </c>
      <c r="B777" s="71"/>
      <c r="C777" s="62"/>
      <c r="D777" s="72"/>
      <c r="E777" s="62" t="s">
        <v>1135</v>
      </c>
      <c r="F777" s="62" t="n">
        <v>2019</v>
      </c>
      <c r="G777" s="62" t="n">
        <v>25.3</v>
      </c>
      <c r="H777" s="70" t="n">
        <v>19</v>
      </c>
      <c r="I777" s="70"/>
      <c r="J777" s="63"/>
      <c r="K777" s="24" t="n">
        <f aca="false">IF(G777&lt;=7,G777*3.2+6,IF(G777&lt;=13,G777*3+6,IF(G777&lt;=28,G777*2.7+6,IF(G777&lt;=45,G777*2.5,IF(G777&gt;45,G777*2)))))*1.1</f>
        <v>81.741</v>
      </c>
      <c r="L777" s="6" t="n">
        <f aca="false">QUOTIENT(Tabelle4[[#This Row],[Spalte14]],6)</f>
        <v>13</v>
      </c>
    </row>
    <row r="778" customFormat="false" ht="28.35" hidden="false" customHeight="false" outlineLevel="0" collapsed="false">
      <c r="A778" s="62" t="s">
        <v>1136</v>
      </c>
      <c r="B778" s="71"/>
      <c r="C778" s="62"/>
      <c r="D778" s="72" t="s">
        <v>1137</v>
      </c>
      <c r="E778" s="62" t="s">
        <v>1138</v>
      </c>
      <c r="F778" s="62" t="n">
        <v>2014</v>
      </c>
      <c r="G778" s="62" t="n">
        <v>10.6</v>
      </c>
      <c r="H778" s="70" t="n">
        <v>2</v>
      </c>
      <c r="I778" s="70"/>
      <c r="J778" s="63"/>
      <c r="K778" s="24" t="n">
        <f aca="false">IF(G778&lt;=7,G778*3.2+6,IF(G778&lt;=13,G778*3+6,IF(G778&lt;=28,G778*2.7+6,IF(G778&lt;=45,G778*2.5,IF(G778&gt;45,G778*2)))))*1.1</f>
        <v>41.58</v>
      </c>
      <c r="L778" s="6" t="n">
        <f aca="false">QUOTIENT(Tabelle4[[#This Row],[Spalte14]],6)</f>
        <v>6</v>
      </c>
      <c r="M778" s="1" t="s">
        <v>1139</v>
      </c>
    </row>
    <row r="779" customFormat="false" ht="28.35" hidden="false" customHeight="false" outlineLevel="0" collapsed="false">
      <c r="A779" s="62" t="s">
        <v>1140</v>
      </c>
      <c r="B779" s="71"/>
      <c r="C779" s="62"/>
      <c r="D779" s="72" t="s">
        <v>1141</v>
      </c>
      <c r="E779" s="62" t="s">
        <v>1142</v>
      </c>
      <c r="F779" s="62" t="n">
        <v>2011</v>
      </c>
      <c r="G779" s="62" t="n">
        <v>51.48</v>
      </c>
      <c r="H779" s="70" t="n">
        <v>1</v>
      </c>
      <c r="I779" s="70" t="s">
        <v>1143</v>
      </c>
      <c r="J779" s="63"/>
      <c r="K779" s="24" t="n">
        <f aca="false">IF(G779&lt;=7,G779*3.2+6,IF(G779&lt;=13,G779*3+6,IF(G779&lt;=28,G779*2.7+6,IF(G779&lt;=45,G779*2.5,IF(G779&gt;45,G779*2)))))*1.1</f>
        <v>113.256</v>
      </c>
      <c r="L779" s="6" t="n">
        <f aca="false">QUOTIENT(Tabelle4[[#This Row],[Spalte14]],6)</f>
        <v>18</v>
      </c>
      <c r="M779" s="1" t="s">
        <v>1144</v>
      </c>
    </row>
    <row r="780" customFormat="false" ht="30.3" hidden="false" customHeight="false" outlineLevel="0" collapsed="false">
      <c r="A780" s="62" t="s">
        <v>1145</v>
      </c>
      <c r="B780" s="71"/>
      <c r="C780" s="62"/>
      <c r="D780" s="72" t="s">
        <v>1146</v>
      </c>
      <c r="E780" s="62" t="s">
        <v>541</v>
      </c>
      <c r="F780" s="62" t="n">
        <v>2014</v>
      </c>
      <c r="G780" s="62" t="n">
        <v>11.9</v>
      </c>
      <c r="H780" s="70" t="n">
        <v>2</v>
      </c>
      <c r="I780" s="73" t="s">
        <v>229</v>
      </c>
      <c r="J780" s="63"/>
      <c r="K780" s="24" t="n">
        <f aca="false">IF(G780&lt;=7,G780*3.2+6,IF(G780&lt;=13,G780*3+6,IF(G780&lt;=28,G780*2.7+6,IF(G780&lt;=45,G780*2.5,IF(G780&gt;45,G780*2)))))*1.1</f>
        <v>45.87</v>
      </c>
      <c r="L780" s="6" t="n">
        <f aca="false">QUOTIENT(Tabelle4[[#This Row],[Spalte14]],6)</f>
        <v>7</v>
      </c>
      <c r="M780" s="1" t="s">
        <v>1147</v>
      </c>
    </row>
    <row r="781" customFormat="false" ht="28.35" hidden="false" customHeight="false" outlineLevel="0" collapsed="false">
      <c r="A781" s="62" t="s">
        <v>1148</v>
      </c>
      <c r="B781" s="71"/>
      <c r="C781" s="62"/>
      <c r="D781" s="72" t="s">
        <v>1137</v>
      </c>
      <c r="E781" s="62" t="s">
        <v>1138</v>
      </c>
      <c r="F781" s="62" t="n">
        <v>2011</v>
      </c>
      <c r="G781" s="62" t="n">
        <v>39.8</v>
      </c>
      <c r="H781" s="70" t="n">
        <v>0</v>
      </c>
      <c r="I781" s="70" t="s">
        <v>1143</v>
      </c>
      <c r="J781" s="63"/>
      <c r="K781" s="24" t="n">
        <f aca="false">IF(G781&lt;=7,G781*3.2+6,IF(G781&lt;=13,G781*3+6,IF(G781&lt;=28,G781*2.7+6,IF(G781&lt;=45,G781*2.5,IF(G781&gt;45,G781*2)))))*1.1</f>
        <v>109.45</v>
      </c>
      <c r="L781" s="6" t="n">
        <f aca="false">QUOTIENT(Tabelle4[[#This Row],[Spalte14]],6)</f>
        <v>18</v>
      </c>
      <c r="M781" s="1" t="s">
        <v>1149</v>
      </c>
    </row>
    <row r="782" customFormat="false" ht="15" hidden="false" customHeight="false" outlineLevel="0" collapsed="false">
      <c r="A782" s="62" t="s">
        <v>1150</v>
      </c>
      <c r="B782" s="71"/>
      <c r="C782" s="62"/>
      <c r="D782" s="72" t="s">
        <v>1137</v>
      </c>
      <c r="E782" s="62" t="s">
        <v>1151</v>
      </c>
      <c r="F782" s="62" t="n">
        <v>2016</v>
      </c>
      <c r="G782" s="62" t="n">
        <v>56</v>
      </c>
      <c r="H782" s="70" t="n">
        <v>2</v>
      </c>
      <c r="I782" s="74"/>
      <c r="J782" s="63" t="n">
        <v>1</v>
      </c>
      <c r="K782" s="24" t="n">
        <f aca="false">IF(G782&lt;=7,G782*3.2+6,IF(G782&lt;=13,G782*3+6,IF(G782&lt;=28,G782*2.7+6,IF(G782&lt;=45,G782*2.5,IF(G782&gt;45,G782*2)))))*1.1</f>
        <v>123.2</v>
      </c>
      <c r="L782" s="6" t="n">
        <f aca="false">QUOTIENT(Tabelle4[[#This Row],[Spalte14]],6)</f>
        <v>20</v>
      </c>
      <c r="M782" s="1" t="s">
        <v>1152</v>
      </c>
    </row>
    <row r="783" customFormat="false" ht="15" hidden="false" customHeight="false" outlineLevel="0" collapsed="false">
      <c r="A783" s="62" t="s">
        <v>1153</v>
      </c>
      <c r="B783" s="71"/>
      <c r="C783" s="62"/>
      <c r="D783" s="72"/>
      <c r="E783" s="62"/>
      <c r="F783" s="62" t="n">
        <v>2015</v>
      </c>
      <c r="G783" s="62" t="n">
        <v>17.2</v>
      </c>
      <c r="H783" s="70" t="n">
        <v>5</v>
      </c>
      <c r="I783" s="70"/>
      <c r="J783" s="63"/>
      <c r="K783" s="24" t="n">
        <f aca="false">IF(G783&lt;=7,G783*3.2+6,IF(G783&lt;=13,G783*3+6,IF(G783&lt;=28,G783*2.7+6,IF(G783&lt;=45,G783*2.5,IF(G783&gt;45,G783*2)))))*1.1</f>
        <v>57.684</v>
      </c>
      <c r="L783" s="6" t="n">
        <f aca="false">QUOTIENT(Tabelle4[[#This Row],[Spalte14]],6)</f>
        <v>9</v>
      </c>
    </row>
    <row r="784" customFormat="false" ht="41.75" hidden="false" customHeight="false" outlineLevel="0" collapsed="false">
      <c r="A784" s="62" t="s">
        <v>1154</v>
      </c>
      <c r="B784" s="71"/>
      <c r="C784" s="62"/>
      <c r="D784" s="72"/>
      <c r="E784" s="62" t="s">
        <v>1155</v>
      </c>
      <c r="F784" s="62" t="n">
        <v>2012</v>
      </c>
      <c r="G784" s="62" t="n">
        <v>22.8</v>
      </c>
      <c r="H784" s="70" t="n">
        <v>1</v>
      </c>
      <c r="I784" s="70" t="s">
        <v>1156</v>
      </c>
      <c r="J784" s="63"/>
      <c r="K784" s="24" t="n">
        <f aca="false">IF(G784&lt;=7,G784*3.2+6,IF(G784&lt;=13,G784*3+6,IF(G784&lt;=28,G784*2.7+6,IF(G784&lt;=45,G784*2.5,IF(G784&gt;45,G784*2)))))*1.1</f>
        <v>74.316</v>
      </c>
      <c r="L784" s="6" t="n">
        <f aca="false">QUOTIENT(Tabelle4[[#This Row],[Spalte14]],6)</f>
        <v>12</v>
      </c>
    </row>
    <row r="785" customFormat="false" ht="15" hidden="false" customHeight="false" outlineLevel="0" collapsed="false">
      <c r="A785" s="67" t="s">
        <v>1157</v>
      </c>
      <c r="B785" s="68"/>
      <c r="C785" s="67"/>
      <c r="D785" s="69"/>
      <c r="E785" s="67"/>
      <c r="F785" s="67"/>
      <c r="G785" s="62"/>
      <c r="H785" s="70"/>
      <c r="I785" s="70"/>
      <c r="J785" s="63"/>
      <c r="K785" s="24" t="n">
        <f aca="false">IF(G785&lt;=7,G785*3.2+6,IF(G785&lt;=13,G785*3+6,IF(G785&lt;=28,G785*2.7+6,IF(G785&lt;=45,G785*2.5,IF(G785&gt;45,G785*2)))))*1.1</f>
        <v>6.6</v>
      </c>
      <c r="L785" s="6" t="n">
        <f aca="false">QUOTIENT(Tabelle4[[#This Row],[Spalte14]],6)</f>
        <v>1</v>
      </c>
    </row>
    <row r="786" customFormat="false" ht="15" hidden="false" customHeight="false" outlineLevel="0" collapsed="false">
      <c r="A786" s="62" t="s">
        <v>1158</v>
      </c>
      <c r="B786" s="71"/>
      <c r="C786" s="62"/>
      <c r="D786" s="72" t="s">
        <v>1159</v>
      </c>
      <c r="E786" s="62" t="s">
        <v>1160</v>
      </c>
      <c r="F786" s="62" t="n">
        <v>2017</v>
      </c>
      <c r="G786" s="62" t="n">
        <v>79.9</v>
      </c>
      <c r="H786" s="70" t="n">
        <v>2</v>
      </c>
      <c r="I786" s="70" t="s">
        <v>1161</v>
      </c>
      <c r="J786" s="63"/>
      <c r="K786" s="24" t="n">
        <f aca="false">IF(G786&lt;=7,G786*3.2+6,IF(G786&lt;=13,G786*3+6,IF(G786&lt;=28,G786*2.7+6,IF(G786&lt;=45,G786*2.5,IF(G786&gt;45,G786*2)))))*1.1</f>
        <v>175.78</v>
      </c>
      <c r="L786" s="6" t="n">
        <f aca="false">QUOTIENT(Tabelle4[[#This Row],[Spalte14]],6)</f>
        <v>29</v>
      </c>
      <c r="M786" s="1" t="s">
        <v>1162</v>
      </c>
    </row>
    <row r="787" customFormat="false" ht="20.85" hidden="false" customHeight="false" outlineLevel="0" collapsed="false">
      <c r="A787" s="62" t="s">
        <v>1163</v>
      </c>
      <c r="B787" s="71"/>
      <c r="C787" s="62"/>
      <c r="D787" s="72" t="s">
        <v>1164</v>
      </c>
      <c r="E787" s="62" t="s">
        <v>1160</v>
      </c>
      <c r="F787" s="62" t="n">
        <v>2014</v>
      </c>
      <c r="G787" s="62" t="n">
        <v>15.6</v>
      </c>
      <c r="H787" s="70" t="n">
        <v>3</v>
      </c>
      <c r="I787" s="70"/>
      <c r="J787" s="63"/>
      <c r="K787" s="26" t="n">
        <v>62</v>
      </c>
      <c r="L787" s="6" t="n">
        <f aca="false">QUOTIENT(Tabelle4[[#This Row],[Spalte14]],6)</f>
        <v>10</v>
      </c>
      <c r="M787" s="1" t="s">
        <v>1165</v>
      </c>
    </row>
    <row r="788" customFormat="false" ht="15" hidden="false" customHeight="false" outlineLevel="0" collapsed="false">
      <c r="A788" s="62" t="s">
        <v>1166</v>
      </c>
      <c r="B788" s="71"/>
      <c r="C788" s="62"/>
      <c r="D788" s="72" t="s">
        <v>1167</v>
      </c>
      <c r="E788" s="62" t="s">
        <v>1168</v>
      </c>
      <c r="F788" s="62" t="n">
        <v>2005</v>
      </c>
      <c r="G788" s="62" t="n">
        <v>70.05</v>
      </c>
      <c r="H788" s="70" t="n">
        <v>1</v>
      </c>
      <c r="I788" s="70" t="s">
        <v>1169</v>
      </c>
      <c r="J788" s="63"/>
      <c r="K788" s="26" t="n">
        <v>180</v>
      </c>
      <c r="L788" s="6" t="n">
        <f aca="false">QUOTIENT(Tabelle4[[#This Row],[Spalte14]],6)</f>
        <v>30</v>
      </c>
      <c r="M788" s="1" t="s">
        <v>1170</v>
      </c>
    </row>
    <row r="789" customFormat="false" ht="28.35" hidden="false" customHeight="false" outlineLevel="0" collapsed="false">
      <c r="A789" s="62" t="s">
        <v>1171</v>
      </c>
      <c r="B789" s="71"/>
      <c r="C789" s="62"/>
      <c r="D789" s="72" t="s">
        <v>1172</v>
      </c>
      <c r="E789" s="62" t="s">
        <v>1160</v>
      </c>
      <c r="F789" s="62" t="n">
        <v>2017</v>
      </c>
      <c r="G789" s="62" t="n">
        <v>55</v>
      </c>
      <c r="H789" s="70" t="n">
        <v>1</v>
      </c>
      <c r="I789" s="70" t="s">
        <v>1173</v>
      </c>
      <c r="J789" s="63"/>
      <c r="K789" s="26" t="n">
        <v>130</v>
      </c>
      <c r="L789" s="6" t="n">
        <f aca="false">QUOTIENT(Tabelle4[[#This Row],[Spalte14]],6)</f>
        <v>21</v>
      </c>
      <c r="M789" s="1" t="s">
        <v>1174</v>
      </c>
    </row>
    <row r="790" customFormat="false" ht="30.3" hidden="false" customHeight="false" outlineLevel="0" collapsed="false">
      <c r="A790" s="62" t="s">
        <v>1171</v>
      </c>
      <c r="B790" s="71"/>
      <c r="C790" s="62"/>
      <c r="D790" s="72" t="s">
        <v>1175</v>
      </c>
      <c r="E790" s="62" t="s">
        <v>1176</v>
      </c>
      <c r="F790" s="62" t="n">
        <v>2008</v>
      </c>
      <c r="G790" s="62" t="n">
        <v>330</v>
      </c>
      <c r="H790" s="70" t="n">
        <v>2</v>
      </c>
      <c r="I790" s="70"/>
      <c r="J790" s="63"/>
      <c r="K790" s="26" t="n">
        <v>590</v>
      </c>
      <c r="L790" s="6" t="n">
        <f aca="false">QUOTIENT(Tabelle4[[#This Row],[Spalte14]],6)</f>
        <v>98</v>
      </c>
      <c r="M790" s="1" t="s">
        <v>1177</v>
      </c>
    </row>
    <row r="791" customFormat="false" ht="30.3" hidden="false" customHeight="false" outlineLevel="0" collapsed="false">
      <c r="A791" s="62" t="s">
        <v>1178</v>
      </c>
      <c r="B791" s="71"/>
      <c r="C791" s="62"/>
      <c r="D791" s="72" t="s">
        <v>1179</v>
      </c>
      <c r="E791" s="62" t="s">
        <v>1180</v>
      </c>
      <c r="F791" s="62" t="n">
        <v>2015</v>
      </c>
      <c r="G791" s="62" t="n">
        <v>49.9</v>
      </c>
      <c r="H791" s="70" t="n">
        <v>2</v>
      </c>
      <c r="I791" s="70"/>
      <c r="J791" s="63"/>
      <c r="K791" s="24" t="n">
        <f aca="false">IF(G791&lt;=7,G791*3.2+6,IF(G791&lt;=13,G791*3+6,IF(G791&lt;=28,G791*2.7+6,IF(G791&lt;=45,G791*2.5,IF(G791&gt;45,G791*2)))))*1.1</f>
        <v>109.78</v>
      </c>
      <c r="L791" s="6" t="n">
        <f aca="false">QUOTIENT(Tabelle4[[#This Row],[Spalte14]],6)</f>
        <v>18</v>
      </c>
      <c r="M791" s="1" t="s">
        <v>1181</v>
      </c>
    </row>
    <row r="792" customFormat="false" ht="49.75" hidden="false" customHeight="false" outlineLevel="0" collapsed="false">
      <c r="A792" s="62" t="s">
        <v>1171</v>
      </c>
      <c r="B792" s="71"/>
      <c r="C792" s="62"/>
      <c r="D792" s="72" t="s">
        <v>1182</v>
      </c>
      <c r="E792" s="62" t="s">
        <v>1183</v>
      </c>
      <c r="F792" s="62" t="n">
        <v>2011</v>
      </c>
      <c r="G792" s="62" t="n">
        <v>275</v>
      </c>
      <c r="H792" s="70" t="n">
        <v>2</v>
      </c>
      <c r="I792" s="70"/>
      <c r="J792" s="63"/>
      <c r="K792" s="24" t="n">
        <f aca="false">IF(G792&lt;=7,G792*3.2+6,IF(G792&lt;=13,G792*3+6,IF(G792&lt;=28,G792*2.7+6,IF(G792&lt;=45,G792*2.5,IF(G792&gt;45,G792*2)))))*1.1</f>
        <v>605</v>
      </c>
      <c r="L792" s="6" t="n">
        <f aca="false">QUOTIENT(Tabelle4[[#This Row],[Spalte14]],6)</f>
        <v>100</v>
      </c>
      <c r="M792" s="1" t="s">
        <v>1184</v>
      </c>
    </row>
    <row r="793" customFormat="false" ht="15" hidden="false" customHeight="false" outlineLevel="0" collapsed="false">
      <c r="A793" s="62"/>
      <c r="B793" s="71"/>
      <c r="C793" s="62"/>
      <c r="D793" s="72"/>
      <c r="E793" s="62"/>
      <c r="F793" s="62"/>
      <c r="G793" s="62"/>
      <c r="H793" s="70"/>
      <c r="I793" s="70"/>
      <c r="J793" s="63"/>
      <c r="K793" s="24"/>
      <c r="M793" s="1"/>
    </row>
    <row r="794" customFormat="false" ht="30.3" hidden="false" customHeight="false" outlineLevel="0" collapsed="false">
      <c r="A794" s="62" t="s">
        <v>1185</v>
      </c>
      <c r="B794" s="71"/>
      <c r="C794" s="62"/>
      <c r="D794" s="72" t="s">
        <v>1186</v>
      </c>
      <c r="E794" s="62" t="s">
        <v>1187</v>
      </c>
      <c r="F794" s="62" t="n">
        <v>2015</v>
      </c>
      <c r="G794" s="62" t="n">
        <v>32</v>
      </c>
      <c r="H794" s="70" t="n">
        <v>1</v>
      </c>
      <c r="I794" s="70"/>
      <c r="J794" s="63" t="n">
        <v>2</v>
      </c>
      <c r="K794" s="24" t="n">
        <f aca="false">IF(G794&lt;=7,G794*3.2+6,IF(G794&lt;=13,G794*3+6,IF(G794&lt;=28,G794*2.7+6,IF(G794&lt;=45,G794*2.5,IF(G794&gt;45,G794*2)))))*1.1</f>
        <v>88</v>
      </c>
      <c r="L794" s="6" t="n">
        <f aca="false">QUOTIENT(Tabelle4[[#This Row],[Spalte14]],6)</f>
        <v>14</v>
      </c>
      <c r="M794" s="1" t="s">
        <v>1188</v>
      </c>
    </row>
    <row r="795" customFormat="false" ht="30.3" hidden="false" customHeight="false" outlineLevel="0" collapsed="false">
      <c r="A795" s="62" t="s">
        <v>1189</v>
      </c>
      <c r="B795" s="71"/>
      <c r="C795" s="62"/>
      <c r="D795" s="72" t="s">
        <v>1190</v>
      </c>
      <c r="E795" s="62" t="s">
        <v>1191</v>
      </c>
      <c r="F795" s="62" t="n">
        <v>2013</v>
      </c>
      <c r="G795" s="62" t="n">
        <v>45.5</v>
      </c>
      <c r="H795" s="70" t="n">
        <v>2</v>
      </c>
      <c r="I795" s="70"/>
      <c r="J795" s="63"/>
      <c r="K795" s="26" t="n">
        <v>118</v>
      </c>
      <c r="L795" s="6" t="n">
        <f aca="false">QUOTIENT(Tabelle4[[#This Row],[Spalte14]],6)</f>
        <v>19</v>
      </c>
      <c r="M795" s="1" t="s">
        <v>1192</v>
      </c>
    </row>
    <row r="796" customFormat="false" ht="28.35" hidden="false" customHeight="false" outlineLevel="0" collapsed="false">
      <c r="A796" s="62" t="s">
        <v>1166</v>
      </c>
      <c r="B796" s="71"/>
      <c r="C796" s="62"/>
      <c r="D796" s="72" t="s">
        <v>1193</v>
      </c>
      <c r="E796" s="62" t="s">
        <v>1194</v>
      </c>
      <c r="F796" s="62" t="n">
        <v>2017</v>
      </c>
      <c r="G796" s="62" t="n">
        <v>40.04</v>
      </c>
      <c r="H796" s="70" t="n">
        <v>1</v>
      </c>
      <c r="I796" s="70" t="s">
        <v>1195</v>
      </c>
      <c r="J796" s="63"/>
      <c r="K796" s="24" t="n">
        <f aca="false">IF(G796&lt;=7,G796*3.2+6,IF(G796&lt;=13,G796*3+6,IF(G796&lt;=28,G796*2.7+6,IF(G796&lt;=45,G796*2.5,IF(G796&gt;45,G796*2)))))*1.1</f>
        <v>110.11</v>
      </c>
      <c r="L796" s="6" t="n">
        <f aca="false">QUOTIENT(Tabelle4[[#This Row],[Spalte14]],6)</f>
        <v>18</v>
      </c>
      <c r="M796" s="1" t="s">
        <v>1196</v>
      </c>
    </row>
    <row r="797" customFormat="false" ht="40.25" hidden="false" customHeight="false" outlineLevel="0" collapsed="false">
      <c r="A797" s="62" t="s">
        <v>1166</v>
      </c>
      <c r="B797" s="71"/>
      <c r="C797" s="62"/>
      <c r="D797" s="72" t="s">
        <v>1197</v>
      </c>
      <c r="E797" s="62" t="s">
        <v>1198</v>
      </c>
      <c r="F797" s="62" t="n">
        <v>2014</v>
      </c>
      <c r="G797" s="62" t="n">
        <v>40.9</v>
      </c>
      <c r="H797" s="70" t="n">
        <v>1</v>
      </c>
      <c r="I797" s="70" t="s">
        <v>1199</v>
      </c>
      <c r="J797" s="63"/>
      <c r="K797" s="24" t="n">
        <f aca="false">IF(G797&lt;=7,G797*3.2+6,IF(G797&lt;=13,G797*3+6,IF(G797&lt;=28,G797*2.7+6,IF(G797&lt;=45,G797*2.5,IF(G797&gt;45,G797*2)))))*1.1</f>
        <v>112.475</v>
      </c>
      <c r="L797" s="6" t="n">
        <f aca="false">QUOTIENT(Tabelle4[[#This Row],[Spalte14]],6)</f>
        <v>18</v>
      </c>
      <c r="M797" s="1" t="s">
        <v>1200</v>
      </c>
    </row>
    <row r="798" customFormat="false" ht="40.25" hidden="false" customHeight="false" outlineLevel="0" collapsed="false">
      <c r="A798" s="62" t="s">
        <v>1166</v>
      </c>
      <c r="B798" s="71"/>
      <c r="C798" s="62"/>
      <c r="D798" s="72" t="s">
        <v>1201</v>
      </c>
      <c r="E798" s="62" t="s">
        <v>1202</v>
      </c>
      <c r="F798" s="62" t="n">
        <v>2015</v>
      </c>
      <c r="G798" s="62" t="n">
        <v>42</v>
      </c>
      <c r="H798" s="70" t="n">
        <v>3</v>
      </c>
      <c r="I798" s="70"/>
      <c r="J798" s="63"/>
      <c r="K798" s="24" t="n">
        <f aca="false">IF(G798&lt;=7,G798*3.2+6,IF(G798&lt;=13,G798*3+6,IF(G798&lt;=28,G798*2.7+6,IF(G798&lt;=45,G798*2.5,IF(G798&gt;45,G798*2)))))*1.1</f>
        <v>115.5</v>
      </c>
      <c r="L798" s="6" t="n">
        <f aca="false">QUOTIENT(Tabelle4[[#This Row],[Spalte14]],6)</f>
        <v>19</v>
      </c>
      <c r="M798" s="1" t="s">
        <v>1203</v>
      </c>
    </row>
    <row r="799" customFormat="false" ht="30.3" hidden="false" customHeight="false" outlineLevel="0" collapsed="false">
      <c r="A799" s="62" t="s">
        <v>1204</v>
      </c>
      <c r="B799" s="71"/>
      <c r="C799" s="62"/>
      <c r="D799" s="72" t="s">
        <v>1205</v>
      </c>
      <c r="E799" s="62" t="s">
        <v>1206</v>
      </c>
      <c r="F799" s="62" t="n">
        <v>2016</v>
      </c>
      <c r="G799" s="62" t="n">
        <v>29.9</v>
      </c>
      <c r="H799" s="70" t="n">
        <v>1</v>
      </c>
      <c r="I799" s="74"/>
      <c r="J799" s="63" t="n">
        <v>1</v>
      </c>
      <c r="K799" s="24" t="n">
        <f aca="false">IF(G799&lt;=7,G799*3.2+6,IF(G799&lt;=13,G799*3+6,IF(G799&lt;=28,G799*2.7+6,IF(G799&lt;=45,G799*2.5,IF(G799&gt;45,G799*2)))))*1.1</f>
        <v>82.225</v>
      </c>
      <c r="L799" s="6" t="n">
        <f aca="false">QUOTIENT(Tabelle4[[#This Row],[Spalte14]],6)</f>
        <v>13</v>
      </c>
      <c r="M799" s="1" t="s">
        <v>1207</v>
      </c>
    </row>
    <row r="800" customFormat="false" ht="15" hidden="false" customHeight="false" outlineLevel="0" collapsed="false">
      <c r="A800" s="62" t="s">
        <v>1208</v>
      </c>
      <c r="B800" s="71"/>
      <c r="C800" s="62"/>
      <c r="D800" s="72"/>
      <c r="E800" s="62" t="s">
        <v>1194</v>
      </c>
      <c r="F800" s="62" t="n">
        <v>2010</v>
      </c>
      <c r="G800" s="62" t="n">
        <v>9.84</v>
      </c>
      <c r="H800" s="70" t="n">
        <v>3</v>
      </c>
      <c r="I800" s="70"/>
      <c r="J800" s="63"/>
      <c r="K800" s="24" t="n">
        <f aca="false">IF(G800&lt;=7,G800*3.2+6,IF(G800&lt;=13,G800*3+6,IF(G800&lt;=28,G800*2.7+6,IF(G800&lt;=45,G800*2.5,IF(G800&gt;45,G800*2)))))*1.1</f>
        <v>39.072</v>
      </c>
      <c r="L800" s="6" t="n">
        <f aca="false">QUOTIENT(Tabelle4[[#This Row],[Spalte14]],6)</f>
        <v>6</v>
      </c>
      <c r="M800" s="1" t="s">
        <v>1209</v>
      </c>
    </row>
    <row r="801" customFormat="false" ht="28.35" hidden="false" customHeight="false" outlineLevel="0" collapsed="false">
      <c r="A801" s="62" t="s">
        <v>1210</v>
      </c>
      <c r="B801" s="71"/>
      <c r="C801" s="62"/>
      <c r="D801" s="72"/>
      <c r="E801" s="62" t="s">
        <v>1211</v>
      </c>
      <c r="F801" s="62" t="n">
        <v>2006</v>
      </c>
      <c r="G801" s="62" t="n">
        <v>25.75</v>
      </c>
      <c r="H801" s="70" t="n">
        <v>2</v>
      </c>
      <c r="I801" s="70"/>
      <c r="J801" s="63"/>
      <c r="K801" s="24" t="n">
        <f aca="false">IF(G801&lt;=7,G801*3.2+6,IF(G801&lt;=13,G801*3+6,IF(G801&lt;=28,G801*2.7+6,IF(G801&lt;=45,G801*2.5,IF(G801&gt;45,G801*2)))))*1.1</f>
        <v>83.0775</v>
      </c>
      <c r="L801" s="6" t="n">
        <f aca="false">QUOTIENT(Tabelle4[[#This Row],[Spalte14]],6)</f>
        <v>13</v>
      </c>
      <c r="M801" s="1"/>
    </row>
    <row r="802" customFormat="false" ht="30.3" hidden="false" customHeight="false" outlineLevel="0" collapsed="false">
      <c r="A802" s="62" t="s">
        <v>1212</v>
      </c>
      <c r="B802" s="71"/>
      <c r="C802" s="62"/>
      <c r="D802" s="72" t="s">
        <v>1213</v>
      </c>
      <c r="E802" s="62" t="s">
        <v>1202</v>
      </c>
      <c r="F802" s="62" t="n">
        <v>2013</v>
      </c>
      <c r="G802" s="62" t="n">
        <v>15</v>
      </c>
      <c r="H802" s="70" t="n">
        <v>2</v>
      </c>
      <c r="I802" s="70"/>
      <c r="J802" s="63"/>
      <c r="K802" s="24" t="n">
        <f aca="false">IF(G802&lt;=7,G802*3.2+6,IF(G802&lt;=13,G802*3+6,IF(G802&lt;=28,G802*2.7+6,IF(G802&lt;=45,G802*2.5,IF(G802&gt;45,G802*2)))))*1.1</f>
        <v>51.15</v>
      </c>
      <c r="L802" s="6" t="n">
        <f aca="false">QUOTIENT(Tabelle4[[#This Row],[Spalte14]],6)</f>
        <v>8</v>
      </c>
      <c r="M802" s="1" t="s">
        <v>1214</v>
      </c>
    </row>
    <row r="803" customFormat="false" ht="30.3" hidden="false" customHeight="false" outlineLevel="0" collapsed="false">
      <c r="A803" s="62" t="s">
        <v>1215</v>
      </c>
      <c r="B803" s="71"/>
      <c r="C803" s="62"/>
      <c r="D803" s="72" t="s">
        <v>1216</v>
      </c>
      <c r="E803" s="62" t="s">
        <v>1176</v>
      </c>
      <c r="F803" s="62" t="n">
        <v>2012</v>
      </c>
      <c r="G803" s="62" t="n">
        <v>72.8</v>
      </c>
      <c r="H803" s="70" t="n">
        <v>3</v>
      </c>
      <c r="I803" s="70"/>
      <c r="J803" s="63"/>
      <c r="K803" s="24" t="n">
        <f aca="false">IF(G803&lt;=7,G803*3.2+6,IF(G803&lt;=13,G803*3+6,IF(G803&lt;=28,G803*2.7+6,IF(G803&lt;=45,G803*2.5,IF(G803&gt;45,G803*2)))))*1.1</f>
        <v>160.16</v>
      </c>
      <c r="L803" s="6" t="n">
        <f aca="false">QUOTIENT(Tabelle4[[#This Row],[Spalte14]],6)</f>
        <v>26</v>
      </c>
      <c r="M803" s="1" t="s">
        <v>1217</v>
      </c>
    </row>
    <row r="804" customFormat="false" ht="41.75" hidden="false" customHeight="false" outlineLevel="0" collapsed="false">
      <c r="A804" s="62" t="s">
        <v>1215</v>
      </c>
      <c r="B804" s="71"/>
      <c r="C804" s="62"/>
      <c r="D804" s="72" t="s">
        <v>1218</v>
      </c>
      <c r="E804" s="62" t="s">
        <v>1183</v>
      </c>
      <c r="F804" s="62" t="n">
        <v>2012</v>
      </c>
      <c r="G804" s="62" t="n">
        <v>70.9</v>
      </c>
      <c r="H804" s="70" t="n">
        <v>1</v>
      </c>
      <c r="I804" s="70" t="s">
        <v>1219</v>
      </c>
      <c r="J804" s="63"/>
      <c r="K804" s="24" t="n">
        <f aca="false">IF(G804&lt;=7,G804*3.2+6,IF(G804&lt;=13,G804*3+6,IF(G804&lt;=28,G804*2.7+6,IF(G804&lt;=45,G804*2.5,IF(G804&gt;45,G804*2)))))*1.1</f>
        <v>155.98</v>
      </c>
      <c r="L804" s="6" t="n">
        <f aca="false">QUOTIENT(Tabelle4[[#This Row],[Spalte14]],6)</f>
        <v>25</v>
      </c>
    </row>
    <row r="805" customFormat="false" ht="30.3" hidden="false" customHeight="false" outlineLevel="0" collapsed="false">
      <c r="A805" s="62" t="s">
        <v>1220</v>
      </c>
      <c r="B805" s="71"/>
      <c r="C805" s="62"/>
      <c r="D805" s="72" t="s">
        <v>1221</v>
      </c>
      <c r="E805" s="62" t="s">
        <v>1222</v>
      </c>
      <c r="F805" s="62" t="n">
        <v>2008</v>
      </c>
      <c r="G805" s="62" t="n">
        <v>17.2</v>
      </c>
      <c r="H805" s="70" t="n">
        <v>1</v>
      </c>
      <c r="I805" s="70" t="s">
        <v>1121</v>
      </c>
      <c r="J805" s="63"/>
      <c r="K805" s="24" t="n">
        <f aca="false">IF(G805&lt;=7,G805*3.2+6,IF(G805&lt;=13,G805*3+6,IF(G805&lt;=28,G805*2.7+6,IF(G805&lt;=45,G805*2.5,IF(G805&gt;45,G805*2)))))*1.1</f>
        <v>57.684</v>
      </c>
      <c r="L805" s="6" t="n">
        <f aca="false">QUOTIENT(Tabelle4[[#This Row],[Spalte14]],6)</f>
        <v>9</v>
      </c>
      <c r="M805" s="1" t="s">
        <v>1223</v>
      </c>
    </row>
    <row r="806" customFormat="false" ht="40.25" hidden="false" customHeight="false" outlineLevel="0" collapsed="false">
      <c r="A806" s="62" t="s">
        <v>1215</v>
      </c>
      <c r="B806" s="71"/>
      <c r="C806" s="62"/>
      <c r="D806" s="72" t="s">
        <v>1224</v>
      </c>
      <c r="E806" s="62" t="s">
        <v>1206</v>
      </c>
      <c r="F806" s="62" t="n">
        <v>2017</v>
      </c>
      <c r="G806" s="62" t="n">
        <v>9.9</v>
      </c>
      <c r="H806" s="70" t="n">
        <v>2</v>
      </c>
      <c r="I806" s="70" t="s">
        <v>893</v>
      </c>
      <c r="J806" s="63"/>
      <c r="K806" s="24" t="n">
        <f aca="false">IF(G806&lt;=7,G806*3.2+6,IF(G806&lt;=13,G806*3+6,IF(G806&lt;=28,G806*2.7+6,IF(G806&lt;=45,G806*2.5,IF(G806&gt;45,G806*2)))))*1.1</f>
        <v>39.27</v>
      </c>
      <c r="L806" s="6" t="n">
        <f aca="false">QUOTIENT(Tabelle4[[#This Row],[Spalte14]],6)</f>
        <v>6</v>
      </c>
      <c r="M806" s="1" t="s">
        <v>1225</v>
      </c>
    </row>
    <row r="807" customFormat="false" ht="30.3" hidden="false" customHeight="false" outlineLevel="0" collapsed="false">
      <c r="A807" s="62" t="s">
        <v>1226</v>
      </c>
      <c r="B807" s="71"/>
      <c r="C807" s="62"/>
      <c r="D807" s="72" t="s">
        <v>1227</v>
      </c>
      <c r="E807" s="62" t="s">
        <v>1191</v>
      </c>
      <c r="F807" s="62" t="n">
        <v>2015</v>
      </c>
      <c r="G807" s="62" t="n">
        <v>15.7</v>
      </c>
      <c r="H807" s="70" t="n">
        <v>1</v>
      </c>
      <c r="I807" s="70" t="s">
        <v>22</v>
      </c>
      <c r="J807" s="63" t="n">
        <v>1</v>
      </c>
      <c r="K807" s="24" t="n">
        <f aca="false">IF(G807&lt;=7,G807*3.2+6,IF(G807&lt;=13,G807*3+6,IF(G807&lt;=28,G807*2.7+6,IF(G807&lt;=45,G807*2.5,IF(G807&gt;45,G807*2)))))*1.1</f>
        <v>53.229</v>
      </c>
      <c r="L807" s="6" t="n">
        <f aca="false">QUOTIENT(Tabelle4[[#This Row],[Spalte14]],6)</f>
        <v>8</v>
      </c>
      <c r="M807" s="1"/>
    </row>
    <row r="808" customFormat="false" ht="30.3" hidden="false" customHeight="false" outlineLevel="0" collapsed="false">
      <c r="A808" s="62" t="s">
        <v>1228</v>
      </c>
      <c r="B808" s="71"/>
      <c r="C808" s="62"/>
      <c r="D808" s="72" t="s">
        <v>1229</v>
      </c>
      <c r="E808" s="62" t="s">
        <v>1194</v>
      </c>
      <c r="F808" s="62" t="n">
        <v>2018</v>
      </c>
      <c r="G808" s="62" t="n">
        <v>14.2</v>
      </c>
      <c r="H808" s="70" t="n">
        <v>2</v>
      </c>
      <c r="I808" s="70"/>
      <c r="J808" s="63"/>
      <c r="K808" s="24" t="n">
        <f aca="false">IF(G808&lt;=7,G808*3.2+6,IF(G808&lt;=13,G808*3+6,IF(G808&lt;=28,G808*2.7+6,IF(G808&lt;=45,G808*2.5,IF(G808&gt;45,G808*2)))))*1.1</f>
        <v>48.774</v>
      </c>
      <c r="L808" s="6" t="n">
        <f aca="false">QUOTIENT(Tabelle4[[#This Row],[Spalte14]],6)</f>
        <v>8</v>
      </c>
      <c r="M808" s="1" t="s">
        <v>1230</v>
      </c>
    </row>
    <row r="809" customFormat="false" ht="20.85" hidden="false" customHeight="false" outlineLevel="0" collapsed="false">
      <c r="A809" s="62" t="s">
        <v>1231</v>
      </c>
      <c r="B809" s="71"/>
      <c r="C809" s="62"/>
      <c r="D809" s="72" t="s">
        <v>1232</v>
      </c>
      <c r="E809" s="62" t="s">
        <v>1233</v>
      </c>
      <c r="F809" s="62" t="n">
        <v>2011</v>
      </c>
      <c r="G809" s="62" t="n">
        <v>8.85</v>
      </c>
      <c r="H809" s="70" t="n">
        <v>3</v>
      </c>
      <c r="I809" s="70"/>
      <c r="J809" s="63"/>
      <c r="K809" s="24" t="n">
        <f aca="false">IF(G809&lt;=7,G809*3.2+6,IF(G809&lt;=13,G809*3+6,IF(G809&lt;=28,G809*2.7+6,IF(G809&lt;=45,G809*2.5,IF(G809&gt;45,G809*2)))))*1.1</f>
        <v>35.805</v>
      </c>
      <c r="L809" s="6" t="n">
        <f aca="false">QUOTIENT(Tabelle4[[#This Row],[Spalte14]],6)</f>
        <v>5</v>
      </c>
      <c r="M809" s="1" t="s">
        <v>1234</v>
      </c>
    </row>
    <row r="810" customFormat="false" ht="20.85" hidden="false" customHeight="false" outlineLevel="0" collapsed="false">
      <c r="A810" s="62" t="s">
        <v>1235</v>
      </c>
      <c r="B810" s="71"/>
      <c r="C810" s="62"/>
      <c r="D810" s="72" t="s">
        <v>1236</v>
      </c>
      <c r="E810" s="62" t="s">
        <v>1233</v>
      </c>
      <c r="F810" s="62" t="n">
        <v>2012</v>
      </c>
      <c r="G810" s="62" t="n">
        <v>41.9</v>
      </c>
      <c r="H810" s="70" t="n">
        <v>1</v>
      </c>
      <c r="I810" s="70" t="s">
        <v>1237</v>
      </c>
      <c r="J810" s="63"/>
      <c r="K810" s="24" t="n">
        <f aca="false">IF(G810&lt;=7,G810*3.2+6,IF(G810&lt;=13,G810*3+6,IF(G810&lt;=28,G810*2.7+6,IF(G810&lt;=45,G810*2.5,IF(G810&gt;45,G810*2)))))*1.1</f>
        <v>115.225</v>
      </c>
      <c r="L810" s="6" t="n">
        <f aca="false">QUOTIENT(Tabelle4[[#This Row],[Spalte14]],6)</f>
        <v>19</v>
      </c>
      <c r="M810" s="1" t="s">
        <v>1238</v>
      </c>
    </row>
    <row r="811" customFormat="false" ht="15" hidden="false" customHeight="false" outlineLevel="0" collapsed="false">
      <c r="A811" s="62" t="s">
        <v>1239</v>
      </c>
      <c r="B811" s="71"/>
      <c r="C811" s="62"/>
      <c r="D811" s="72"/>
      <c r="E811" s="62" t="s">
        <v>1168</v>
      </c>
      <c r="F811" s="62" t="n">
        <v>2009</v>
      </c>
      <c r="G811" s="62" t="n">
        <v>64.75</v>
      </c>
      <c r="H811" s="70" t="n">
        <v>1</v>
      </c>
      <c r="I811" s="70"/>
      <c r="J811" s="63"/>
      <c r="K811" s="24" t="n">
        <v>165</v>
      </c>
      <c r="L811" s="6" t="n">
        <f aca="false">QUOTIENT(Tabelle4[[#This Row],[Spalte14]],6)</f>
        <v>27</v>
      </c>
    </row>
    <row r="812" customFormat="false" ht="15" hidden="false" customHeight="false" outlineLevel="0" collapsed="false">
      <c r="A812" s="62" t="s">
        <v>1240</v>
      </c>
      <c r="B812" s="71"/>
      <c r="C812" s="62"/>
      <c r="D812" s="72"/>
      <c r="E812" s="62"/>
      <c r="F812" s="62" t="n">
        <v>2015</v>
      </c>
      <c r="G812" s="62" t="n">
        <v>9.3</v>
      </c>
      <c r="H812" s="70" t="n">
        <v>6</v>
      </c>
      <c r="I812" s="70"/>
      <c r="J812" s="63"/>
      <c r="K812" s="24" t="n">
        <f aca="false">IF(G812&lt;=7,G812*3.2+6,IF(G812&lt;=13,G812*3+6,IF(G812&lt;=28,G812*2.7+6,IF(G812&lt;=45,G812*2.5,IF(G812&gt;45,G812*2)))))*1.1</f>
        <v>37.29</v>
      </c>
      <c r="L812" s="6" t="n">
        <f aca="false">QUOTIENT(Tabelle4[[#This Row],[Spalte14]],6)</f>
        <v>6</v>
      </c>
    </row>
    <row r="813" customFormat="false" ht="15" hidden="false" customHeight="false" outlineLevel="0" collapsed="false">
      <c r="A813" s="62" t="s">
        <v>1241</v>
      </c>
      <c r="B813" s="71"/>
      <c r="C813" s="62"/>
      <c r="D813" s="72"/>
      <c r="E813" s="62" t="s">
        <v>1168</v>
      </c>
      <c r="F813" s="62" t="n">
        <v>2012</v>
      </c>
      <c r="G813" s="62"/>
      <c r="H813" s="70" t="n">
        <v>12</v>
      </c>
      <c r="I813" s="70"/>
      <c r="J813" s="63"/>
      <c r="K813" s="24" t="n">
        <v>159</v>
      </c>
      <c r="L813" s="6" t="n">
        <f aca="false">QUOTIENT(Tabelle4[[#This Row],[Spalte14]],6)</f>
        <v>26</v>
      </c>
    </row>
    <row r="814" customFormat="false" ht="15" hidden="false" customHeight="false" outlineLevel="0" collapsed="false">
      <c r="A814" s="67" t="s">
        <v>1242</v>
      </c>
      <c r="B814" s="68"/>
      <c r="C814" s="67"/>
      <c r="D814" s="69"/>
      <c r="E814" s="67"/>
      <c r="F814" s="67"/>
      <c r="G814" s="62"/>
      <c r="H814" s="70"/>
      <c r="I814" s="70"/>
      <c r="J814" s="63"/>
      <c r="K814" s="24" t="n">
        <f aca="false">IF(G814&lt;=7,G814*3.2+6,IF(G814&lt;=13,G814*3+6,IF(G814&lt;=28,G814*2.7+6,IF(G814&lt;=45,G814*2.5,IF(G814&gt;45,G814*2)))))*1.1</f>
        <v>6.6</v>
      </c>
      <c r="L814" s="6" t="n">
        <f aca="false">QUOTIENT(Tabelle4[[#This Row],[Spalte14]],6)</f>
        <v>1</v>
      </c>
    </row>
    <row r="815" customFormat="false" ht="28.35" hidden="false" customHeight="false" outlineLevel="0" collapsed="false">
      <c r="A815" s="62" t="s">
        <v>1243</v>
      </c>
      <c r="B815" s="71"/>
      <c r="C815" s="62"/>
      <c r="D815" s="72" t="s">
        <v>875</v>
      </c>
      <c r="E815" s="62" t="s">
        <v>1244</v>
      </c>
      <c r="F815" s="62" t="n">
        <v>2007</v>
      </c>
      <c r="G815" s="62" t="n">
        <v>17.9</v>
      </c>
      <c r="H815" s="70" t="n">
        <v>2</v>
      </c>
      <c r="I815" s="70"/>
      <c r="J815" s="63"/>
      <c r="K815" s="24" t="n">
        <f aca="false">IF(G815&lt;=7,G815*3.2+6,IF(G815&lt;=13,G815*3+6,IF(G815&lt;=28,G815*2.7+6,IF(G815&lt;=45,G815*2.5,IF(G815&gt;45,G815*2)))))*1.1</f>
        <v>59.763</v>
      </c>
      <c r="L815" s="6" t="n">
        <f aca="false">QUOTIENT(Tabelle4[[#This Row],[Spalte14]],6)</f>
        <v>9</v>
      </c>
      <c r="M815" s="1" t="s">
        <v>1245</v>
      </c>
    </row>
    <row r="816" customFormat="false" ht="28.35" hidden="false" customHeight="false" outlineLevel="0" collapsed="false">
      <c r="A816" s="62" t="s">
        <v>1246</v>
      </c>
      <c r="B816" s="71"/>
      <c r="C816" s="62"/>
      <c r="D816" s="72" t="s">
        <v>875</v>
      </c>
      <c r="E816" s="62" t="s">
        <v>526</v>
      </c>
      <c r="F816" s="62" t="n">
        <v>2018</v>
      </c>
      <c r="G816" s="62" t="n">
        <v>29.9</v>
      </c>
      <c r="H816" s="70" t="n">
        <v>3</v>
      </c>
      <c r="I816" s="70"/>
      <c r="J816" s="63"/>
      <c r="K816" s="24" t="n">
        <f aca="false">IF(G816&lt;=7,G816*3.2+6,IF(G816&lt;=13,G816*3+6,IF(G816&lt;=28,G816*2.7+6,IF(G816&lt;=45,G816*2.5,IF(G816&gt;45,G816*2)))))*1.1</f>
        <v>82.225</v>
      </c>
      <c r="L816" s="6" t="n">
        <f aca="false">QUOTIENT(Tabelle4[[#This Row],[Spalte14]],6)</f>
        <v>13</v>
      </c>
      <c r="M816" s="1" t="s">
        <v>1247</v>
      </c>
    </row>
    <row r="817" customFormat="false" ht="28.35" hidden="false" customHeight="false" outlineLevel="0" collapsed="false">
      <c r="A817" s="62" t="s">
        <v>1248</v>
      </c>
      <c r="B817" s="71"/>
      <c r="C817" s="62"/>
      <c r="D817" s="72" t="s">
        <v>1249</v>
      </c>
      <c r="E817" s="62" t="s">
        <v>1250</v>
      </c>
      <c r="F817" s="62" t="n">
        <v>2014</v>
      </c>
      <c r="G817" s="62" t="n">
        <v>23.76</v>
      </c>
      <c r="H817" s="70" t="n">
        <v>2</v>
      </c>
      <c r="I817" s="70"/>
      <c r="J817" s="63"/>
      <c r="K817" s="24" t="n">
        <f aca="false">IF(G817&lt;=7,G817*3.2+6,IF(G817&lt;=13,G817*3+6,IF(G817&lt;=28,G817*2.7+6,IF(G817&lt;=45,G817*2.5,IF(G817&gt;45,G817*2)))))*1.1</f>
        <v>77.1672</v>
      </c>
      <c r="L817" s="6" t="n">
        <f aca="false">QUOTIENT(Tabelle4[[#This Row],[Spalte14]],6)</f>
        <v>12</v>
      </c>
      <c r="M817" s="1" t="s">
        <v>1251</v>
      </c>
    </row>
    <row r="818" customFormat="false" ht="20.85" hidden="false" customHeight="false" outlineLevel="0" collapsed="false">
      <c r="A818" s="62" t="s">
        <v>1252</v>
      </c>
      <c r="B818" s="71"/>
      <c r="C818" s="62"/>
      <c r="D818" s="72" t="s">
        <v>1253</v>
      </c>
      <c r="E818" s="62" t="s">
        <v>1254</v>
      </c>
      <c r="F818" s="62" t="n">
        <v>2003</v>
      </c>
      <c r="G818" s="62" t="n">
        <v>125.4</v>
      </c>
      <c r="H818" s="70" t="n">
        <v>1</v>
      </c>
      <c r="I818" s="70" t="s">
        <v>1255</v>
      </c>
      <c r="J818" s="63"/>
      <c r="K818" s="24" t="n">
        <f aca="false">IF(G818&lt;=7,G818*3.2+6,IF(G818&lt;=13,G818*3+6,IF(G818&lt;=28,G818*2.7+6,IF(G818&lt;=45,G818*2.5,IF(G818&gt;45,G818*2)))))*1.1</f>
        <v>275.88</v>
      </c>
      <c r="L818" s="6" t="n">
        <f aca="false">QUOTIENT(Tabelle4[[#This Row],[Spalte14]],6)</f>
        <v>45</v>
      </c>
      <c r="M818" s="1" t="s">
        <v>1256</v>
      </c>
    </row>
    <row r="819" customFormat="false" ht="15" hidden="false" customHeight="false" outlineLevel="0" collapsed="false">
      <c r="A819" s="62" t="s">
        <v>1257</v>
      </c>
      <c r="B819" s="71"/>
      <c r="C819" s="62"/>
      <c r="D819" s="72" t="s">
        <v>875</v>
      </c>
      <c r="E819" s="62" t="s">
        <v>1254</v>
      </c>
      <c r="F819" s="62" t="n">
        <v>1999</v>
      </c>
      <c r="G819" s="62" t="n">
        <v>146.4</v>
      </c>
      <c r="H819" s="70" t="n">
        <v>1</v>
      </c>
      <c r="I819" s="70" t="s">
        <v>1258</v>
      </c>
      <c r="J819" s="63"/>
      <c r="K819" s="24" t="n">
        <f aca="false">IF(G819&lt;=7,G819*3.2+6,IF(G819&lt;=13,G819*3+6,IF(G819&lt;=28,G819*2.7+6,IF(G819&lt;=45,G819*2.5,IF(G819&gt;45,G819*2)))))*1.1</f>
        <v>322.08</v>
      </c>
      <c r="L819" s="6" t="n">
        <f aca="false">QUOTIENT(Tabelle4[[#This Row],[Spalte14]],6)</f>
        <v>53</v>
      </c>
      <c r="M819" s="1" t="s">
        <v>1259</v>
      </c>
    </row>
    <row r="820" customFormat="false" ht="28.35" hidden="false" customHeight="false" outlineLevel="0" collapsed="false">
      <c r="A820" s="62" t="s">
        <v>1260</v>
      </c>
      <c r="B820" s="71"/>
      <c r="C820" s="62"/>
      <c r="D820" s="72" t="s">
        <v>1260</v>
      </c>
      <c r="E820" s="62" t="s">
        <v>1261</v>
      </c>
      <c r="F820" s="62" t="n">
        <v>2007</v>
      </c>
      <c r="G820" s="62" t="n">
        <v>14.4</v>
      </c>
      <c r="H820" s="70" t="n">
        <v>2</v>
      </c>
      <c r="I820" s="70"/>
      <c r="J820" s="63"/>
      <c r="K820" s="24" t="n">
        <f aca="false">IF(G820&lt;=7,G820*3.2+6,IF(G820&lt;=13,G820*3+6,IF(G820&lt;=28,G820*2.7+6,IF(G820&lt;=45,G820*2.5,IF(G820&gt;45,G820*2)))))*1.1</f>
        <v>49.368</v>
      </c>
      <c r="L820" s="6" t="n">
        <f aca="false">QUOTIENT(Tabelle4[[#This Row],[Spalte14]],6)</f>
        <v>8</v>
      </c>
      <c r="M820" s="1" t="s">
        <v>1262</v>
      </c>
    </row>
    <row r="821" customFormat="false" ht="15" hidden="false" customHeight="false" outlineLevel="0" collapsed="false">
      <c r="A821" s="62"/>
      <c r="B821" s="71"/>
      <c r="C821" s="62"/>
      <c r="D821" s="72"/>
      <c r="E821" s="62"/>
      <c r="F821" s="62"/>
      <c r="G821" s="62"/>
      <c r="H821" s="70"/>
      <c r="I821" s="70"/>
      <c r="J821" s="63"/>
      <c r="K821" s="24" t="n">
        <f aca="false">IF(G821&lt;=7,G821*3.2+6,IF(G821&lt;=13,G821*3+6,IF(G821&lt;=28,G821*2.7+6,IF(G821&lt;=45,G821*2.5,IF(G821&gt;45,G821*2)))))*1.1</f>
        <v>6.6</v>
      </c>
      <c r="L821" s="6" t="n">
        <f aca="false">QUOTIENT(Tabelle4[[#This Row],[Spalte14]],6)</f>
        <v>1</v>
      </c>
    </row>
    <row r="822" customFormat="false" ht="15" hidden="false" customHeight="false" outlineLevel="0" collapsed="false">
      <c r="A822" s="62"/>
      <c r="B822" s="71"/>
      <c r="C822" s="62"/>
      <c r="D822" s="72"/>
      <c r="E822" s="62"/>
      <c r="F822" s="62"/>
      <c r="G822" s="62"/>
      <c r="H822" s="70"/>
      <c r="I822" s="70"/>
      <c r="J822" s="63"/>
      <c r="K822" s="24" t="n">
        <f aca="false">IF(G822&lt;=7,G822*3.2+6,IF(G822&lt;=13,G822*3+6,IF(G822&lt;=28,G822*2.7+6,IF(G822&lt;=45,G822*2.5,IF(G822&gt;45,G822*2)))))*1.1</f>
        <v>6.6</v>
      </c>
      <c r="L822" s="6" t="n">
        <f aca="false">QUOTIENT(Tabelle4[[#This Row],[Spalte14]],6)</f>
        <v>1</v>
      </c>
    </row>
    <row r="823" customFormat="false" ht="15" hidden="false" customHeight="false" outlineLevel="0" collapsed="false">
      <c r="A823" s="62"/>
      <c r="B823" s="71"/>
      <c r="C823" s="62"/>
      <c r="D823" s="72"/>
      <c r="E823" s="62"/>
      <c r="F823" s="62"/>
      <c r="G823" s="62"/>
      <c r="H823" s="70"/>
      <c r="I823" s="70"/>
      <c r="J823" s="63"/>
      <c r="K823" s="24" t="n">
        <f aca="false">IF(G823&lt;=7,G823*3.2+6,IF(G823&lt;=13,G823*3+6,IF(G823&lt;=28,G823*2.7+6,IF(G823&lt;=45,G823*2.5,IF(G823&gt;45,G823*2)))))*1.1</f>
        <v>6.6</v>
      </c>
      <c r="L823" s="6" t="n">
        <f aca="false">QUOTIENT(Tabelle4[[#This Row],[Spalte14]],6)</f>
        <v>1</v>
      </c>
    </row>
    <row r="824" customFormat="false" ht="15" hidden="false" customHeight="false" outlineLevel="0" collapsed="false">
      <c r="A824" s="67" t="s">
        <v>1263</v>
      </c>
      <c r="B824" s="68"/>
      <c r="C824" s="67"/>
      <c r="D824" s="69"/>
      <c r="E824" s="67"/>
      <c r="F824" s="67"/>
      <c r="G824" s="62"/>
      <c r="H824" s="70"/>
      <c r="I824" s="70"/>
      <c r="J824" s="63"/>
      <c r="K824" s="24" t="n">
        <f aca="false">IF(G824&lt;=7,G824*3.2+6,IF(G824&lt;=13,G824*3+6,IF(G824&lt;=28,G824*2.7+6,IF(G824&lt;=45,G824*2.5,IF(G824&gt;45,G824*2)))))*1.1</f>
        <v>6.6</v>
      </c>
      <c r="L824" s="6" t="n">
        <f aca="false">QUOTIENT(Tabelle4[[#This Row],[Spalte14]],6)</f>
        <v>1</v>
      </c>
    </row>
    <row r="825" customFormat="false" ht="40.25" hidden="false" customHeight="false" outlineLevel="0" collapsed="false">
      <c r="A825" s="62" t="s">
        <v>1264</v>
      </c>
      <c r="B825" s="71"/>
      <c r="C825" s="62"/>
      <c r="D825" s="72" t="s">
        <v>1265</v>
      </c>
      <c r="E825" s="62" t="s">
        <v>1266</v>
      </c>
      <c r="F825" s="62" t="n">
        <v>2016</v>
      </c>
      <c r="G825" s="62" t="n">
        <v>31.5</v>
      </c>
      <c r="H825" s="70" t="n">
        <v>3</v>
      </c>
      <c r="I825" s="70"/>
      <c r="J825" s="63"/>
      <c r="K825" s="24" t="n">
        <f aca="false">IF(G825&lt;=7,G825*3.2+6,IF(G825&lt;=13,G825*3+6,IF(G825&lt;=28,G825*2.7+6,IF(G825&lt;=45,G825*2.5,IF(G825&gt;45,G825*2)))))*1.1</f>
        <v>86.625</v>
      </c>
      <c r="L825" s="6" t="n">
        <f aca="false">QUOTIENT(Tabelle4[[#This Row],[Spalte14]],6)</f>
        <v>14</v>
      </c>
      <c r="M825" s="1" t="s">
        <v>1267</v>
      </c>
    </row>
    <row r="826" customFormat="false" ht="28.35" hidden="false" customHeight="false" outlineLevel="0" collapsed="false">
      <c r="A826" s="62" t="s">
        <v>1268</v>
      </c>
      <c r="B826" s="71"/>
      <c r="C826" s="62"/>
      <c r="D826" s="72" t="s">
        <v>1269</v>
      </c>
      <c r="E826" s="62" t="s">
        <v>1270</v>
      </c>
      <c r="F826" s="62" t="n">
        <v>2021</v>
      </c>
      <c r="G826" s="62" t="n">
        <v>18.6</v>
      </c>
      <c r="H826" s="70" t="n">
        <v>3</v>
      </c>
      <c r="I826" s="70"/>
      <c r="J826" s="63"/>
      <c r="K826" s="24" t="n">
        <f aca="false">IF(G826&lt;=7,G826*3.2+6,IF(G826&lt;=13,G826*3+6,IF(G826&lt;=28,G826*2.7+6,IF(G826&lt;=45,G826*2.5,IF(G826&gt;45,G826*2)))))*1.1</f>
        <v>61.842</v>
      </c>
      <c r="L826" s="6" t="n">
        <f aca="false">QUOTIENT(Tabelle4[[#This Row],[Spalte14]],6)</f>
        <v>10</v>
      </c>
      <c r="M826" s="1" t="s">
        <v>1271</v>
      </c>
    </row>
    <row r="827" customFormat="false" ht="30.55" hidden="false" customHeight="false" outlineLevel="0" collapsed="false">
      <c r="A827" s="62" t="s">
        <v>1272</v>
      </c>
      <c r="B827" s="71"/>
      <c r="C827" s="62"/>
      <c r="D827" s="72" t="s">
        <v>1273</v>
      </c>
      <c r="E827" s="62" t="s">
        <v>1274</v>
      </c>
      <c r="F827" s="62" t="n">
        <v>2009</v>
      </c>
      <c r="G827" s="62" t="n">
        <v>18.5</v>
      </c>
      <c r="H827" s="70" t="n">
        <v>3</v>
      </c>
      <c r="I827" s="70"/>
      <c r="J827" s="63"/>
      <c r="K827" s="24" t="n">
        <f aca="false">IF(G827&lt;=7,G827*3.2+6,IF(G827&lt;=13,G827*3+6,IF(G827&lt;=28,G827*2.7+6,IF(G827&lt;=45,G827*2.5,IF(G827&gt;45,G827*2)))))*1.1</f>
        <v>61.545</v>
      </c>
      <c r="L827" s="6" t="n">
        <f aca="false">QUOTIENT(Tabelle4[[#This Row],[Spalte14]],6)</f>
        <v>10</v>
      </c>
      <c r="M827" s="1" t="s">
        <v>1275</v>
      </c>
    </row>
    <row r="828" customFormat="false" ht="55.15" hidden="false" customHeight="false" outlineLevel="0" collapsed="false">
      <c r="A828" s="62" t="s">
        <v>1276</v>
      </c>
      <c r="B828" s="71"/>
      <c r="C828" s="62"/>
      <c r="D828" s="72" t="s">
        <v>1277</v>
      </c>
      <c r="E828" s="62" t="s">
        <v>1278</v>
      </c>
      <c r="F828" s="62" t="n">
        <v>2017</v>
      </c>
      <c r="G828" s="62" t="n">
        <v>12.8</v>
      </c>
      <c r="H828" s="70" t="n">
        <v>2</v>
      </c>
      <c r="I828" s="70"/>
      <c r="J828" s="63"/>
      <c r="K828" s="24" t="n">
        <f aca="false">IF(G828&lt;=7,G828*3.2+6,IF(G828&lt;=13,G828*3+6,IF(G828&lt;=28,G828*2.7+6,IF(G828&lt;=45,G828*2.5,IF(G828&gt;45,G828*2)))))*1.1</f>
        <v>48.84</v>
      </c>
      <c r="L828" s="6" t="n">
        <f aca="false">QUOTIENT(Tabelle4[[#This Row],[Spalte14]],6)</f>
        <v>8</v>
      </c>
      <c r="M828" s="1" t="s">
        <v>1279</v>
      </c>
    </row>
    <row r="829" customFormat="false" ht="15" hidden="false" customHeight="false" outlineLevel="0" collapsed="false">
      <c r="A829" s="62" t="s">
        <v>1280</v>
      </c>
      <c r="B829" s="71" t="s">
        <v>1281</v>
      </c>
      <c r="C829" s="62"/>
      <c r="D829" s="72" t="s">
        <v>1282</v>
      </c>
      <c r="E829" s="62" t="s">
        <v>1283</v>
      </c>
      <c r="F829" s="62" t="n">
        <v>2020</v>
      </c>
      <c r="G829" s="62" t="n">
        <v>25</v>
      </c>
      <c r="H829" s="70" t="n">
        <v>2</v>
      </c>
      <c r="I829" s="74" t="s">
        <v>260</v>
      </c>
      <c r="J829" s="63"/>
      <c r="K829" s="24" t="n">
        <f aca="false">IF(G829&lt;=7,G829*3.2+6,IF(G829&lt;=13,G829*3+6,IF(G829&lt;=28,G829*2.7+6,IF(G829&lt;=45,G829*2.5,IF(G829&gt;45,G829*2)))))*1.1</f>
        <v>80.85</v>
      </c>
      <c r="L829" s="6" t="n">
        <f aca="false">QUOTIENT(Tabelle4[[#This Row],[Spalte14]],6)</f>
        <v>13</v>
      </c>
      <c r="M829" s="1"/>
    </row>
    <row r="830" customFormat="false" ht="55.15" hidden="false" customHeight="false" outlineLevel="0" collapsed="false">
      <c r="A830" s="62" t="s">
        <v>1284</v>
      </c>
      <c r="B830" s="71"/>
      <c r="C830" s="62"/>
      <c r="D830" s="72" t="s">
        <v>1285</v>
      </c>
      <c r="E830" s="62" t="s">
        <v>1278</v>
      </c>
      <c r="F830" s="62" t="n">
        <v>2017</v>
      </c>
      <c r="G830" s="62" t="n">
        <v>23.4</v>
      </c>
      <c r="H830" s="70" t="n">
        <v>2</v>
      </c>
      <c r="I830" s="73" t="s">
        <v>294</v>
      </c>
      <c r="J830" s="63"/>
      <c r="K830" s="24" t="n">
        <f aca="false">IF(G830&lt;=7,G830*3.2+6,IF(G830&lt;=13,G830*3+6,IF(G830&lt;=28,G830*2.7+6,IF(G830&lt;=45,G830*2.5,IF(G830&gt;45,G830*2)))))*1.1</f>
        <v>76.098</v>
      </c>
      <c r="L830" s="6" t="n">
        <f aca="false">QUOTIENT(Tabelle4[[#This Row],[Spalte14]],6)</f>
        <v>12</v>
      </c>
      <c r="M830" s="1" t="s">
        <v>1286</v>
      </c>
    </row>
    <row r="831" customFormat="false" ht="30.3" hidden="false" customHeight="false" outlineLevel="0" collapsed="false">
      <c r="A831" s="62" t="s">
        <v>1287</v>
      </c>
      <c r="B831" s="71"/>
      <c r="C831" s="62"/>
      <c r="D831" s="72" t="s">
        <v>1288</v>
      </c>
      <c r="E831" s="62" t="s">
        <v>1289</v>
      </c>
      <c r="F831" s="62" t="n">
        <v>2008</v>
      </c>
      <c r="G831" s="62" t="n">
        <v>24.9</v>
      </c>
      <c r="H831" s="70" t="n">
        <v>2</v>
      </c>
      <c r="I831" s="70"/>
      <c r="J831" s="63"/>
      <c r="K831" s="24" t="n">
        <f aca="false">IF(G831&lt;=7,G831*3.2+6,IF(G831&lt;=13,G831*3+6,IF(G831&lt;=28,G831*2.7+6,IF(G831&lt;=45,G831*2.5,IF(G831&gt;45,G831*2)))))*1.1</f>
        <v>80.553</v>
      </c>
      <c r="L831" s="6" t="n">
        <f aca="false">QUOTIENT(Tabelle4[[#This Row],[Spalte14]],6)</f>
        <v>13</v>
      </c>
      <c r="M831" s="1" t="s">
        <v>1290</v>
      </c>
    </row>
    <row r="832" customFormat="false" ht="28.35" hidden="false" customHeight="false" outlineLevel="0" collapsed="false">
      <c r="A832" s="62" t="s">
        <v>1291</v>
      </c>
      <c r="B832" s="71"/>
      <c r="C832" s="62"/>
      <c r="D832" s="0" t="s">
        <v>1292</v>
      </c>
      <c r="E832" s="62" t="s">
        <v>1270</v>
      </c>
      <c r="F832" s="62" t="n">
        <v>2019</v>
      </c>
      <c r="G832" s="62" t="n">
        <v>40</v>
      </c>
      <c r="H832" s="70" t="n">
        <v>3</v>
      </c>
      <c r="I832" s="75"/>
      <c r="J832" s="63"/>
      <c r="K832" s="24" t="n">
        <f aca="false">IF(G832&lt;=7,G832*3.2+6,IF(G832&lt;=13,G832*3+6,IF(G832&lt;=28,G832*2.7+6,IF(G832&lt;=45,G832*2.5,IF(G832&gt;45,G832*2)))))*1.1</f>
        <v>110</v>
      </c>
      <c r="L832" s="6" t="n">
        <f aca="false">QUOTIENT(Tabelle4[[#This Row],[Spalte14]],6)</f>
        <v>18</v>
      </c>
    </row>
    <row r="833" customFormat="false" ht="30.3" hidden="false" customHeight="false" outlineLevel="0" collapsed="false">
      <c r="A833" s="62" t="s">
        <v>1268</v>
      </c>
      <c r="B833" s="71"/>
      <c r="C833" s="62"/>
      <c r="D833" s="72" t="s">
        <v>1293</v>
      </c>
      <c r="E833" s="62" t="s">
        <v>1294</v>
      </c>
      <c r="F833" s="62" t="n">
        <v>2010</v>
      </c>
      <c r="G833" s="62" t="n">
        <v>8.4</v>
      </c>
      <c r="H833" s="70" t="n">
        <v>3</v>
      </c>
      <c r="I833" s="70"/>
      <c r="J833" s="63"/>
      <c r="K833" s="24" t="n">
        <v>54</v>
      </c>
      <c r="L833" s="6" t="n">
        <f aca="false">QUOTIENT(Tabelle4[[#This Row],[Spalte14]],6)</f>
        <v>9</v>
      </c>
      <c r="M833" s="1" t="s">
        <v>1295</v>
      </c>
    </row>
    <row r="834" customFormat="false" ht="20.85" hidden="false" customHeight="false" outlineLevel="0" collapsed="false">
      <c r="A834" s="62" t="s">
        <v>1296</v>
      </c>
      <c r="B834" s="71"/>
      <c r="C834" s="62"/>
      <c r="D834" s="72" t="s">
        <v>1297</v>
      </c>
      <c r="E834" s="62" t="s">
        <v>1298</v>
      </c>
      <c r="F834" s="62" t="n">
        <v>2013</v>
      </c>
      <c r="G834" s="62" t="n">
        <v>29.3</v>
      </c>
      <c r="H834" s="70" t="n">
        <v>1</v>
      </c>
      <c r="I834" s="70" t="s">
        <v>809</v>
      </c>
      <c r="J834" s="63"/>
      <c r="K834" s="24" t="n">
        <f aca="false">IF(G834&lt;=7,G834*3.2+6,IF(G834&lt;=13,G834*3+6,IF(G834&lt;=28,G834*2.7+6,IF(G834&lt;=45,G834*2.5,IF(G834&gt;45,G834*2)))))*1.1</f>
        <v>80.575</v>
      </c>
      <c r="L834" s="6" t="n">
        <f aca="false">QUOTIENT(Tabelle4[[#This Row],[Spalte14]],6)</f>
        <v>13</v>
      </c>
      <c r="M834" s="1" t="s">
        <v>1299</v>
      </c>
    </row>
    <row r="835" customFormat="false" ht="55.15" hidden="false" customHeight="false" outlineLevel="0" collapsed="false">
      <c r="A835" s="62" t="s">
        <v>1300</v>
      </c>
      <c r="B835" s="71"/>
      <c r="C835" s="62"/>
      <c r="D835" s="72" t="s">
        <v>1301</v>
      </c>
      <c r="E835" s="62" t="s">
        <v>1302</v>
      </c>
      <c r="F835" s="62" t="n">
        <v>2009</v>
      </c>
      <c r="G835" s="62" t="n">
        <v>10.33</v>
      </c>
      <c r="H835" s="70" t="n">
        <v>2</v>
      </c>
      <c r="I835" s="70" t="s">
        <v>893</v>
      </c>
      <c r="J835" s="63"/>
      <c r="K835" s="24" t="n">
        <f aca="false">IF(G835&lt;=7,G835*3.2+6,IF(G835&lt;=13,G835*3+6,IF(G835&lt;=28,G835*2.7+6,IF(G835&lt;=45,G835*2.5,IF(G835&gt;45,G835*2)))))*1.1</f>
        <v>40.689</v>
      </c>
      <c r="L835" s="6" t="n">
        <f aca="false">QUOTIENT(Tabelle4[[#This Row],[Spalte14]],6)</f>
        <v>6</v>
      </c>
      <c r="M835" s="1" t="s">
        <v>1303</v>
      </c>
    </row>
    <row r="836" customFormat="false" ht="55.15" hidden="false" customHeight="false" outlineLevel="0" collapsed="false">
      <c r="A836" s="62" t="s">
        <v>1304</v>
      </c>
      <c r="B836" s="71"/>
      <c r="C836" s="62"/>
      <c r="D836" s="72" t="s">
        <v>1305</v>
      </c>
      <c r="E836" s="62" t="s">
        <v>1302</v>
      </c>
      <c r="F836" s="62" t="n">
        <v>2016</v>
      </c>
      <c r="G836" s="62" t="n">
        <v>29.5</v>
      </c>
      <c r="H836" s="70" t="n">
        <v>3</v>
      </c>
      <c r="I836" s="70"/>
      <c r="J836" s="63"/>
      <c r="K836" s="24" t="n">
        <f aca="false">IF(G836&lt;=7,G836*3.2+6,IF(G836&lt;=13,G836*3+6,IF(G836&lt;=28,G836*2.7+6,IF(G836&lt;=45,G836*2.5,IF(G836&gt;45,G836*2)))))*1.1</f>
        <v>81.125</v>
      </c>
      <c r="L836" s="6" t="n">
        <f aca="false">QUOTIENT(Tabelle4[[#This Row],[Spalte14]],6)</f>
        <v>13</v>
      </c>
      <c r="M836" s="1" t="s">
        <v>1306</v>
      </c>
    </row>
    <row r="837" customFormat="false" ht="41.75" hidden="false" customHeight="false" outlineLevel="0" collapsed="false">
      <c r="A837" s="62" t="s">
        <v>1268</v>
      </c>
      <c r="B837" s="71"/>
      <c r="C837" s="62"/>
      <c r="D837" s="72" t="s">
        <v>1307</v>
      </c>
      <c r="E837" s="62" t="s">
        <v>1308</v>
      </c>
      <c r="F837" s="62" t="n">
        <v>2010</v>
      </c>
      <c r="G837" s="62" t="n">
        <v>17.82</v>
      </c>
      <c r="H837" s="70" t="n">
        <v>1</v>
      </c>
      <c r="I837" s="70" t="s">
        <v>1309</v>
      </c>
      <c r="J837" s="63"/>
      <c r="K837" s="24" t="n">
        <f aca="false">IF(G837&lt;=7,G837*3.2+6,IF(G837&lt;=13,G837*3+6,IF(G837&lt;=28,G837*2.7+6,IF(G837&lt;=45,G837*2.5,IF(G837&gt;45,G837*2)))))*1.1</f>
        <v>59.5254</v>
      </c>
      <c r="L837" s="6" t="n">
        <f aca="false">QUOTIENT(Tabelle4[[#This Row],[Spalte14]],6)</f>
        <v>9</v>
      </c>
      <c r="M837" s="1" t="s">
        <v>1310</v>
      </c>
    </row>
    <row r="838" customFormat="false" ht="13.5" hidden="false" customHeight="true" outlineLevel="0" collapsed="false">
      <c r="A838" s="62" t="s">
        <v>1311</v>
      </c>
      <c r="B838" s="71"/>
      <c r="C838" s="62"/>
      <c r="D838" s="72" t="s">
        <v>1312</v>
      </c>
      <c r="E838" s="62" t="s">
        <v>1313</v>
      </c>
      <c r="F838" s="62" t="n">
        <v>2010</v>
      </c>
      <c r="G838" s="62" t="n">
        <v>19.8</v>
      </c>
      <c r="H838" s="70" t="n">
        <v>4</v>
      </c>
      <c r="I838" s="70"/>
      <c r="J838" s="63"/>
      <c r="K838" s="24" t="n">
        <f aca="false">IF(G838&lt;=7,G838*3.2+6,IF(G838&lt;=13,G838*3+6,IF(G838&lt;=28,G838*2.7+6,IF(G838&lt;=45,G838*2.5,IF(G838&gt;45,G838*2)))))*1.1</f>
        <v>65.406</v>
      </c>
      <c r="L838" s="6" t="n">
        <f aca="false">QUOTIENT(Tabelle4[[#This Row],[Spalte14]],6)</f>
        <v>10</v>
      </c>
      <c r="M838" s="1" t="s">
        <v>1314</v>
      </c>
    </row>
    <row r="839" customFormat="false" ht="28.35" hidden="false" customHeight="false" outlineLevel="0" collapsed="false">
      <c r="A839" s="62" t="s">
        <v>1315</v>
      </c>
      <c r="B839" s="71"/>
      <c r="C839" s="62"/>
      <c r="D839" s="72" t="s">
        <v>1316</v>
      </c>
      <c r="E839" s="62" t="s">
        <v>1317</v>
      </c>
      <c r="F839" s="62" t="n">
        <v>2017</v>
      </c>
      <c r="G839" s="62" t="n">
        <v>75.9</v>
      </c>
      <c r="H839" s="70" t="n">
        <v>2</v>
      </c>
      <c r="I839" s="70"/>
      <c r="J839" s="63"/>
      <c r="K839" s="24" t="n">
        <f aca="false">IF(G839&lt;=7,G839*3.2+6,IF(G839&lt;=13,G839*3+6,IF(G839&lt;=28,G839*2.7+6,IF(G839&lt;=45,G839*2.5,IF(G839&gt;45,G839*2)))))*1.1</f>
        <v>166.98</v>
      </c>
      <c r="L839" s="6" t="n">
        <f aca="false">QUOTIENT(Tabelle4[[#This Row],[Spalte14]],6)</f>
        <v>27</v>
      </c>
      <c r="M839" s="1" t="s">
        <v>1318</v>
      </c>
    </row>
    <row r="840" customFormat="false" ht="15" hidden="false" customHeight="false" outlineLevel="0" collapsed="false">
      <c r="A840" s="62"/>
      <c r="B840" s="71"/>
      <c r="C840" s="62"/>
      <c r="D840" s="72"/>
      <c r="E840" s="62"/>
      <c r="F840" s="62"/>
      <c r="G840" s="62"/>
      <c r="H840" s="70"/>
      <c r="I840" s="70"/>
      <c r="J840" s="63"/>
      <c r="K840" s="24" t="n">
        <f aca="false">IF(G840&lt;=7,G840*3.2+6,IF(G840&lt;=13,G840*3+6,IF(G840&lt;=28,G840*2.7+6,IF(G840&lt;=45,G840*2.5,IF(G840&gt;45,G840*2)))))*1.1</f>
        <v>6.6</v>
      </c>
      <c r="L840" s="6" t="n">
        <f aca="false">QUOTIENT(Tabelle4[[#This Row],[Spalte14]],6)</f>
        <v>1</v>
      </c>
    </row>
    <row r="841" customFormat="false" ht="15" hidden="false" customHeight="false" outlineLevel="0" collapsed="false">
      <c r="A841" s="62"/>
      <c r="B841" s="71"/>
      <c r="C841" s="62"/>
      <c r="D841" s="72"/>
      <c r="E841" s="62"/>
      <c r="F841" s="62"/>
      <c r="G841" s="62"/>
      <c r="H841" s="70"/>
      <c r="I841" s="70"/>
      <c r="J841" s="63"/>
      <c r="K841" s="24" t="n">
        <f aca="false">IF(G841&lt;=7,G841*3.2+6,IF(G841&lt;=13,G841*3+6,IF(G841&lt;=28,G841*2.7+6,IF(G841&lt;=45,G841*2.5,IF(G841&gt;45,G841*2)))))*1.1</f>
        <v>6.6</v>
      </c>
      <c r="L841" s="6" t="n">
        <f aca="false">QUOTIENT(Tabelle4[[#This Row],[Spalte14]],6)</f>
        <v>1</v>
      </c>
      <c r="M841" s="1"/>
    </row>
    <row r="842" customFormat="false" ht="30.3" hidden="false" customHeight="false" outlineLevel="0" collapsed="false">
      <c r="A842" s="62" t="s">
        <v>1319</v>
      </c>
      <c r="B842" s="71"/>
      <c r="C842" s="62"/>
      <c r="D842" s="72" t="s">
        <v>1320</v>
      </c>
      <c r="E842" s="62" t="s">
        <v>1313</v>
      </c>
      <c r="F842" s="62" t="n">
        <v>2008</v>
      </c>
      <c r="G842" s="62" t="n">
        <v>79.2</v>
      </c>
      <c r="H842" s="70" t="n">
        <v>0</v>
      </c>
      <c r="I842" s="70" t="s">
        <v>179</v>
      </c>
      <c r="J842" s="63" t="s">
        <v>452</v>
      </c>
      <c r="K842" s="24" t="n">
        <f aca="false">IF(G842&lt;=7,G842*3.2+6,IF(G842&lt;=13,G842*3+6,IF(G842&lt;=28,G842*2.7+6,IF(G842&lt;=45,G842*2.5,IF(G842&gt;45,G842*2)))))*1.1</f>
        <v>174.24</v>
      </c>
      <c r="L842" s="6" t="n">
        <f aca="false">QUOTIENT(Tabelle4[[#This Row],[Spalte14]],6)</f>
        <v>29</v>
      </c>
      <c r="M842" s="1" t="s">
        <v>1321</v>
      </c>
    </row>
    <row r="843" customFormat="false" ht="30.3" hidden="false" customHeight="false" outlineLevel="0" collapsed="false">
      <c r="A843" s="62" t="s">
        <v>1322</v>
      </c>
      <c r="B843" s="71"/>
      <c r="C843" s="62"/>
      <c r="D843" s="72" t="s">
        <v>1323</v>
      </c>
      <c r="E843" s="62" t="s">
        <v>1324</v>
      </c>
      <c r="F843" s="62" t="n">
        <v>2005</v>
      </c>
      <c r="G843" s="62" t="n">
        <v>100.8</v>
      </c>
      <c r="H843" s="70" t="n">
        <v>0</v>
      </c>
      <c r="I843" s="70" t="s">
        <v>179</v>
      </c>
      <c r="J843" s="63" t="n">
        <v>2</v>
      </c>
      <c r="K843" s="26" t="n">
        <v>230</v>
      </c>
      <c r="L843" s="6" t="n">
        <f aca="false">QUOTIENT(Tabelle4[[#This Row],[Spalte14]],6)</f>
        <v>38</v>
      </c>
      <c r="M843" s="1" t="s">
        <v>1325</v>
      </c>
    </row>
    <row r="844" customFormat="false" ht="15" hidden="false" customHeight="false" outlineLevel="0" collapsed="false">
      <c r="A844" s="62"/>
      <c r="B844" s="71"/>
      <c r="C844" s="62"/>
      <c r="D844" s="72"/>
      <c r="E844" s="62"/>
      <c r="F844" s="62"/>
      <c r="G844" s="62"/>
      <c r="H844" s="70"/>
      <c r="I844" s="70"/>
      <c r="J844" s="63"/>
      <c r="K844" s="24" t="n">
        <f aca="false">IF(G844&lt;=7,G844*3.2+6,IF(G844&lt;=13,G844*3+6,IF(G844&lt;=28,G844*2.7+6,IF(G844&lt;=45,G844*2.5,IF(G844&gt;45,G844*2)))))*1.1</f>
        <v>6.6</v>
      </c>
      <c r="M844" s="1"/>
    </row>
    <row r="845" customFormat="false" ht="28.35" hidden="false" customHeight="false" outlineLevel="0" collapsed="false">
      <c r="A845" s="62" t="s">
        <v>1322</v>
      </c>
      <c r="B845" s="71"/>
      <c r="C845" s="62"/>
      <c r="D845" s="72" t="s">
        <v>1326</v>
      </c>
      <c r="E845" s="62" t="s">
        <v>1324</v>
      </c>
      <c r="F845" s="62" t="n">
        <v>2001</v>
      </c>
      <c r="G845" s="62" t="n">
        <v>85</v>
      </c>
      <c r="H845" s="70" t="n">
        <v>3</v>
      </c>
      <c r="I845" s="70"/>
      <c r="J845" s="63"/>
      <c r="K845" s="26" t="n">
        <v>215</v>
      </c>
      <c r="L845" s="6" t="n">
        <f aca="false">QUOTIENT(Tabelle4[[#This Row],[Spalte14]],6)</f>
        <v>35</v>
      </c>
      <c r="M845" s="1" t="s">
        <v>1327</v>
      </c>
    </row>
    <row r="846" customFormat="false" ht="20.85" hidden="false" customHeight="false" outlineLevel="0" collapsed="false">
      <c r="A846" s="62" t="s">
        <v>1328</v>
      </c>
      <c r="B846" s="71"/>
      <c r="C846" s="62"/>
      <c r="D846" s="72" t="s">
        <v>1329</v>
      </c>
      <c r="E846" s="62" t="s">
        <v>1330</v>
      </c>
      <c r="F846" s="62" t="n">
        <v>2017</v>
      </c>
      <c r="G846" s="62" t="n">
        <v>33.8</v>
      </c>
      <c r="H846" s="70" t="n">
        <v>2</v>
      </c>
      <c r="I846" s="70"/>
      <c r="J846" s="63" t="n">
        <v>1</v>
      </c>
      <c r="K846" s="24" t="n">
        <f aca="false">IF(G846&lt;=7,G846*3.2+6,IF(G846&lt;=13,G846*3+6,IF(G846&lt;=28,G846*2.7+6,IF(G846&lt;=45,G846*2.5,IF(G846&gt;45,G846*2)))))*1.1</f>
        <v>92.95</v>
      </c>
      <c r="L846" s="6" t="n">
        <f aca="false">QUOTIENT(Tabelle4[[#This Row],[Spalte14]],6)</f>
        <v>15</v>
      </c>
      <c r="M846" s="1" t="s">
        <v>1331</v>
      </c>
    </row>
    <row r="847" customFormat="false" ht="55.15" hidden="false" customHeight="false" outlineLevel="0" collapsed="false">
      <c r="A847" s="62" t="s">
        <v>1332</v>
      </c>
      <c r="B847" s="71"/>
      <c r="C847" s="62"/>
      <c r="D847" s="72" t="s">
        <v>1333</v>
      </c>
      <c r="E847" s="62" t="s">
        <v>1334</v>
      </c>
      <c r="F847" s="62" t="n">
        <v>2012</v>
      </c>
      <c r="G847" s="62" t="n">
        <v>17.9</v>
      </c>
      <c r="H847" s="70" t="n">
        <v>1</v>
      </c>
      <c r="I847" s="70" t="s">
        <v>809</v>
      </c>
      <c r="J847" s="63"/>
      <c r="K847" s="24" t="n">
        <f aca="false">IF(G847&lt;=7,G847*3.2+6,IF(G847&lt;=13,G847*3+6,IF(G847&lt;=28,G847*2.7+6,IF(G847&lt;=45,G847*2.5,IF(G847&gt;45,G847*2)))))*1.1</f>
        <v>59.763</v>
      </c>
      <c r="L847" s="6" t="n">
        <f aca="false">QUOTIENT(Tabelle4[[#This Row],[Spalte14]],6)</f>
        <v>9</v>
      </c>
    </row>
    <row r="848" customFormat="false" ht="15" hidden="false" customHeight="false" outlineLevel="0" collapsed="false">
      <c r="A848" s="62"/>
      <c r="B848" s="71"/>
      <c r="C848" s="62"/>
      <c r="D848" s="72"/>
      <c r="E848" s="62"/>
      <c r="F848" s="62"/>
      <c r="G848" s="62"/>
      <c r="H848" s="70"/>
      <c r="I848" s="70"/>
      <c r="J848" s="63"/>
      <c r="K848" s="24" t="n">
        <f aca="false">IF(G848&lt;=7,G848*3.2+6,IF(G848&lt;=13,G848*3+6,IF(G848&lt;=28,G848*2.7+6,IF(G848&lt;=45,G848*2.5,IF(G848&gt;45,G848*2)))))*1.1</f>
        <v>6.6</v>
      </c>
      <c r="L848" s="6" t="n">
        <f aca="false">QUOTIENT(Tabelle4[[#This Row],[Spalte14]],6)</f>
        <v>1</v>
      </c>
    </row>
    <row r="849" customFormat="false" ht="55.15" hidden="false" customHeight="false" outlineLevel="0" collapsed="false">
      <c r="A849" s="62" t="s">
        <v>1335</v>
      </c>
      <c r="B849" s="71"/>
      <c r="C849" s="62"/>
      <c r="D849" s="72" t="s">
        <v>1336</v>
      </c>
      <c r="E849" s="62" t="s">
        <v>1334</v>
      </c>
      <c r="F849" s="62" t="n">
        <v>2015</v>
      </c>
      <c r="G849" s="62" t="n">
        <v>68.9</v>
      </c>
      <c r="H849" s="70" t="n">
        <v>1</v>
      </c>
      <c r="I849" s="70" t="s">
        <v>560</v>
      </c>
      <c r="J849" s="63"/>
      <c r="K849" s="24" t="n">
        <f aca="false">IF(G849&lt;=7,G849*3.2+6,IF(G849&lt;=13,G849*3+6,IF(G849&lt;=28,G849*2.7+6,IF(G849&lt;=45,G849*2.5,IF(G849&gt;45,G849*2)))))*1.1</f>
        <v>151.58</v>
      </c>
      <c r="L849" s="6" t="n">
        <f aca="false">QUOTIENT(Tabelle4[[#This Row],[Spalte14]],6)</f>
        <v>25</v>
      </c>
      <c r="M849" s="1" t="s">
        <v>1337</v>
      </c>
    </row>
    <row r="850" customFormat="false" ht="68.4" hidden="false" customHeight="false" outlineLevel="0" collapsed="false">
      <c r="A850" s="62" t="s">
        <v>1338</v>
      </c>
      <c r="B850" s="71"/>
      <c r="C850" s="62"/>
      <c r="D850" s="72" t="s">
        <v>1339</v>
      </c>
      <c r="E850" s="62" t="s">
        <v>1340</v>
      </c>
      <c r="F850" s="62" t="n">
        <v>2021</v>
      </c>
      <c r="G850" s="62" t="n">
        <v>16.9</v>
      </c>
      <c r="H850" s="70" t="n">
        <v>1</v>
      </c>
      <c r="I850" s="70" t="s">
        <v>255</v>
      </c>
      <c r="J850" s="63"/>
      <c r="K850" s="24" t="n">
        <f aca="false">IF(G850&lt;=7,G850*3.2+6,IF(G850&lt;=13,G850*3+6,IF(G850&lt;=28,G850*2.7+6,IF(G850&lt;=45,G850*2.5,IF(G850&gt;45,G850*2)))))*1.1</f>
        <v>56.793</v>
      </c>
      <c r="L850" s="6" t="n">
        <f aca="false">QUOTIENT(Tabelle4[[#This Row],[Spalte14]],6)</f>
        <v>9</v>
      </c>
    </row>
    <row r="851" customFormat="false" ht="40.25" hidden="false" customHeight="false" outlineLevel="0" collapsed="false">
      <c r="A851" s="62" t="s">
        <v>1341</v>
      </c>
      <c r="B851" s="71"/>
      <c r="C851" s="62"/>
      <c r="D851" s="72" t="s">
        <v>1342</v>
      </c>
      <c r="E851" s="62" t="s">
        <v>565</v>
      </c>
      <c r="F851" s="62" t="n">
        <v>2012</v>
      </c>
      <c r="G851" s="62" t="n">
        <v>109.7</v>
      </c>
      <c r="H851" s="70" t="n">
        <v>0</v>
      </c>
      <c r="I851" s="70" t="s">
        <v>314</v>
      </c>
      <c r="J851" s="63" t="n">
        <v>2</v>
      </c>
      <c r="K851" s="24" t="n">
        <f aca="false">IF(G851&lt;=7,G851*3.2+6,IF(G851&lt;=13,G851*3+6,IF(G851&lt;=28,G851*2.7+6,IF(G851&lt;=45,G851*2.5,IF(G851&gt;45,G851*2)))))*1.1</f>
        <v>241.34</v>
      </c>
      <c r="L851" s="6" t="n">
        <f aca="false">QUOTIENT(Tabelle4[[#This Row],[Spalte14]],6)</f>
        <v>40</v>
      </c>
      <c r="M851" s="1" t="s">
        <v>1343</v>
      </c>
    </row>
    <row r="852" customFormat="false" ht="28.35" hidden="false" customHeight="false" outlineLevel="0" collapsed="false">
      <c r="A852" s="62" t="s">
        <v>1344</v>
      </c>
      <c r="B852" s="71"/>
      <c r="C852" s="62"/>
      <c r="D852" s="72" t="s">
        <v>1345</v>
      </c>
      <c r="E852" s="62" t="s">
        <v>565</v>
      </c>
      <c r="F852" s="62" t="n">
        <v>2010</v>
      </c>
      <c r="G852" s="62" t="n">
        <v>58</v>
      </c>
      <c r="H852" s="70" t="n">
        <v>3</v>
      </c>
      <c r="I852" s="70"/>
      <c r="J852" s="63"/>
      <c r="K852" s="24" t="n">
        <f aca="false">IF(G852&lt;=7,G852*3.2+6,IF(G852&lt;=13,G852*3+6,IF(G852&lt;=28,G852*2.7+6,IF(G852&lt;=45,G852*2.5,IF(G852&gt;45,G852*2)))))*1.1</f>
        <v>127.6</v>
      </c>
      <c r="L852" s="6" t="n">
        <f aca="false">QUOTIENT(Tabelle4[[#This Row],[Spalte14]],6)</f>
        <v>21</v>
      </c>
      <c r="M852" s="1" t="s">
        <v>1346</v>
      </c>
    </row>
    <row r="853" customFormat="false" ht="15" hidden="false" customHeight="false" outlineLevel="0" collapsed="false">
      <c r="A853" s="76"/>
      <c r="B853" s="71"/>
      <c r="C853" s="76"/>
      <c r="D853" s="77"/>
      <c r="E853" s="76"/>
      <c r="F853" s="76"/>
      <c r="G853" s="76"/>
      <c r="H853" s="70"/>
      <c r="I853" s="70"/>
      <c r="J853" s="63"/>
      <c r="K853" s="24" t="n">
        <f aca="false">IF(G853&lt;=7,G853*3.2+6,IF(G853&lt;=13,G853*3+6,IF(G853&lt;=28,G853*2.7+6,IF(G853&lt;=45,G853*2.5,IF(G853&gt;45,G853*2)))))*1.1</f>
        <v>6.6</v>
      </c>
      <c r="L853" s="6" t="n">
        <f aca="false">QUOTIENT(Tabelle4[[#This Row],[Spalte14]],6)</f>
        <v>1</v>
      </c>
    </row>
    <row r="854" customFormat="false" ht="41.75" hidden="false" customHeight="false" outlineLevel="0" collapsed="false">
      <c r="A854" s="62" t="s">
        <v>1347</v>
      </c>
      <c r="B854" s="71"/>
      <c r="C854" s="62"/>
      <c r="D854" s="72"/>
      <c r="E854" s="62" t="s">
        <v>1348</v>
      </c>
      <c r="F854" s="62" t="n">
        <v>2021</v>
      </c>
      <c r="G854" s="62" t="n">
        <v>290</v>
      </c>
      <c r="H854" s="70" t="n">
        <v>3</v>
      </c>
      <c r="I854" s="70"/>
      <c r="J854" s="63"/>
      <c r="K854" s="26" t="n">
        <v>590</v>
      </c>
      <c r="L854" s="6" t="n">
        <f aca="false">QUOTIENT(Tabelle4[[#This Row],[Spalte14]],6)</f>
        <v>98</v>
      </c>
      <c r="M854" s="1"/>
    </row>
    <row r="855" customFormat="false" ht="41.75" hidden="false" customHeight="false" outlineLevel="0" collapsed="false">
      <c r="A855" s="62" t="s">
        <v>1347</v>
      </c>
      <c r="B855" s="71"/>
      <c r="C855" s="62"/>
      <c r="D855" s="72" t="s">
        <v>1349</v>
      </c>
      <c r="E855" s="62" t="s">
        <v>1350</v>
      </c>
      <c r="F855" s="62" t="n">
        <v>2017</v>
      </c>
      <c r="G855" s="62" t="n">
        <v>125.4</v>
      </c>
      <c r="H855" s="70" t="n">
        <v>0</v>
      </c>
      <c r="I855" s="78" t="s">
        <v>179</v>
      </c>
      <c r="J855" s="63" t="n">
        <v>2</v>
      </c>
      <c r="K855" s="26" t="n">
        <v>360</v>
      </c>
      <c r="L855" s="6" t="n">
        <f aca="false">QUOTIENT(Tabelle4[[#This Row],[Spalte14]],6)</f>
        <v>60</v>
      </c>
      <c r="M855" s="1" t="s">
        <v>1351</v>
      </c>
    </row>
    <row r="856" customFormat="false" ht="41.75" hidden="false" customHeight="false" outlineLevel="0" collapsed="false">
      <c r="A856" s="62" t="s">
        <v>1352</v>
      </c>
      <c r="B856" s="71"/>
      <c r="C856" s="62"/>
      <c r="D856" s="72" t="s">
        <v>1353</v>
      </c>
      <c r="E856" s="62" t="s">
        <v>1354</v>
      </c>
      <c r="F856" s="62" t="n">
        <v>2018</v>
      </c>
      <c r="G856" s="62" t="n">
        <v>14.5</v>
      </c>
      <c r="H856" s="70" t="n">
        <v>2</v>
      </c>
      <c r="I856" s="70"/>
      <c r="J856" s="63"/>
      <c r="K856" s="24" t="n">
        <f aca="false">IF(G856&lt;=7,G856*3.2+6,IF(G856&lt;=13,G856*3+6,IF(G856&lt;=28,G856*2.7+6,IF(G856&lt;=45,G856*2.5,IF(G856&gt;45,G856*2)))))*1.1</f>
        <v>49.665</v>
      </c>
      <c r="L856" s="6" t="n">
        <f aca="false">QUOTIENT(Tabelle4[[#This Row],[Spalte14]],6)</f>
        <v>8</v>
      </c>
      <c r="M856" s="1" t="s">
        <v>1355</v>
      </c>
    </row>
    <row r="857" customFormat="false" ht="15" hidden="false" customHeight="false" outlineLevel="0" collapsed="false">
      <c r="A857" s="62"/>
      <c r="B857" s="71"/>
      <c r="C857" s="62"/>
      <c r="D857" s="72"/>
      <c r="E857" s="62"/>
      <c r="F857" s="62"/>
      <c r="G857" s="62"/>
      <c r="H857" s="70"/>
      <c r="I857" s="70"/>
      <c r="J857" s="63"/>
      <c r="K857" s="24" t="n">
        <f aca="false">IF(G857&lt;=7,G857*3.2+6,IF(G857&lt;=13,G857*3+6,IF(G857&lt;=28,G857*2.7+6,IF(G857&lt;=45,G857*2.5,IF(G857&gt;45,G857*2)))))*1.1</f>
        <v>6.6</v>
      </c>
      <c r="L857" s="6" t="n">
        <f aca="false">QUOTIENT(Tabelle4[[#This Row],[Spalte14]],6)</f>
        <v>1</v>
      </c>
      <c r="M857" s="1"/>
    </row>
    <row r="858" customFormat="false" ht="55.15" hidden="false" customHeight="false" outlineLevel="0" collapsed="false">
      <c r="A858" s="62" t="s">
        <v>1356</v>
      </c>
      <c r="B858" s="71"/>
      <c r="C858" s="62"/>
      <c r="D858" s="72" t="s">
        <v>1357</v>
      </c>
      <c r="E858" s="62" t="s">
        <v>1358</v>
      </c>
      <c r="F858" s="62" t="n">
        <v>2007</v>
      </c>
      <c r="G858" s="62" t="n">
        <v>89</v>
      </c>
      <c r="H858" s="70" t="n">
        <v>1</v>
      </c>
      <c r="I858" s="70" t="s">
        <v>1359</v>
      </c>
      <c r="J858" s="63"/>
      <c r="K858" s="24" t="n">
        <f aca="false">IF(G858&lt;=7,G858*3.2+6,IF(G858&lt;=13,G858*3+6,IF(G858&lt;=28,G858*2.7+6,IF(G858&lt;=45,G858*2.5,IF(G858&gt;45,G858*2)))))*1.1</f>
        <v>195.8</v>
      </c>
      <c r="L858" s="6" t="n">
        <f aca="false">QUOTIENT(Tabelle4[[#This Row],[Spalte14]],6)</f>
        <v>32</v>
      </c>
      <c r="M858" s="1" t="s">
        <v>1360</v>
      </c>
    </row>
    <row r="859" customFormat="false" ht="41.75" hidden="false" customHeight="false" outlineLevel="0" collapsed="false">
      <c r="A859" s="62" t="s">
        <v>1361</v>
      </c>
      <c r="B859" s="71"/>
      <c r="C859" s="62"/>
      <c r="D859" s="72" t="s">
        <v>1362</v>
      </c>
      <c r="E859" s="62" t="s">
        <v>1363</v>
      </c>
      <c r="F859" s="62" t="n">
        <v>2018</v>
      </c>
      <c r="G859" s="62" t="n">
        <v>110</v>
      </c>
      <c r="H859" s="70" t="n">
        <v>1</v>
      </c>
      <c r="I859" s="70"/>
      <c r="J859" s="63" t="n">
        <v>1</v>
      </c>
      <c r="K859" s="51" t="n">
        <f aca="false">IF(G859&lt;=7,G859*3.2+6,IF(G859&lt;=13,G859*3+6,IF(G859&lt;=28,G859*2.7+6,IF(G859&lt;=45,G859*2.5,IF(G859&gt;45,G859*2)))))*1.1</f>
        <v>242</v>
      </c>
      <c r="L859" s="6" t="n">
        <f aca="false">QUOTIENT(Tabelle4[[#This Row],[Spalte14]],6)</f>
        <v>40</v>
      </c>
    </row>
    <row r="860" customFormat="false" ht="15" hidden="false" customHeight="false" outlineLevel="0" collapsed="false">
      <c r="A860" s="62"/>
      <c r="B860" s="71"/>
      <c r="C860" s="62"/>
      <c r="D860" s="72"/>
      <c r="E860" s="62"/>
      <c r="F860" s="62"/>
      <c r="G860" s="62"/>
      <c r="H860" s="70"/>
      <c r="I860" s="70"/>
      <c r="J860" s="63"/>
      <c r="K860" s="24" t="n">
        <f aca="false">IF(G860&lt;=7,G860*3.2+6,IF(G860&lt;=13,G860*3+6,IF(G860&lt;=28,G860*2.7+6,IF(G860&lt;=45,G860*2.5,IF(G860&gt;45,G860*2)))))*1.1</f>
        <v>6.6</v>
      </c>
      <c r="L860" s="6" t="n">
        <f aca="false">QUOTIENT(Tabelle4[[#This Row],[Spalte14]],6)</f>
        <v>1</v>
      </c>
    </row>
    <row r="861" customFormat="false" ht="41.75" hidden="false" customHeight="false" outlineLevel="0" collapsed="false">
      <c r="A861" s="62" t="s">
        <v>1364</v>
      </c>
      <c r="B861" s="71"/>
      <c r="C861" s="62"/>
      <c r="D861" s="72" t="s">
        <v>1365</v>
      </c>
      <c r="E861" s="62" t="s">
        <v>1366</v>
      </c>
      <c r="F861" s="62" t="n">
        <v>2019</v>
      </c>
      <c r="G861" s="62" t="n">
        <v>46</v>
      </c>
      <c r="H861" s="70" t="n">
        <v>2</v>
      </c>
      <c r="I861" s="70"/>
      <c r="J861" s="63" t="n">
        <v>1</v>
      </c>
      <c r="K861" s="24" t="n">
        <f aca="false">IF(G861&lt;=7,G861*3.2+6,IF(G861&lt;=13,G861*3+6,IF(G861&lt;=28,G861*2.7+6,IF(G861&lt;=45,G861*2.5,IF(G861&gt;45,G861*2)))))*1.1</f>
        <v>101.2</v>
      </c>
      <c r="L861" s="6" t="n">
        <f aca="false">QUOTIENT(Tabelle4[[#This Row],[Spalte14]],6)</f>
        <v>16</v>
      </c>
      <c r="M861" s="1" t="s">
        <v>1367</v>
      </c>
    </row>
    <row r="862" customFormat="false" ht="28.35" hidden="false" customHeight="false" outlineLevel="0" collapsed="false">
      <c r="A862" s="62" t="s">
        <v>1368</v>
      </c>
      <c r="B862" s="71"/>
      <c r="C862" s="62"/>
      <c r="D862" s="72" t="s">
        <v>1369</v>
      </c>
      <c r="E862" s="62" t="s">
        <v>1370</v>
      </c>
      <c r="F862" s="62" t="n">
        <v>2018</v>
      </c>
      <c r="G862" s="62" t="n">
        <v>56</v>
      </c>
      <c r="H862" s="70" t="n">
        <v>2</v>
      </c>
      <c r="I862" s="70"/>
      <c r="J862" s="63" t="n">
        <v>1</v>
      </c>
      <c r="K862" s="24" t="n">
        <f aca="false">IF(G862&lt;=7,G862*3.2+6,IF(G862&lt;=13,G862*3+6,IF(G862&lt;=28,G862*2.7+6,IF(G862&lt;=45,G862*2.5,IF(G862&gt;45,G862*2)))))*1.1</f>
        <v>123.2</v>
      </c>
      <c r="L862" s="6" t="n">
        <f aca="false">QUOTIENT(Tabelle4[[#This Row],[Spalte14]],6)</f>
        <v>20</v>
      </c>
      <c r="M862" s="40"/>
    </row>
    <row r="863" customFormat="false" ht="28.35" hidden="false" customHeight="false" outlineLevel="0" collapsed="false">
      <c r="A863" s="62" t="s">
        <v>1368</v>
      </c>
      <c r="B863" s="71"/>
      <c r="C863" s="62"/>
      <c r="D863" s="72" t="s">
        <v>1369</v>
      </c>
      <c r="E863" s="62" t="s">
        <v>1370</v>
      </c>
      <c r="F863" s="62" t="n">
        <v>2019</v>
      </c>
      <c r="G863" s="62" t="n">
        <v>94.38</v>
      </c>
      <c r="H863" s="70" t="n">
        <v>7</v>
      </c>
      <c r="I863" s="70"/>
      <c r="J863" s="63"/>
      <c r="K863" s="24" t="n">
        <f aca="false">IF(G863&lt;=7,G863*3.2+6,IF(G863&lt;=13,G863*3+6,IF(G863&lt;=28,G863*2.7+6,IF(G863&lt;=45,G863*2.5,IF(G863&gt;45,G863*2)))))*1.1</f>
        <v>207.636</v>
      </c>
      <c r="L863" s="6" t="n">
        <f aca="false">QUOTIENT(Tabelle4[[#This Row],[Spalte14]],6)</f>
        <v>34</v>
      </c>
    </row>
    <row r="864" customFormat="false" ht="28.35" hidden="false" customHeight="false" outlineLevel="0" collapsed="false">
      <c r="A864" s="62" t="s">
        <v>1371</v>
      </c>
      <c r="B864" s="71"/>
      <c r="C864" s="62"/>
      <c r="D864" s="72" t="s">
        <v>875</v>
      </c>
      <c r="E864" s="62" t="s">
        <v>1370</v>
      </c>
      <c r="F864" s="62" t="n">
        <v>2019</v>
      </c>
      <c r="G864" s="62" t="n">
        <v>188.76</v>
      </c>
      <c r="H864" s="70" t="n">
        <v>2</v>
      </c>
      <c r="I864" s="70"/>
      <c r="J864" s="63"/>
      <c r="K864" s="24" t="n">
        <f aca="false">IF(G864&lt;=7,G864*3.2+6,IF(G864&lt;=13,G864*3+6,IF(G864&lt;=28,G864*2.7+6,IF(G864&lt;=45,G864*2.5,IF(G864&gt;45,G864*2)))))*1.1</f>
        <v>415.272</v>
      </c>
      <c r="L864" s="6" t="n">
        <f aca="false">QUOTIENT(Tabelle4[[#This Row],[Spalte14]],6)</f>
        <v>69</v>
      </c>
      <c r="M864" s="1" t="s">
        <v>1372</v>
      </c>
    </row>
    <row r="865" customFormat="false" ht="15" hidden="false" customHeight="false" outlineLevel="0" collapsed="false">
      <c r="A865" s="62"/>
      <c r="B865" s="71"/>
      <c r="C865" s="62"/>
      <c r="D865" s="72"/>
      <c r="E865" s="62"/>
      <c r="F865" s="62"/>
      <c r="G865" s="62"/>
      <c r="H865" s="70"/>
      <c r="I865" s="70"/>
      <c r="J865" s="63"/>
      <c r="K865" s="24" t="n">
        <f aca="false">IF(G865&lt;=7,G865*3.2+6,IF(G865&lt;=13,G865*3+6,IF(G865&lt;=28,G865*2.7+6,IF(G865&lt;=45,G865*2.5,IF(G865&gt;45,G865*2)))))*1.1</f>
        <v>6.6</v>
      </c>
      <c r="M865" s="1"/>
    </row>
    <row r="866" customFormat="false" ht="30.3" hidden="false" customHeight="false" outlineLevel="0" collapsed="false">
      <c r="A866" s="62" t="s">
        <v>1373</v>
      </c>
      <c r="B866" s="71"/>
      <c r="C866" s="62"/>
      <c r="D866" s="72" t="s">
        <v>1374</v>
      </c>
      <c r="E866" s="62" t="s">
        <v>1324</v>
      </c>
      <c r="F866" s="62" t="n">
        <v>2020</v>
      </c>
      <c r="G866" s="62" t="n">
        <v>85.4</v>
      </c>
      <c r="H866" s="70" t="n">
        <v>1</v>
      </c>
      <c r="I866" s="74"/>
      <c r="J866" s="63" t="n">
        <v>1</v>
      </c>
      <c r="K866" s="24" t="n">
        <f aca="false">IF(G866&lt;=7,G866*3.2+6,IF(G866&lt;=13,G866*3+6,IF(G866&lt;=28,G866*2.7+6,IF(G866&lt;=45,G866*2.5,IF(G866&gt;45,G866*2)))))*1.1</f>
        <v>187.88</v>
      </c>
      <c r="L866" s="6" t="n">
        <f aca="false">QUOTIENT(Tabelle4[[#This Row],[Spalte14]],6)</f>
        <v>31</v>
      </c>
    </row>
    <row r="867" customFormat="false" ht="30.3" hidden="false" customHeight="false" outlineLevel="0" collapsed="false">
      <c r="A867" s="62" t="s">
        <v>1375</v>
      </c>
      <c r="B867" s="71"/>
      <c r="C867" s="62"/>
      <c r="D867" s="72" t="s">
        <v>1376</v>
      </c>
      <c r="E867" s="62" t="s">
        <v>1324</v>
      </c>
      <c r="F867" s="62" t="n">
        <v>2013</v>
      </c>
      <c r="G867" s="62" t="n">
        <v>170</v>
      </c>
      <c r="H867" s="70" t="n">
        <v>1</v>
      </c>
      <c r="I867" s="70"/>
      <c r="J867" s="63" t="n">
        <v>1</v>
      </c>
      <c r="K867" s="24" t="n">
        <f aca="false">IF(G867&lt;=7,G867*3.2+6,IF(G867&lt;=13,G867*3+6,IF(G867&lt;=28,G867*2.7+6,IF(G867&lt;=45,G867*2.5,IF(G867&gt;45,G867*2)))))*1.1</f>
        <v>374</v>
      </c>
      <c r="L867" s="6" t="n">
        <f aca="false">QUOTIENT(Tabelle4[[#This Row],[Spalte14]],6)</f>
        <v>62</v>
      </c>
      <c r="M867" s="1" t="s">
        <v>1377</v>
      </c>
    </row>
    <row r="868" customFormat="false" ht="15" hidden="false" customHeight="false" outlineLevel="0" collapsed="false">
      <c r="A868" s="62" t="s">
        <v>1375</v>
      </c>
      <c r="B868" s="71"/>
      <c r="C868" s="62"/>
      <c r="D868" s="72"/>
      <c r="E868" s="62"/>
      <c r="F868" s="62" t="n">
        <v>2020</v>
      </c>
      <c r="G868" s="62" t="n">
        <v>273</v>
      </c>
      <c r="H868" s="70" t="n">
        <v>2</v>
      </c>
      <c r="I868" s="74" t="s">
        <v>928</v>
      </c>
      <c r="J868" s="63"/>
      <c r="K868" s="24" t="n">
        <f aca="false">IF(G868&lt;=7,G868*3.2+6,IF(G868&lt;=13,G868*3+6,IF(G868&lt;=28,G868*2.7+6,IF(G868&lt;=45,G868*2.5,IF(G868&gt;45,G868*2)))))*1.1</f>
        <v>600.6</v>
      </c>
      <c r="L868" s="6" t="n">
        <f aca="false">QUOTIENT(Tabelle4[[#This Row],[Spalte14]],6)</f>
        <v>100</v>
      </c>
      <c r="M868" s="1" t="s">
        <v>1377</v>
      </c>
    </row>
    <row r="869" customFormat="false" ht="15" hidden="false" customHeight="false" outlineLevel="0" collapsed="false">
      <c r="A869" s="62"/>
      <c r="B869" s="71"/>
      <c r="C869" s="62"/>
      <c r="D869" s="72"/>
      <c r="E869" s="62"/>
      <c r="F869" s="62"/>
      <c r="G869" s="62"/>
      <c r="H869" s="70"/>
      <c r="I869" s="70"/>
      <c r="J869" s="63"/>
      <c r="K869" s="24" t="n">
        <f aca="false">IF(G869&lt;=7,G869*3.2+6,IF(G869&lt;=13,G869*3+6,IF(G869&lt;=28,G869*2.7+6,IF(G869&lt;=45,G869*2.5,IF(G869&gt;45,G869*2)))))*1.1</f>
        <v>6.6</v>
      </c>
      <c r="L869" s="6" t="n">
        <f aca="false">QUOTIENT(Tabelle4[[#This Row],[Spalte14]],6)</f>
        <v>1</v>
      </c>
      <c r="M869" s="1" t="s">
        <v>1378</v>
      </c>
    </row>
    <row r="870" customFormat="false" ht="30.3" hidden="false" customHeight="false" outlineLevel="0" collapsed="false">
      <c r="A870" s="62" t="s">
        <v>1375</v>
      </c>
      <c r="B870" s="71"/>
      <c r="C870" s="62"/>
      <c r="D870" s="72" t="s">
        <v>1379</v>
      </c>
      <c r="E870" s="62" t="s">
        <v>1324</v>
      </c>
      <c r="F870" s="62" t="n">
        <v>2006</v>
      </c>
      <c r="G870" s="62" t="n">
        <v>358.6</v>
      </c>
      <c r="H870" s="70" t="n">
        <v>1</v>
      </c>
      <c r="I870" s="70"/>
      <c r="J870" s="63"/>
      <c r="K870" s="26" t="n">
        <v>750</v>
      </c>
      <c r="L870" s="6" t="n">
        <f aca="false">QUOTIENT(Tabelle4[[#This Row],[Spalte14]],6)</f>
        <v>125</v>
      </c>
      <c r="M870" s="1" t="s">
        <v>1380</v>
      </c>
    </row>
    <row r="871" customFormat="false" ht="54" hidden="false" customHeight="true" outlineLevel="0" collapsed="false">
      <c r="A871" s="62"/>
      <c r="B871" s="71"/>
      <c r="C871" s="62"/>
      <c r="D871" s="72"/>
      <c r="E871" s="62"/>
      <c r="F871" s="62"/>
      <c r="G871" s="62"/>
      <c r="H871" s="70"/>
      <c r="I871" s="70"/>
      <c r="J871" s="63"/>
      <c r="K871" s="24" t="n">
        <f aca="false">IF(G871&lt;=7,G871*3.2+6,IF(G871&lt;=13,G871*3+6,IF(G871&lt;=28,G871*2.7+6,IF(G871&lt;=45,G871*2.5,IF(G871&gt;45,G871*2)))))*1.1</f>
        <v>6.6</v>
      </c>
      <c r="L871" s="6" t="n">
        <f aca="false">QUOTIENT(Tabelle4[[#This Row],[Spalte14]],6)</f>
        <v>1</v>
      </c>
      <c r="M871" s="1" t="s">
        <v>1381</v>
      </c>
    </row>
    <row r="872" customFormat="false" ht="28.35" hidden="false" customHeight="false" outlineLevel="0" collapsed="false">
      <c r="A872" s="62" t="s">
        <v>1382</v>
      </c>
      <c r="B872" s="71"/>
      <c r="C872" s="62"/>
      <c r="D872" s="72" t="s">
        <v>1383</v>
      </c>
      <c r="E872" s="62" t="s">
        <v>1384</v>
      </c>
      <c r="F872" s="62" t="n">
        <v>2019</v>
      </c>
      <c r="G872" s="62" t="n">
        <v>36</v>
      </c>
      <c r="H872" s="70" t="n">
        <v>3</v>
      </c>
      <c r="I872" s="70"/>
      <c r="J872" s="63"/>
      <c r="K872" s="24" t="n">
        <f aca="false">IF(G872&lt;=7,G872*3.2+6,IF(G872&lt;=13,G872*3+6,IF(G872&lt;=28,G872*2.7+6,IF(G872&lt;=45,G872*2.5,IF(G872&gt;45,G872*2)))))*1.1</f>
        <v>99</v>
      </c>
      <c r="L872" s="6" t="n">
        <f aca="false">QUOTIENT(Tabelle4[[#This Row],[Spalte14]],6)</f>
        <v>16</v>
      </c>
      <c r="M872" s="1" t="s">
        <v>1385</v>
      </c>
    </row>
    <row r="873" customFormat="false" ht="55.15" hidden="false" customHeight="false" outlineLevel="0" collapsed="false">
      <c r="A873" s="62" t="s">
        <v>1386</v>
      </c>
      <c r="B873" s="71"/>
      <c r="C873" s="62"/>
      <c r="D873" s="72" t="s">
        <v>1387</v>
      </c>
      <c r="E873" s="62" t="s">
        <v>1388</v>
      </c>
      <c r="F873" s="62" t="n">
        <v>2016</v>
      </c>
      <c r="G873" s="62" t="n">
        <v>31.9</v>
      </c>
      <c r="H873" s="70" t="n">
        <v>1</v>
      </c>
      <c r="I873" s="70" t="s">
        <v>1389</v>
      </c>
      <c r="J873" s="63"/>
      <c r="K873" s="24" t="n">
        <f aca="false">IF(G873&lt;=7,G873*3.2+6,IF(G873&lt;=13,G873*3+6,IF(G873&lt;=28,G873*2.7+6,IF(G873&lt;=45,G873*2.5,IF(G873&gt;45,G873*2)))))*1.1</f>
        <v>87.725</v>
      </c>
      <c r="L873" s="6" t="n">
        <f aca="false">QUOTIENT(Tabelle4[[#This Row],[Spalte14]],6)</f>
        <v>14</v>
      </c>
      <c r="M873" s="1" t="s">
        <v>1390</v>
      </c>
    </row>
    <row r="874" customFormat="false" ht="15" hidden="false" customHeight="false" outlineLevel="0" collapsed="false">
      <c r="A874" s="62"/>
      <c r="B874" s="71"/>
      <c r="C874" s="62"/>
      <c r="D874" s="72"/>
      <c r="E874" s="62"/>
      <c r="F874" s="62"/>
      <c r="G874" s="62"/>
      <c r="H874" s="70"/>
      <c r="I874" s="70"/>
      <c r="J874" s="63"/>
      <c r="K874" s="24" t="n">
        <f aca="false">IF(G874&lt;=7,G874*3.2+6,IF(G874&lt;=13,G874*3+6,IF(G874&lt;=28,G874*2.7+6,IF(G874&lt;=45,G874*2.5,IF(G874&gt;45,G874*2)))))*1.1</f>
        <v>6.6</v>
      </c>
      <c r="L874" s="6" t="n">
        <f aca="false">QUOTIENT(Tabelle4[[#This Row],[Spalte14]],6)</f>
        <v>1</v>
      </c>
    </row>
    <row r="875" customFormat="false" ht="28.35" hidden="false" customHeight="false" outlineLevel="0" collapsed="false">
      <c r="A875" s="62" t="s">
        <v>1391</v>
      </c>
      <c r="B875" s="71"/>
      <c r="C875" s="62"/>
      <c r="D875" s="72" t="s">
        <v>1392</v>
      </c>
      <c r="E875" s="62" t="s">
        <v>1289</v>
      </c>
      <c r="F875" s="62" t="n">
        <v>2006</v>
      </c>
      <c r="G875" s="62" t="n">
        <v>75.6</v>
      </c>
      <c r="H875" s="70" t="n">
        <v>1</v>
      </c>
      <c r="I875" s="70" t="s">
        <v>73</v>
      </c>
      <c r="J875" s="63"/>
      <c r="K875" s="26" t="n">
        <v>230</v>
      </c>
      <c r="L875" s="6" t="n">
        <f aca="false">QUOTIENT(Tabelle4[[#This Row],[Spalte14]],6)</f>
        <v>38</v>
      </c>
      <c r="M875" s="1" t="s">
        <v>1393</v>
      </c>
    </row>
    <row r="876" customFormat="false" ht="28.35" hidden="false" customHeight="false" outlineLevel="0" collapsed="false">
      <c r="A876" s="62" t="s">
        <v>1391</v>
      </c>
      <c r="B876" s="71"/>
      <c r="C876" s="62"/>
      <c r="D876" s="72" t="s">
        <v>1392</v>
      </c>
      <c r="E876" s="62" t="s">
        <v>1289</v>
      </c>
      <c r="F876" s="62" t="n">
        <v>2005</v>
      </c>
      <c r="G876" s="62" t="n">
        <v>119.8</v>
      </c>
      <c r="H876" s="70" t="n">
        <v>2</v>
      </c>
      <c r="I876" s="70"/>
      <c r="J876" s="63"/>
      <c r="K876" s="26" t="n">
        <v>260</v>
      </c>
      <c r="L876" s="6" t="n">
        <f aca="false">QUOTIENT(Tabelle4[[#This Row],[Spalte14]],6)</f>
        <v>43</v>
      </c>
      <c r="M876" s="1" t="s">
        <v>1393</v>
      </c>
    </row>
    <row r="877" customFormat="false" ht="28.35" hidden="false" customHeight="false" outlineLevel="0" collapsed="false">
      <c r="A877" s="62" t="s">
        <v>1394</v>
      </c>
      <c r="B877" s="71"/>
      <c r="C877" s="62"/>
      <c r="D877" s="72" t="s">
        <v>1395</v>
      </c>
      <c r="E877" s="62" t="s">
        <v>1396</v>
      </c>
      <c r="F877" s="62" t="n">
        <v>2019</v>
      </c>
      <c r="G877" s="62" t="n">
        <v>23.9</v>
      </c>
      <c r="H877" s="70" t="n">
        <v>2</v>
      </c>
      <c r="I877" s="70" t="s">
        <v>294</v>
      </c>
      <c r="J877" s="63"/>
      <c r="K877" s="24" t="n">
        <f aca="false">IF(G877&lt;=7,G877*3.2+6,IF(G877&lt;=13,G877*3+6,IF(G877&lt;=28,G877*2.7+6,IF(G877&lt;=45,G877*2.5,IF(G877&gt;45,G877*2)))))*1.1</f>
        <v>77.583</v>
      </c>
      <c r="L877" s="6" t="n">
        <f aca="false">QUOTIENT(Tabelle4[[#This Row],[Spalte14]],6)</f>
        <v>12</v>
      </c>
    </row>
    <row r="878" customFormat="false" ht="15" hidden="false" customHeight="false" outlineLevel="0" collapsed="false">
      <c r="A878" s="62"/>
      <c r="B878" s="71"/>
      <c r="C878" s="62"/>
      <c r="D878" s="72"/>
      <c r="E878" s="62"/>
      <c r="F878" s="62"/>
      <c r="G878" s="79"/>
      <c r="H878" s="70"/>
      <c r="I878" s="80"/>
      <c r="J878" s="63"/>
      <c r="K878" s="24" t="n">
        <f aca="false">IF(G878&lt;=7,G878*3.2+6,IF(G878&lt;=13,G878*3+6,IF(G878&lt;=28,G878*2.7+6,IF(G878&lt;=45,G878*2.5,IF(G878&gt;45,G878*2)))))*1.1</f>
        <v>6.6</v>
      </c>
      <c r="L878" s="6" t="n">
        <f aca="false">QUOTIENT(Tabelle4[[#This Row],[Spalte14]],6)</f>
        <v>1</v>
      </c>
      <c r="M878" s="1" t="s">
        <v>1397</v>
      </c>
    </row>
    <row r="879" customFormat="false" ht="28.35" hidden="false" customHeight="false" outlineLevel="0" collapsed="false">
      <c r="A879" s="62" t="s">
        <v>1398</v>
      </c>
      <c r="B879" s="71"/>
      <c r="C879" s="62"/>
      <c r="D879" s="72" t="s">
        <v>1305</v>
      </c>
      <c r="E879" s="62" t="s">
        <v>1399</v>
      </c>
      <c r="F879" s="62" t="n">
        <v>2019</v>
      </c>
      <c r="G879" s="79" t="n">
        <v>85</v>
      </c>
      <c r="H879" s="70" t="n">
        <v>1</v>
      </c>
      <c r="I879" s="80"/>
      <c r="J879" s="63" t="n">
        <v>1</v>
      </c>
      <c r="K879" s="26" t="n">
        <v>195</v>
      </c>
      <c r="L879" s="6" t="n">
        <f aca="false">QUOTIENT(Tabelle4[[#This Row],[Spalte14]],6)</f>
        <v>32</v>
      </c>
      <c r="M879" s="1" t="s">
        <v>1400</v>
      </c>
    </row>
    <row r="880" customFormat="false" ht="55.15" hidden="false" customHeight="false" outlineLevel="0" collapsed="false">
      <c r="A880" s="62" t="s">
        <v>1401</v>
      </c>
      <c r="B880" s="71"/>
      <c r="C880" s="62"/>
      <c r="D880" s="72" t="s">
        <v>1305</v>
      </c>
      <c r="E880" s="62" t="s">
        <v>1278</v>
      </c>
      <c r="F880" s="62" t="n">
        <v>2014</v>
      </c>
      <c r="G880" s="79" t="n">
        <v>50.8</v>
      </c>
      <c r="H880" s="70" t="n">
        <v>3</v>
      </c>
      <c r="I880" s="80"/>
      <c r="J880" s="63"/>
      <c r="K880" s="24" t="n">
        <f aca="false">IF(G880&lt;=7,G880*3.2+6,IF(G880&lt;=13,G880*3+6,IF(G880&lt;=28,G880*2.7+6,IF(G880&lt;=45,G880*2.5,IF(G880&gt;45,G880*2)))))*1.1</f>
        <v>111.76</v>
      </c>
      <c r="L880" s="6" t="n">
        <f aca="false">QUOTIENT(Tabelle4[[#This Row],[Spalte14]],6)</f>
        <v>18</v>
      </c>
      <c r="M880" s="1" t="s">
        <v>1402</v>
      </c>
    </row>
    <row r="881" customFormat="false" ht="15" hidden="false" customHeight="false" outlineLevel="0" collapsed="false">
      <c r="A881" s="62" t="s">
        <v>1403</v>
      </c>
      <c r="B881" s="71"/>
      <c r="C881" s="62"/>
      <c r="D881" s="72"/>
      <c r="E881" s="62" t="s">
        <v>1404</v>
      </c>
      <c r="F881" s="62" t="n">
        <v>2019</v>
      </c>
      <c r="G881" s="62" t="n">
        <v>76.9</v>
      </c>
      <c r="H881" s="70" t="n">
        <v>2</v>
      </c>
      <c r="I881" s="70" t="s">
        <v>785</v>
      </c>
      <c r="J881" s="63"/>
      <c r="K881" s="24" t="n">
        <f aca="false">IF(G881&lt;=7,G881*3.2+6,IF(G881&lt;=13,G881*3+6,IF(G881&lt;=28,G881*2.7+6,IF(G881&lt;=45,G881*2.5,IF(G881&gt;45,G881*2)))))*1.1</f>
        <v>169.18</v>
      </c>
      <c r="L881" s="6" t="n">
        <f aca="false">QUOTIENT(Tabelle4[[#This Row],[Spalte14]],6)</f>
        <v>28</v>
      </c>
      <c r="M881" s="1"/>
    </row>
    <row r="882" customFormat="false" ht="15" hidden="false" customHeight="false" outlineLevel="0" collapsed="false">
      <c r="A882" s="62"/>
      <c r="B882" s="71"/>
      <c r="C882" s="62"/>
      <c r="D882" s="72"/>
      <c r="E882" s="62"/>
      <c r="F882" s="62"/>
      <c r="G882" s="62"/>
      <c r="H882" s="70"/>
      <c r="I882" s="70"/>
      <c r="J882" s="63"/>
      <c r="K882" s="24" t="n">
        <f aca="false">IF(G882&lt;=7,G882*3.2+6,IF(G882&lt;=13,G882*3+6,IF(G882&lt;=28,G882*2.7+6,IF(G882&lt;=45,G882*2.5,IF(G882&gt;45,G882*2)))))*1.1</f>
        <v>6.6</v>
      </c>
      <c r="L882" s="6" t="n">
        <f aca="false">QUOTIENT(Tabelle4[[#This Row],[Spalte14]],6)</f>
        <v>1</v>
      </c>
      <c r="M882" s="1"/>
    </row>
    <row r="883" customFormat="false" ht="30.3" hidden="false" customHeight="false" outlineLevel="0" collapsed="false">
      <c r="A883" s="62" t="s">
        <v>1405</v>
      </c>
      <c r="B883" s="71"/>
      <c r="C883" s="62"/>
      <c r="D883" s="72" t="s">
        <v>1406</v>
      </c>
      <c r="E883" s="62" t="s">
        <v>1407</v>
      </c>
      <c r="F883" s="62" t="n">
        <v>2020</v>
      </c>
      <c r="G883" s="62" t="n">
        <v>39.9</v>
      </c>
      <c r="H883" s="70" t="n">
        <v>1</v>
      </c>
      <c r="I883" s="70"/>
      <c r="J883" s="63" t="n">
        <v>2</v>
      </c>
      <c r="K883" s="24" t="n">
        <f aca="false">IF(G883&lt;=7,G883*3.2+6,IF(G883&lt;=13,G883*3+6,IF(G883&lt;=28,G883*2.7+6,IF(G883&lt;=45,G883*2.5,IF(G883&gt;45,G883*2)))))*1.1</f>
        <v>109.725</v>
      </c>
      <c r="L883" s="6" t="n">
        <f aca="false">QUOTIENT(Tabelle4[[#This Row],[Spalte14]],6)</f>
        <v>18</v>
      </c>
      <c r="M883" s="1" t="s">
        <v>1408</v>
      </c>
    </row>
    <row r="884" customFormat="false" ht="15" hidden="false" customHeight="false" outlineLevel="0" collapsed="false">
      <c r="A884" s="62"/>
      <c r="B884" s="71"/>
      <c r="C884" s="62"/>
      <c r="D884" s="72"/>
      <c r="E884" s="62"/>
      <c r="F884" s="62"/>
      <c r="G884" s="62"/>
      <c r="H884" s="70"/>
      <c r="I884" s="70"/>
      <c r="J884" s="63"/>
      <c r="K884" s="24" t="n">
        <f aca="false">IF(G884&lt;=7,G884*3.2+6,IF(G884&lt;=13,G884*3+6,IF(G884&lt;=28,G884*2.7+6,IF(G884&lt;=45,G884*2.5,IF(G884&gt;45,G884*2)))))*1.1</f>
        <v>6.6</v>
      </c>
      <c r="L884" s="6" t="n">
        <f aca="false">QUOTIENT(Tabelle4[[#This Row],[Spalte14]],6)</f>
        <v>1</v>
      </c>
    </row>
    <row r="885" customFormat="false" ht="40.25" hidden="false" customHeight="false" outlineLevel="0" collapsed="false">
      <c r="A885" s="62" t="s">
        <v>1409</v>
      </c>
      <c r="B885" s="71"/>
      <c r="C885" s="62"/>
      <c r="D885" s="72" t="s">
        <v>1410</v>
      </c>
      <c r="E885" s="62" t="s">
        <v>1407</v>
      </c>
      <c r="F885" s="62" t="n">
        <v>2012</v>
      </c>
      <c r="G885" s="62" t="n">
        <v>245</v>
      </c>
      <c r="H885" s="70" t="n">
        <v>1</v>
      </c>
      <c r="I885" s="70" t="s">
        <v>1411</v>
      </c>
      <c r="J885" s="63"/>
      <c r="K885" s="26" t="n">
        <v>430</v>
      </c>
      <c r="L885" s="6" t="n">
        <f aca="false">QUOTIENT(Tabelle4[[#This Row],[Spalte14]],6)</f>
        <v>71</v>
      </c>
      <c r="M885" s="1" t="s">
        <v>1412</v>
      </c>
    </row>
    <row r="886" customFormat="false" ht="15" hidden="false" customHeight="false" outlineLevel="0" collapsed="false">
      <c r="A886" s="62"/>
      <c r="B886" s="71"/>
      <c r="C886" s="62"/>
      <c r="D886" s="72"/>
      <c r="E886" s="62"/>
      <c r="F886" s="62"/>
      <c r="G886" s="62"/>
      <c r="H886" s="70"/>
      <c r="I886" s="70"/>
      <c r="J886" s="63"/>
      <c r="K886" s="24" t="n">
        <f aca="false">IF(G886&lt;=7,G886*3.2+6,IF(G886&lt;=13,G886*3+6,IF(G886&lt;=28,G886*2.7+6,IF(G886&lt;=45,G886*2.5,IF(G886&gt;45,G886*2)))))*1.1</f>
        <v>6.6</v>
      </c>
      <c r="L886" s="6" t="n">
        <f aca="false">QUOTIENT(Tabelle4[[#This Row],[Spalte14]],6)</f>
        <v>1</v>
      </c>
      <c r="M886" s="1"/>
    </row>
    <row r="887" customFormat="false" ht="20.85" hidden="false" customHeight="false" outlineLevel="0" collapsed="false">
      <c r="A887" s="62" t="s">
        <v>1413</v>
      </c>
      <c r="B887" s="71"/>
      <c r="C887" s="62"/>
      <c r="D887" s="72" t="s">
        <v>1236</v>
      </c>
      <c r="E887" s="62" t="s">
        <v>1413</v>
      </c>
      <c r="F887" s="62" t="n">
        <v>2018</v>
      </c>
      <c r="G887" s="62" t="n">
        <v>34.5</v>
      </c>
      <c r="H887" s="70" t="n">
        <v>1</v>
      </c>
      <c r="I887" s="70" t="s">
        <v>751</v>
      </c>
      <c r="J887" s="63"/>
      <c r="K887" s="24" t="n">
        <f aca="false">IF(G887&lt;=7,G887*3.2+6,IF(G887&lt;=13,G887*3+6,IF(G887&lt;=28,G887*2.7+6,IF(G887&lt;=45,G887*2.5,IF(G887&gt;45,G887*2)))))*1.1</f>
        <v>94.875</v>
      </c>
      <c r="L887" s="6" t="n">
        <f aca="false">QUOTIENT(Tabelle4[[#This Row],[Spalte14]],6)</f>
        <v>15</v>
      </c>
      <c r="M887" s="1" t="s">
        <v>1414</v>
      </c>
    </row>
    <row r="888" customFormat="false" ht="41.75" hidden="false" customHeight="false" outlineLevel="0" collapsed="false">
      <c r="A888" s="62" t="s">
        <v>1415</v>
      </c>
      <c r="B888" s="71"/>
      <c r="C888" s="62"/>
      <c r="D888" s="72" t="s">
        <v>1320</v>
      </c>
      <c r="E888" s="62" t="s">
        <v>1350</v>
      </c>
      <c r="F888" s="62" t="n">
        <v>2013</v>
      </c>
      <c r="G888" s="62" t="n">
        <v>14.3</v>
      </c>
      <c r="H888" s="70" t="n">
        <v>2</v>
      </c>
      <c r="I888" s="70" t="s">
        <v>513</v>
      </c>
      <c r="J888" s="63"/>
      <c r="K888" s="24" t="n">
        <f aca="false">IF(G888&lt;=7,G888*3.2+6,IF(G888&lt;=13,G888*3+6,IF(G888&lt;=28,G888*2.7+6,IF(G888&lt;=45,G888*2.5,IF(G888&gt;45,G888*2)))))*1.1</f>
        <v>49.071</v>
      </c>
      <c r="L888" s="6" t="n">
        <f aca="false">QUOTIENT(Tabelle4[[#This Row],[Spalte14]],6)</f>
        <v>8</v>
      </c>
      <c r="M888" s="1" t="s">
        <v>1416</v>
      </c>
    </row>
    <row r="889" customFormat="false" ht="41.75" hidden="false" customHeight="false" outlineLevel="0" collapsed="false">
      <c r="A889" s="62" t="s">
        <v>1417</v>
      </c>
      <c r="B889" s="71"/>
      <c r="C889" s="62"/>
      <c r="D889" s="72" t="s">
        <v>1418</v>
      </c>
      <c r="E889" s="62" t="s">
        <v>1350</v>
      </c>
      <c r="F889" s="62" t="n">
        <v>2016</v>
      </c>
      <c r="G889" s="62" t="n">
        <v>41.7</v>
      </c>
      <c r="H889" s="70" t="n">
        <v>2</v>
      </c>
      <c r="I889" s="70" t="s">
        <v>480</v>
      </c>
      <c r="J889" s="63"/>
      <c r="K889" s="24" t="n">
        <f aca="false">IF(G889&lt;=7,G889*3.2+6,IF(G889&lt;=13,G889*3+6,IF(G889&lt;=28,G889*2.7+6,IF(G889&lt;=45,G889*2.5,IF(G889&gt;45,G889*2)))))*1.1</f>
        <v>114.675</v>
      </c>
      <c r="L889" s="6" t="n">
        <f aca="false">QUOTIENT(Tabelle4[[#This Row],[Spalte14]],6)</f>
        <v>19</v>
      </c>
      <c r="M889" s="1" t="s">
        <v>1419</v>
      </c>
    </row>
    <row r="890" customFormat="false" ht="15" hidden="false" customHeight="false" outlineLevel="0" collapsed="false">
      <c r="A890" s="62"/>
      <c r="B890" s="71"/>
      <c r="C890" s="62"/>
      <c r="D890" s="72"/>
      <c r="E890" s="62"/>
      <c r="F890" s="62"/>
      <c r="G890" s="62"/>
      <c r="H890" s="70"/>
      <c r="I890" s="70"/>
      <c r="J890" s="63"/>
      <c r="K890" s="24" t="n">
        <f aca="false">IF(G890&lt;=7,G890*3.2+6,IF(G890&lt;=13,G890*3+6,IF(G890&lt;=28,G890*2.7+6,IF(G890&lt;=45,G890*2.5,IF(G890&gt;45,G890*2)))))*1.1</f>
        <v>6.6</v>
      </c>
      <c r="L890" s="6" t="n">
        <f aca="false">QUOTIENT(Tabelle4[[#This Row],[Spalte14]],6)</f>
        <v>1</v>
      </c>
      <c r="M890" s="1"/>
    </row>
    <row r="891" customFormat="false" ht="15" hidden="false" customHeight="false" outlineLevel="0" collapsed="false">
      <c r="A891" s="62" t="s">
        <v>1420</v>
      </c>
      <c r="B891" s="71"/>
      <c r="C891" s="62"/>
      <c r="D891" s="72"/>
      <c r="E891" s="62"/>
      <c r="F891" s="62" t="n">
        <v>2017</v>
      </c>
      <c r="G891" s="62" t="n">
        <v>99</v>
      </c>
      <c r="H891" s="70" t="n">
        <v>1</v>
      </c>
      <c r="I891" s="70" t="s">
        <v>809</v>
      </c>
      <c r="J891" s="63"/>
      <c r="K891" s="24" t="n">
        <f aca="false">IF(G891&lt;=7,G891*3.2+6,IF(G891&lt;=13,G891*3+6,IF(G891&lt;=28,G891*2.7+6,IF(G891&lt;=45,G891*2.5,IF(G891&gt;45,G891*2)))))*1.1</f>
        <v>217.8</v>
      </c>
      <c r="L891" s="6" t="n">
        <f aca="false">QUOTIENT(Tabelle4[[#This Row],[Spalte14]],6)</f>
        <v>36</v>
      </c>
    </row>
    <row r="892" customFormat="false" ht="15" hidden="false" customHeight="false" outlineLevel="0" collapsed="false">
      <c r="A892" s="62"/>
      <c r="B892" s="71"/>
      <c r="C892" s="62"/>
      <c r="D892" s="72"/>
      <c r="E892" s="62"/>
      <c r="F892" s="62"/>
      <c r="G892" s="62"/>
      <c r="H892" s="70"/>
      <c r="I892" s="70"/>
      <c r="J892" s="63"/>
      <c r="K892" s="24" t="n">
        <f aca="false">IF(G892&lt;=7,G892*3.2+6,IF(G892&lt;=13,G892*3+6,IF(G892&lt;=28,G892*2.7+6,IF(G892&lt;=45,G892*2.5,IF(G892&gt;45,G892*2)))))*1.1</f>
        <v>6.6</v>
      </c>
      <c r="L892" s="6" t="n">
        <f aca="false">QUOTIENT(Tabelle4[[#This Row],[Spalte14]],6)</f>
        <v>1</v>
      </c>
      <c r="M892" s="1"/>
    </row>
    <row r="893" customFormat="false" ht="41.75" hidden="false" customHeight="false" outlineLevel="0" collapsed="false">
      <c r="A893" s="62" t="s">
        <v>1421</v>
      </c>
      <c r="B893" s="71"/>
      <c r="C893" s="62"/>
      <c r="D893" s="72" t="s">
        <v>1422</v>
      </c>
      <c r="E893" s="62" t="s">
        <v>1354</v>
      </c>
      <c r="F893" s="62" t="n">
        <v>2009</v>
      </c>
      <c r="G893" s="62" t="n">
        <v>12.5</v>
      </c>
      <c r="H893" s="70" t="n">
        <v>3</v>
      </c>
      <c r="I893" s="70"/>
      <c r="J893" s="63"/>
      <c r="K893" s="24" t="n">
        <f aca="false">IF(G893&lt;=7,G893*3.2+6,IF(G893&lt;=13,G893*3+6,IF(G893&lt;=28,G893*2.7+6,IF(G893&lt;=45,G893*2.5,IF(G893&gt;45,G893*2)))))*1.1</f>
        <v>47.85</v>
      </c>
      <c r="L893" s="6" t="n">
        <f aca="false">QUOTIENT(Tabelle4[[#This Row],[Spalte14]],6)</f>
        <v>7</v>
      </c>
      <c r="M893" s="1" t="s">
        <v>1423</v>
      </c>
    </row>
    <row r="894" customFormat="false" ht="41.75" hidden="false" customHeight="false" outlineLevel="0" collapsed="false">
      <c r="A894" s="62" t="s">
        <v>1424</v>
      </c>
      <c r="B894" s="71"/>
      <c r="C894" s="62"/>
      <c r="D894" s="72" t="s">
        <v>1425</v>
      </c>
      <c r="E894" s="62" t="s">
        <v>1426</v>
      </c>
      <c r="F894" s="62" t="n">
        <v>2018</v>
      </c>
      <c r="G894" s="62" t="n">
        <v>41.52</v>
      </c>
      <c r="H894" s="70" t="n">
        <v>3</v>
      </c>
      <c r="I894" s="70"/>
      <c r="J894" s="63"/>
      <c r="K894" s="24" t="n">
        <f aca="false">IF(G894&lt;=7,G894*3.2+6,IF(G894&lt;=13,G894*3+6,IF(G894&lt;=28,G894*2.7+6,IF(G894&lt;=45,G894*2.5,IF(G894&gt;45,G894*2)))))*1.1</f>
        <v>114.18</v>
      </c>
      <c r="L894" s="6" t="n">
        <f aca="false">QUOTIENT(Tabelle4[[#This Row],[Spalte14]],6)</f>
        <v>19</v>
      </c>
      <c r="M894" s="1" t="s">
        <v>1427</v>
      </c>
    </row>
    <row r="895" customFormat="false" ht="41.75" hidden="false" customHeight="false" outlineLevel="0" collapsed="false">
      <c r="A895" s="62" t="s">
        <v>1424</v>
      </c>
      <c r="B895" s="71"/>
      <c r="C895" s="62"/>
      <c r="D895" s="72" t="s">
        <v>1425</v>
      </c>
      <c r="E895" s="62" t="s">
        <v>1426</v>
      </c>
      <c r="F895" s="62" t="n">
        <v>2006</v>
      </c>
      <c r="G895" s="62" t="n">
        <v>35</v>
      </c>
      <c r="H895" s="70" t="n">
        <v>3</v>
      </c>
      <c r="I895" s="70"/>
      <c r="J895" s="63"/>
      <c r="K895" s="26" t="n">
        <v>135</v>
      </c>
      <c r="L895" s="6" t="n">
        <f aca="false">QUOTIENT(Tabelle4[[#This Row],[Spalte14]],6)</f>
        <v>22</v>
      </c>
      <c r="M895" s="1" t="s">
        <v>1427</v>
      </c>
    </row>
    <row r="896" customFormat="false" ht="28.35" hidden="false" customHeight="false" outlineLevel="0" collapsed="false">
      <c r="A896" s="62" t="s">
        <v>1428</v>
      </c>
      <c r="B896" s="71"/>
      <c r="C896" s="62"/>
      <c r="D896" s="72" t="s">
        <v>1429</v>
      </c>
      <c r="E896" s="62" t="s">
        <v>1430</v>
      </c>
      <c r="F896" s="62" t="n">
        <v>2008</v>
      </c>
      <c r="G896" s="62" t="n">
        <v>35.64</v>
      </c>
      <c r="H896" s="70" t="n">
        <v>1</v>
      </c>
      <c r="I896" s="70" t="s">
        <v>1431</v>
      </c>
      <c r="J896" s="63"/>
      <c r="K896" s="24" t="n">
        <f aca="false">IF(G896&lt;=7,G896*3.2+6,IF(G896&lt;=13,G896*3+6,IF(G896&lt;=28,G896*2.7+6,IF(G896&lt;=45,G896*2.5,IF(G896&gt;45,G896*2)))))*1.1</f>
        <v>98.01</v>
      </c>
      <c r="L896" s="6" t="n">
        <f aca="false">QUOTIENT(Tabelle4[[#This Row],[Spalte14]],6)</f>
        <v>16</v>
      </c>
    </row>
    <row r="897" customFormat="false" ht="41.75" hidden="false" customHeight="false" outlineLevel="0" collapsed="false">
      <c r="A897" s="62" t="s">
        <v>1432</v>
      </c>
      <c r="B897" s="71"/>
      <c r="C897" s="62"/>
      <c r="D897" s="72" t="s">
        <v>1425</v>
      </c>
      <c r="E897" s="62" t="s">
        <v>1354</v>
      </c>
      <c r="F897" s="62" t="n">
        <v>2009</v>
      </c>
      <c r="G897" s="2" t="n">
        <v>19.8</v>
      </c>
      <c r="H897" s="70" t="n">
        <v>3</v>
      </c>
      <c r="I897" s="70"/>
      <c r="J897" s="63"/>
      <c r="K897" s="24" t="n">
        <f aca="false">IF(G897&lt;=7,G897*3.2+6,IF(G897&lt;=13,G897*3+6,IF(G897&lt;=28,G897*2.7+6,IF(G897&lt;=45,G897*2.5,IF(G897&gt;45,G897*2)))))*1.1</f>
        <v>65.406</v>
      </c>
      <c r="L897" s="6" t="n">
        <f aca="false">QUOTIENT(Tabelle4[[#This Row],[Spalte14]],6)</f>
        <v>10</v>
      </c>
      <c r="M897" s="1" t="s">
        <v>1433</v>
      </c>
    </row>
    <row r="898" customFormat="false" ht="41.75" hidden="false" customHeight="false" outlineLevel="0" collapsed="false">
      <c r="A898" s="62" t="s">
        <v>1434</v>
      </c>
      <c r="B898" s="71"/>
      <c r="C898" s="62"/>
      <c r="D898" s="72" t="s">
        <v>1435</v>
      </c>
      <c r="E898" s="62" t="s">
        <v>1308</v>
      </c>
      <c r="F898" s="62" t="n">
        <v>2011</v>
      </c>
      <c r="G898" s="62" t="n">
        <v>110.4</v>
      </c>
      <c r="H898" s="70" t="n">
        <v>2</v>
      </c>
      <c r="I898" s="70" t="s">
        <v>1436</v>
      </c>
      <c r="J898" s="63"/>
      <c r="K898" s="44" t="n">
        <f aca="false">IF(G898&lt;=7,G898*3.2+6,IF(G898&lt;=13,G898*3+6,IF(G898&lt;=28,G898*2.7+6,IF(G898&lt;=45,G898*2.5,IF(G898&gt;45,G898*2)))))*1.1</f>
        <v>242.88</v>
      </c>
      <c r="L898" s="6" t="n">
        <f aca="false">QUOTIENT(Tabelle4[[#This Row],[Spalte14]],6)</f>
        <v>40</v>
      </c>
      <c r="M898" s="1" t="s">
        <v>1437</v>
      </c>
    </row>
    <row r="899" customFormat="false" ht="55.15" hidden="false" customHeight="false" outlineLevel="0" collapsed="false">
      <c r="A899" s="62" t="s">
        <v>1438</v>
      </c>
      <c r="B899" s="71"/>
      <c r="C899" s="62"/>
      <c r="D899" s="72" t="s">
        <v>875</v>
      </c>
      <c r="E899" s="62" t="s">
        <v>1278</v>
      </c>
      <c r="F899" s="62" t="n">
        <v>2009</v>
      </c>
      <c r="G899" s="62" t="n">
        <v>43.96</v>
      </c>
      <c r="H899" s="70" t="n">
        <v>2</v>
      </c>
      <c r="I899" s="70" t="s">
        <v>417</v>
      </c>
      <c r="J899" s="63"/>
      <c r="K899" s="24" t="n">
        <f aca="false">IF(G899&lt;=7,G899*3.2+6,IF(G899&lt;=13,G899*3+6,IF(G899&lt;=28,G899*2.7+6,IF(G899&lt;=45,G899*2.5,IF(G899&gt;45,G899*2)))))*1.1</f>
        <v>120.89</v>
      </c>
      <c r="L899" s="6" t="n">
        <f aca="false">QUOTIENT(Tabelle4[[#This Row],[Spalte14]],6)</f>
        <v>20</v>
      </c>
      <c r="M899" s="1" t="s">
        <v>1439</v>
      </c>
    </row>
    <row r="900" customFormat="false" ht="28.35" hidden="false" customHeight="false" outlineLevel="0" collapsed="false">
      <c r="A900" s="62" t="s">
        <v>1440</v>
      </c>
      <c r="B900" s="71"/>
      <c r="C900" s="62"/>
      <c r="D900" s="72" t="s">
        <v>875</v>
      </c>
      <c r="E900" s="62" t="s">
        <v>1324</v>
      </c>
      <c r="F900" s="62" t="n">
        <v>2011</v>
      </c>
      <c r="G900" s="62" t="n">
        <v>24.7</v>
      </c>
      <c r="H900" s="70" t="n">
        <v>3</v>
      </c>
      <c r="I900" s="70"/>
      <c r="J900" s="63"/>
      <c r="K900" s="24" t="n">
        <f aca="false">IF(G900&lt;=7,G900*3.2+6,IF(G900&lt;=13,G900*3+6,IF(G900&lt;=28,G900*2.7+6,IF(G900&lt;=45,G900*2.5,IF(G900&gt;45,G900*2)))))*1.1</f>
        <v>79.959</v>
      </c>
      <c r="L900" s="6" t="n">
        <f aca="false">QUOTIENT(Tabelle4[[#This Row],[Spalte14]],6)</f>
        <v>13</v>
      </c>
      <c r="M900" s="1" t="s">
        <v>1441</v>
      </c>
    </row>
    <row r="901" customFormat="false" ht="28.35" hidden="false" customHeight="false" outlineLevel="0" collapsed="false">
      <c r="A901" s="62" t="s">
        <v>1442</v>
      </c>
      <c r="B901" s="71"/>
      <c r="C901" s="62"/>
      <c r="D901" s="72" t="s">
        <v>875</v>
      </c>
      <c r="E901" s="62" t="s">
        <v>1266</v>
      </c>
      <c r="F901" s="62" t="n">
        <v>2010</v>
      </c>
      <c r="G901" s="62" t="n">
        <v>22.44</v>
      </c>
      <c r="H901" s="70" t="n">
        <v>3</v>
      </c>
      <c r="I901" s="70"/>
      <c r="J901" s="63"/>
      <c r="K901" s="24" t="n">
        <f aca="false">IF(G901&lt;=7,G901*3.2+6,IF(G901&lt;=13,G901*3+6,IF(G901&lt;=28,G901*2.7+6,IF(G901&lt;=45,G901*2.5,IF(G901&gt;45,G901*2)))))*1.1</f>
        <v>73.2468</v>
      </c>
      <c r="L901" s="6" t="n">
        <f aca="false">QUOTIENT(Tabelle4[[#This Row],[Spalte14]],6)</f>
        <v>12</v>
      </c>
      <c r="M901" s="1" t="s">
        <v>1443</v>
      </c>
    </row>
    <row r="902" customFormat="false" ht="28.35" hidden="false" customHeight="false" outlineLevel="0" collapsed="false">
      <c r="A902" s="62" t="s">
        <v>1444</v>
      </c>
      <c r="B902" s="71"/>
      <c r="C902" s="62"/>
      <c r="D902" s="72" t="s">
        <v>1445</v>
      </c>
      <c r="E902" s="62" t="s">
        <v>1446</v>
      </c>
      <c r="F902" s="62" t="n">
        <v>2011</v>
      </c>
      <c r="G902" s="62" t="n">
        <v>11.09</v>
      </c>
      <c r="H902" s="70" t="n">
        <v>3</v>
      </c>
      <c r="I902" s="70"/>
      <c r="J902" s="63"/>
      <c r="K902" s="24" t="n">
        <f aca="false">IF(G902&lt;=7,G902*3.2+6,IF(G902&lt;=13,G902*3+6,IF(G902&lt;=28,G902*2.7+6,IF(G902&lt;=45,G902*2.5,IF(G902&gt;45,G902*2)))))*1.1</f>
        <v>43.197</v>
      </c>
      <c r="L902" s="6" t="n">
        <f aca="false">QUOTIENT(Tabelle4[[#This Row],[Spalte14]],6)</f>
        <v>7</v>
      </c>
      <c r="M902" s="1" t="s">
        <v>1447</v>
      </c>
    </row>
    <row r="903" customFormat="false" ht="15" hidden="false" customHeight="false" outlineLevel="0" collapsed="false">
      <c r="A903" s="62"/>
      <c r="B903" s="71"/>
      <c r="C903" s="62"/>
      <c r="D903" s="72"/>
      <c r="E903" s="62"/>
      <c r="F903" s="62"/>
      <c r="G903" s="62"/>
      <c r="H903" s="70"/>
      <c r="I903" s="70"/>
      <c r="J903" s="63"/>
      <c r="K903" s="24" t="n">
        <f aca="false">IF(G903&lt;=7,G903*3.2+6,IF(G903&lt;=13,G903*3+6,IF(G903&lt;=28,G903*2.7+6,IF(G903&lt;=45,G903*2.5,IF(G903&gt;45,G903*2)))))*1.1</f>
        <v>6.6</v>
      </c>
      <c r="L903" s="6" t="n">
        <f aca="false">QUOTIENT(Tabelle4[[#This Row],[Spalte14]],6)</f>
        <v>1</v>
      </c>
    </row>
    <row r="904" customFormat="false" ht="15" hidden="false" customHeight="false" outlineLevel="0" collapsed="false">
      <c r="A904" s="62" t="s">
        <v>1448</v>
      </c>
      <c r="B904" s="71"/>
      <c r="C904" s="62"/>
      <c r="D904" s="72"/>
      <c r="E904" s="62" t="s">
        <v>1449</v>
      </c>
      <c r="F904" s="62" t="n">
        <v>2018</v>
      </c>
      <c r="G904" s="62" t="n">
        <v>44</v>
      </c>
      <c r="H904" s="70" t="n">
        <v>2</v>
      </c>
      <c r="I904" s="70" t="s">
        <v>1450</v>
      </c>
      <c r="J904" s="63"/>
      <c r="K904" s="24" t="n">
        <f aca="false">IF(G904&lt;=7,G904*3.2+6,IF(G904&lt;=13,G904*3+6,IF(G904&lt;=28,G904*2.7+6,IF(G904&lt;=45,G904*2.5,IF(G904&gt;45,G904*2)))))*1.1</f>
        <v>121</v>
      </c>
      <c r="L904" s="6" t="n">
        <f aca="false">QUOTIENT(Tabelle4[[#This Row],[Spalte14]],6)</f>
        <v>20</v>
      </c>
    </row>
    <row r="905" customFormat="false" ht="28.35" hidden="false" customHeight="false" outlineLevel="0" collapsed="false">
      <c r="A905" s="62" t="s">
        <v>1451</v>
      </c>
      <c r="B905" s="71"/>
      <c r="C905" s="62"/>
      <c r="D905" s="72" t="s">
        <v>1452</v>
      </c>
      <c r="E905" s="62" t="s">
        <v>1453</v>
      </c>
      <c r="F905" s="62" t="n">
        <v>2013</v>
      </c>
      <c r="G905" s="62" t="n">
        <v>38</v>
      </c>
      <c r="H905" s="70" t="n">
        <v>1</v>
      </c>
      <c r="I905" s="70"/>
      <c r="J905" s="63" t="n">
        <v>2</v>
      </c>
      <c r="K905" s="24" t="n">
        <f aca="false">IF(G905&lt;=7,G905*3.2+6,IF(G905&lt;=13,G905*3+6,IF(G905&lt;=28,G905*2.7+6,IF(G905&lt;=45,G905*2.5,IF(G905&gt;45,G905*2)))))*1.1</f>
        <v>104.5</v>
      </c>
      <c r="L905" s="6" t="n">
        <f aca="false">QUOTIENT(Tabelle4[[#This Row],[Spalte14]],6)</f>
        <v>17</v>
      </c>
    </row>
    <row r="906" customFormat="false" ht="15" hidden="false" customHeight="false" outlineLevel="0" collapsed="false">
      <c r="A906" s="62"/>
      <c r="B906" s="71"/>
      <c r="C906" s="62"/>
      <c r="D906" s="72"/>
      <c r="E906" s="62"/>
      <c r="F906" s="62"/>
      <c r="G906" s="62"/>
      <c r="H906" s="70"/>
      <c r="I906" s="70"/>
      <c r="J906" s="63"/>
      <c r="K906" s="24" t="n">
        <f aca="false">IF(G906&lt;=7,G906*3.2+6,IF(G906&lt;=13,G906*3+6,IF(G906&lt;=28,G906*2.7+6,IF(G906&lt;=45,G906*2.5,IF(G906&gt;45,G906*2)))))*1.1</f>
        <v>6.6</v>
      </c>
      <c r="L906" s="6" t="n">
        <f aca="false">QUOTIENT(Tabelle4[[#This Row],[Spalte14]],6)</f>
        <v>1</v>
      </c>
      <c r="M906" s="1"/>
    </row>
    <row r="907" customFormat="false" ht="28.35" hidden="false" customHeight="false" outlineLevel="0" collapsed="false">
      <c r="A907" s="62" t="s">
        <v>1448</v>
      </c>
      <c r="B907" s="71"/>
      <c r="C907" s="62"/>
      <c r="D907" s="72" t="s">
        <v>1305</v>
      </c>
      <c r="E907" s="62" t="s">
        <v>1454</v>
      </c>
      <c r="F907" s="62" t="n">
        <v>2018</v>
      </c>
      <c r="G907" s="62" t="n">
        <v>43.56</v>
      </c>
      <c r="H907" s="70" t="n">
        <v>3</v>
      </c>
      <c r="I907" s="70"/>
      <c r="J907" s="63"/>
      <c r="K907" s="24" t="n">
        <f aca="false">IF(G907&lt;=7,G907*3.2+6,IF(G907&lt;=13,G907*3+6,IF(G907&lt;=28,G907*2.7+6,IF(G907&lt;=45,G907*2.5,IF(G907&gt;45,G907*2)))))*1.1</f>
        <v>119.79</v>
      </c>
      <c r="L907" s="6" t="n">
        <f aca="false">QUOTIENT(Tabelle4[[#This Row],[Spalte14]],6)</f>
        <v>19</v>
      </c>
      <c r="M907" s="1" t="s">
        <v>1455</v>
      </c>
    </row>
    <row r="908" customFormat="false" ht="41.75" hidden="false" customHeight="false" outlineLevel="0" collapsed="false">
      <c r="A908" s="62" t="s">
        <v>1456</v>
      </c>
      <c r="B908" s="71"/>
      <c r="C908" s="62"/>
      <c r="D908" s="72" t="s">
        <v>1305</v>
      </c>
      <c r="E908" s="62" t="s">
        <v>1396</v>
      </c>
      <c r="F908" s="62" t="n">
        <v>2015</v>
      </c>
      <c r="G908" s="62" t="n">
        <v>35.5</v>
      </c>
      <c r="H908" s="70" t="n">
        <v>1</v>
      </c>
      <c r="I908" s="70" t="s">
        <v>1457</v>
      </c>
      <c r="J908" s="63"/>
      <c r="K908" s="24" t="n">
        <f aca="false">IF(G908&lt;=7,G908*3.2+6,IF(G908&lt;=13,G908*3+6,IF(G908&lt;=28,G908*2.7+6,IF(G908&lt;=45,G908*2.5,IF(G908&gt;45,G908*2)))))*1.1</f>
        <v>97.625</v>
      </c>
      <c r="L908" s="6" t="n">
        <f aca="false">QUOTIENT(Tabelle4[[#This Row],[Spalte14]],6)</f>
        <v>16</v>
      </c>
      <c r="M908" s="1" t="s">
        <v>1458</v>
      </c>
    </row>
    <row r="909" customFormat="false" ht="15" hidden="false" customHeight="false" outlineLevel="0" collapsed="false">
      <c r="A909" s="62" t="s">
        <v>1459</v>
      </c>
      <c r="B909" s="71"/>
      <c r="C909" s="62"/>
      <c r="D909" s="72" t="s">
        <v>1305</v>
      </c>
      <c r="E909" s="62" t="s">
        <v>1460</v>
      </c>
      <c r="F909" s="62" t="n">
        <v>2004</v>
      </c>
      <c r="G909" s="62" t="n">
        <v>53</v>
      </c>
      <c r="H909" s="70" t="n">
        <v>2</v>
      </c>
      <c r="I909" s="70" t="s">
        <v>1461</v>
      </c>
      <c r="J909" s="63"/>
      <c r="K909" s="24" t="n">
        <f aca="false">IF(G909&lt;=7,G909*3.2+6,IF(G909&lt;=13,G909*3+6,IF(G909&lt;=28,G909*2.7+6,IF(G909&lt;=45,G909*2.5,IF(G909&gt;45,G909*2)))))*1.1</f>
        <v>116.6</v>
      </c>
      <c r="L909" s="6" t="n">
        <f aca="false">QUOTIENT(Tabelle4[[#This Row],[Spalte14]],6)</f>
        <v>19</v>
      </c>
      <c r="M909" s="1" t="s">
        <v>1462</v>
      </c>
    </row>
    <row r="910" customFormat="false" ht="28.35" hidden="false" customHeight="false" outlineLevel="0" collapsed="false">
      <c r="A910" s="0" t="s">
        <v>1448</v>
      </c>
      <c r="B910" s="23"/>
      <c r="D910" s="1" t="s">
        <v>1305</v>
      </c>
      <c r="E910" s="62" t="s">
        <v>1463</v>
      </c>
      <c r="F910" s="62" t="n">
        <v>2011</v>
      </c>
      <c r="G910" s="28" t="n">
        <v>114.8</v>
      </c>
      <c r="H910" s="21" t="n">
        <v>2</v>
      </c>
      <c r="I910" s="29"/>
      <c r="J910" s="63"/>
      <c r="K910" s="24" t="n">
        <f aca="false">IF(G910&lt;=7,G910*3.2+6,IF(G910&lt;=13,G910*3+6,IF(G910&lt;=28,G910*2.7+6,IF(G910&lt;=45,G910*2.5,IF(G910&gt;45,G910*2)))))*1.1</f>
        <v>252.56</v>
      </c>
      <c r="L910" s="6" t="n">
        <f aca="false">QUOTIENT(Tabelle4[[#This Row],[Spalte14]],6)</f>
        <v>42</v>
      </c>
      <c r="M910" s="1" t="s">
        <v>1464</v>
      </c>
    </row>
    <row r="911" customFormat="false" ht="28.35" hidden="false" customHeight="false" outlineLevel="0" collapsed="false">
      <c r="A911" s="62" t="s">
        <v>1465</v>
      </c>
      <c r="B911" s="71"/>
      <c r="C911" s="62"/>
      <c r="D911" s="72" t="s">
        <v>1305</v>
      </c>
      <c r="E911" s="62" t="s">
        <v>1466</v>
      </c>
      <c r="F911" s="62" t="n">
        <v>2015</v>
      </c>
      <c r="G911" s="62" t="n">
        <v>38.4</v>
      </c>
      <c r="H911" s="70" t="n">
        <v>3</v>
      </c>
      <c r="I911" s="70"/>
      <c r="J911" s="63"/>
      <c r="K911" s="24" t="n">
        <f aca="false">IF(G911&lt;=7,G911*3.2+6,IF(G911&lt;=13,G911*3+6,IF(G911&lt;=28,G911*2.7+6,IF(G911&lt;=45,G911*2.5,IF(G911&gt;45,G911*2)))))*1.1</f>
        <v>105.6</v>
      </c>
      <c r="L911" s="6" t="n">
        <f aca="false">QUOTIENT(Tabelle4[[#This Row],[Spalte14]],6)</f>
        <v>17</v>
      </c>
      <c r="M911" s="1" t="s">
        <v>1467</v>
      </c>
    </row>
    <row r="912" customFormat="false" ht="28.35" hidden="false" customHeight="false" outlineLevel="0" collapsed="false">
      <c r="A912" s="62" t="s">
        <v>1448</v>
      </c>
      <c r="B912" s="71"/>
      <c r="C912" s="62"/>
      <c r="D912" s="72" t="s">
        <v>1305</v>
      </c>
      <c r="E912" s="62" t="s">
        <v>1468</v>
      </c>
      <c r="F912" s="62" t="n">
        <v>2009</v>
      </c>
      <c r="G912" s="62" t="n">
        <v>91.2</v>
      </c>
      <c r="H912" s="70" t="n">
        <v>3</v>
      </c>
      <c r="I912" s="70"/>
      <c r="J912" s="63"/>
      <c r="K912" s="24" t="n">
        <f aca="false">IF(G912&lt;=7,G912*3.2+6,IF(G912&lt;=13,G912*3+6,IF(G912&lt;=28,G912*2.7+6,IF(G912&lt;=45,G912*2.5,IF(G912&gt;45,G912*2)))))*1.1</f>
        <v>200.64</v>
      </c>
      <c r="L912" s="6" t="n">
        <f aca="false">QUOTIENT(Tabelle4[[#This Row],[Spalte14]],6)</f>
        <v>33</v>
      </c>
      <c r="M912" s="1" t="s">
        <v>1469</v>
      </c>
    </row>
    <row r="913" customFormat="false" ht="15" hidden="false" customHeight="false" outlineLevel="0" collapsed="false">
      <c r="A913" s="62" t="s">
        <v>1465</v>
      </c>
      <c r="B913" s="71"/>
      <c r="C913" s="62"/>
      <c r="D913" s="72" t="s">
        <v>1452</v>
      </c>
      <c r="E913" s="62" t="s">
        <v>1470</v>
      </c>
      <c r="F913" s="62" t="n">
        <v>2015</v>
      </c>
      <c r="G913" s="62" t="n">
        <v>30</v>
      </c>
      <c r="H913" s="70" t="n">
        <v>1</v>
      </c>
      <c r="I913" s="70" t="s">
        <v>1471</v>
      </c>
      <c r="J913" s="63" t="n">
        <v>1</v>
      </c>
      <c r="K913" s="26" t="n">
        <v>97</v>
      </c>
      <c r="L913" s="6" t="n">
        <f aca="false">QUOTIENT(Tabelle4[[#This Row],[Spalte14]],6)</f>
        <v>16</v>
      </c>
    </row>
    <row r="914" customFormat="false" ht="15" hidden="false" customHeight="false" outlineLevel="0" collapsed="false">
      <c r="A914" s="62"/>
      <c r="B914" s="71"/>
      <c r="C914" s="62"/>
      <c r="D914" s="72"/>
      <c r="E914" s="62"/>
      <c r="F914" s="62"/>
      <c r="G914" s="62"/>
      <c r="H914" s="70"/>
      <c r="I914" s="70"/>
      <c r="J914" s="63"/>
      <c r="K914" s="24" t="n">
        <f aca="false">IF(G914&lt;=7,G914*3.2+6,IF(G914&lt;=13,G914*3+6,IF(G914&lt;=28,G914*2.7+6,IF(G914&lt;=45,G914*2.5,IF(G914&gt;45,G914*2)))))*1.1</f>
        <v>6.6</v>
      </c>
      <c r="L914" s="6" t="n">
        <f aca="false">QUOTIENT(Tabelle4[[#This Row],[Spalte14]],6)</f>
        <v>1</v>
      </c>
      <c r="M914" s="1"/>
    </row>
    <row r="915" customFormat="false" ht="28.35" hidden="false" customHeight="false" outlineLevel="0" collapsed="false">
      <c r="A915" s="62" t="s">
        <v>1472</v>
      </c>
      <c r="B915" s="71"/>
      <c r="C915" s="62"/>
      <c r="D915" s="72" t="s">
        <v>1305</v>
      </c>
      <c r="E915" s="62" t="s">
        <v>1396</v>
      </c>
      <c r="F915" s="62" t="n">
        <v>2008</v>
      </c>
      <c r="G915" s="62" t="n">
        <v>70.2</v>
      </c>
      <c r="H915" s="70" t="n">
        <v>2</v>
      </c>
      <c r="I915" s="70"/>
      <c r="J915" s="63"/>
      <c r="K915" s="24" t="n">
        <f aca="false">IF(G915&lt;=7,G915*3.2+6,IF(G915&lt;=13,G915*3+6,IF(G915&lt;=28,G915*2.7+6,IF(G915&lt;=45,G915*2.5,IF(G915&gt;45,G915*2)))))*1.1</f>
        <v>154.44</v>
      </c>
      <c r="L915" s="6" t="n">
        <f aca="false">QUOTIENT(Tabelle4[[#This Row],[Spalte14]],6)</f>
        <v>25</v>
      </c>
      <c r="M915" s="1" t="s">
        <v>1473</v>
      </c>
    </row>
    <row r="916" customFormat="false" ht="28.35" hidden="false" customHeight="false" outlineLevel="0" collapsed="false">
      <c r="A916" s="0" t="s">
        <v>1474</v>
      </c>
      <c r="B916" s="23"/>
      <c r="D916" s="1" t="s">
        <v>1305</v>
      </c>
      <c r="E916" s="62" t="s">
        <v>1475</v>
      </c>
      <c r="F916" s="62" t="n">
        <v>2019</v>
      </c>
      <c r="G916" s="28" t="n">
        <v>52.5</v>
      </c>
      <c r="H916" s="21" t="n">
        <v>2</v>
      </c>
      <c r="I916" s="29"/>
      <c r="J916" s="63"/>
      <c r="K916" s="24" t="n">
        <f aca="false">IF(G916&lt;=7,G916*3.2+6,IF(G916&lt;=13,G916*3+6,IF(G916&lt;=28,G916*2.7+6,IF(G916&lt;=45,G916*2.5,IF(G916&gt;45,G916*2)))))*1.1</f>
        <v>115.5</v>
      </c>
      <c r="L916" s="6" t="n">
        <f aca="false">QUOTIENT(Tabelle4[[#This Row],[Spalte14]],6)</f>
        <v>19</v>
      </c>
      <c r="M916" s="1" t="s">
        <v>1476</v>
      </c>
    </row>
    <row r="917" customFormat="false" ht="28.35" hidden="false" customHeight="false" outlineLevel="0" collapsed="false">
      <c r="A917" s="0" t="s">
        <v>1477</v>
      </c>
      <c r="B917" s="23"/>
      <c r="D917" s="1" t="s">
        <v>1305</v>
      </c>
      <c r="E917" s="62" t="s">
        <v>1478</v>
      </c>
      <c r="F917" s="62" t="n">
        <v>2011</v>
      </c>
      <c r="G917" s="28" t="n">
        <v>15.5</v>
      </c>
      <c r="H917" s="21" t="n">
        <v>3</v>
      </c>
      <c r="I917" s="29"/>
      <c r="J917" s="63"/>
      <c r="K917" s="24" t="n">
        <f aca="false">IF(G917&lt;=7,G917*3.2+6,IF(G917&lt;=13,G917*3+6,IF(G917&lt;=28,G917*2.7+6,IF(G917&lt;=45,G917*2.5,IF(G917&gt;45,G917*2)))))*1.1</f>
        <v>52.635</v>
      </c>
      <c r="L917" s="6" t="n">
        <f aca="false">QUOTIENT(Tabelle4[[#This Row],[Spalte14]],6)</f>
        <v>8</v>
      </c>
      <c r="M917" s="1" t="s">
        <v>1479</v>
      </c>
    </row>
    <row r="918" customFormat="false" ht="15" hidden="false" customHeight="false" outlineLevel="0" collapsed="false">
      <c r="A918" s="0" t="s">
        <v>1477</v>
      </c>
      <c r="B918" s="23"/>
      <c r="D918" s="1" t="s">
        <v>1305</v>
      </c>
      <c r="E918" s="62" t="s">
        <v>1480</v>
      </c>
      <c r="F918" s="62" t="n">
        <v>2010</v>
      </c>
      <c r="G918" s="28" t="n">
        <v>15.3</v>
      </c>
      <c r="H918" s="21" t="n">
        <v>3</v>
      </c>
      <c r="I918" s="29"/>
      <c r="J918" s="63"/>
      <c r="K918" s="24" t="n">
        <f aca="false">IF(G918&lt;=7,G918*3.2+6,IF(G918&lt;=13,G918*3+6,IF(G918&lt;=28,G918*2.7+6,IF(G918&lt;=45,G918*2.5,IF(G918&gt;45,G918*2)))))*1.1</f>
        <v>52.041</v>
      </c>
      <c r="L918" s="6" t="n">
        <f aca="false">QUOTIENT(Tabelle4[[#This Row],[Spalte14]],6)</f>
        <v>8</v>
      </c>
      <c r="M918" s="1" t="s">
        <v>1481</v>
      </c>
      <c r="O918" s="0" t="s">
        <v>1482</v>
      </c>
    </row>
    <row r="919" customFormat="false" ht="28.35" hidden="false" customHeight="false" outlineLevel="0" collapsed="false">
      <c r="A919" s="62" t="s">
        <v>1477</v>
      </c>
      <c r="B919" s="71"/>
      <c r="C919" s="62"/>
      <c r="D919" s="72" t="s">
        <v>1305</v>
      </c>
      <c r="E919" s="62" t="s">
        <v>1468</v>
      </c>
      <c r="F919" s="62" t="n">
        <v>2014</v>
      </c>
      <c r="G919" s="62" t="n">
        <v>36</v>
      </c>
      <c r="H919" s="70" t="n">
        <v>1</v>
      </c>
      <c r="I919" s="70" t="s">
        <v>1483</v>
      </c>
      <c r="J919" s="63"/>
      <c r="K919" s="24" t="n">
        <f aca="false">IF(G919&lt;=7,G919*3.2+6,IF(G919&lt;=13,G919*3+6,IF(G919&lt;=28,G919*2.7+6,IF(G919&lt;=45,G919*2.5,IF(G919&gt;45,G919*2)))))*1.1</f>
        <v>99</v>
      </c>
      <c r="L919" s="6" t="n">
        <f aca="false">QUOTIENT(Tabelle4[[#This Row],[Spalte14]],6)</f>
        <v>16</v>
      </c>
      <c r="M919" s="1" t="s">
        <v>1484</v>
      </c>
    </row>
    <row r="920" customFormat="false" ht="15" hidden="false" customHeight="false" outlineLevel="0" collapsed="false">
      <c r="A920" s="62"/>
      <c r="B920" s="71"/>
      <c r="C920" s="62"/>
      <c r="D920" s="72"/>
      <c r="E920" s="62"/>
      <c r="F920" s="62"/>
      <c r="G920" s="79"/>
      <c r="H920" s="70"/>
      <c r="I920" s="80"/>
      <c r="J920" s="63"/>
      <c r="K920" s="24" t="n">
        <f aca="false">IF(G920&lt;=7,G920*3.2+6,IF(G920&lt;=13,G920*3+6,IF(G920&lt;=28,G920*2.7+6,IF(G920&lt;=45,G920*2.5,IF(G920&gt;45,G920*2)))))*1.1</f>
        <v>6.6</v>
      </c>
      <c r="L920" s="6" t="n">
        <f aca="false">QUOTIENT(Tabelle4[[#This Row],[Spalte14]],6)</f>
        <v>1</v>
      </c>
      <c r="M920" s="1" t="s">
        <v>1485</v>
      </c>
    </row>
    <row r="921" customFormat="false" ht="28.35" hidden="false" customHeight="false" outlineLevel="0" collapsed="false">
      <c r="A921" s="62" t="s">
        <v>1486</v>
      </c>
      <c r="B921" s="71"/>
      <c r="C921" s="62"/>
      <c r="D921" s="72" t="s">
        <v>1452</v>
      </c>
      <c r="E921" s="62" t="s">
        <v>1453</v>
      </c>
      <c r="F921" s="62" t="n">
        <v>2013</v>
      </c>
      <c r="G921" s="79" t="n">
        <v>34.9</v>
      </c>
      <c r="H921" s="21" t="n">
        <v>2</v>
      </c>
      <c r="I921" s="70"/>
      <c r="J921" s="63"/>
      <c r="K921" s="24" t="n">
        <f aca="false">IF(G921&lt;=7,G921*3.2+6,IF(G921&lt;=13,G921*3+6,IF(G921&lt;=28,G921*2.7+6,IF(G921&lt;=45,G921*2.5,IF(G921&gt;45,G921*2)))))*1.1</f>
        <v>95.975</v>
      </c>
      <c r="L921" s="6" t="n">
        <f aca="false">QUOTIENT(Tabelle4[[#This Row],[Spalte14]],6)</f>
        <v>15</v>
      </c>
    </row>
    <row r="922" customFormat="false" ht="15" hidden="false" customHeight="false" outlineLevel="0" collapsed="false">
      <c r="A922" s="62"/>
      <c r="B922" s="71"/>
      <c r="C922" s="62"/>
      <c r="D922" s="72"/>
      <c r="E922" s="62"/>
      <c r="F922" s="62"/>
      <c r="G922" s="62"/>
      <c r="H922" s="70"/>
      <c r="I922" s="70"/>
      <c r="J922" s="63"/>
      <c r="K922" s="24" t="n">
        <f aca="false">IF(G922&lt;=7,G922*3.2+6,IF(G922&lt;=13,G922*3+6,IF(G922&lt;=28,G922*2.7+6,IF(G922&lt;=45,G922*2.5,IF(G922&gt;45,G922*2)))))*1.1</f>
        <v>6.6</v>
      </c>
      <c r="L922" s="6" t="n">
        <f aca="false">QUOTIENT(Tabelle4[[#This Row],[Spalte14]],6)</f>
        <v>1</v>
      </c>
    </row>
    <row r="923" customFormat="false" ht="30.3" hidden="false" customHeight="false" outlineLevel="0" collapsed="false">
      <c r="A923" s="62" t="s">
        <v>1487</v>
      </c>
      <c r="B923" s="71"/>
      <c r="C923" s="62"/>
      <c r="D923" s="72" t="s">
        <v>1488</v>
      </c>
      <c r="E923" s="62" t="s">
        <v>1489</v>
      </c>
      <c r="F923" s="62" t="n">
        <v>2012</v>
      </c>
      <c r="G923" s="62" t="n">
        <v>6.89</v>
      </c>
      <c r="H923" s="70" t="n">
        <v>2</v>
      </c>
      <c r="I923" s="70" t="s">
        <v>513</v>
      </c>
      <c r="J923" s="63"/>
      <c r="K923" s="24" t="n">
        <f aca="false">IF(G923&lt;=7,G923*3.2+6,IF(G923&lt;=13,G923*3+6,IF(G923&lt;=28,G923*2.7+6,IF(G923&lt;=45,G923*2.5,IF(G923&gt;45,G923*2)))))*1.1</f>
        <v>30.8528</v>
      </c>
      <c r="L923" s="6" t="n">
        <f aca="false">QUOTIENT(Tabelle4[[#This Row],[Spalte14]],6)</f>
        <v>5</v>
      </c>
      <c r="M923" s="1" t="s">
        <v>1490</v>
      </c>
    </row>
    <row r="924" customFormat="false" ht="28.35" hidden="false" customHeight="false" outlineLevel="0" collapsed="false">
      <c r="A924" s="62" t="s">
        <v>1491</v>
      </c>
      <c r="B924" s="71"/>
      <c r="C924" s="62"/>
      <c r="D924" s="72"/>
      <c r="E924" s="62" t="s">
        <v>1492</v>
      </c>
      <c r="F924" s="62" t="n">
        <v>2008</v>
      </c>
      <c r="G924" s="62" t="n">
        <v>17.3</v>
      </c>
      <c r="H924" s="70" t="n">
        <v>2</v>
      </c>
      <c r="I924" s="70" t="s">
        <v>513</v>
      </c>
      <c r="J924" s="63"/>
      <c r="K924" s="24" t="n">
        <f aca="false">IF(G924&lt;=7,G924*3.2+6,IF(G924&lt;=13,G924*3+6,IF(G924&lt;=28,G924*2.7+6,IF(G924&lt;=45,G924*2.5,IF(G924&gt;45,G924*2)))))*1.1</f>
        <v>57.981</v>
      </c>
      <c r="L924" s="6" t="n">
        <f aca="false">QUOTIENT(Tabelle4[[#This Row],[Spalte14]],6)</f>
        <v>9</v>
      </c>
    </row>
    <row r="925" customFormat="false" ht="15" hidden="false" customHeight="false" outlineLevel="0" collapsed="false">
      <c r="A925" s="62"/>
      <c r="B925" s="71"/>
      <c r="C925" s="62"/>
      <c r="D925" s="72"/>
      <c r="E925" s="62"/>
      <c r="F925" s="62"/>
      <c r="G925" s="62"/>
      <c r="H925" s="70"/>
      <c r="I925" s="70"/>
      <c r="J925" s="63"/>
      <c r="K925" s="24" t="n">
        <f aca="false">IF(G925&lt;=7,G925*3.2+6,IF(G925&lt;=13,G925*3+6,IF(G925&lt;=28,G925*2.7+6,IF(G925&lt;=45,G925*2.5,IF(G925&gt;45,G925*2)))))*1.1</f>
        <v>6.6</v>
      </c>
      <c r="L925" s="6" t="n">
        <f aca="false">QUOTIENT(Tabelle4[[#This Row],[Spalte14]],6)</f>
        <v>1</v>
      </c>
    </row>
    <row r="926" customFormat="false" ht="28.35" hidden="false" customHeight="false" outlineLevel="0" collapsed="false">
      <c r="A926" s="62" t="s">
        <v>1493</v>
      </c>
      <c r="B926" s="71"/>
      <c r="C926" s="62"/>
      <c r="D926" s="72" t="s">
        <v>1282</v>
      </c>
      <c r="E926" s="62"/>
      <c r="F926" s="62" t="n">
        <v>2018</v>
      </c>
      <c r="G926" s="62" t="n">
        <v>101.95</v>
      </c>
      <c r="H926" s="70" t="n">
        <v>0</v>
      </c>
      <c r="I926" s="74" t="s">
        <v>179</v>
      </c>
      <c r="J926" s="63" t="n">
        <v>2</v>
      </c>
      <c r="K926" s="24" t="n">
        <f aca="false">IF(G926&lt;=7,G926*3.2+6,IF(G926&lt;=13,G926*3+6,IF(G926&lt;=28,G926*2.7+6,IF(G926&lt;=45,G926*2.5,IF(G926&gt;45,G926*2)))))*1.1</f>
        <v>224.29</v>
      </c>
      <c r="L926" s="6" t="n">
        <f aca="false">QUOTIENT(Tabelle4[[#This Row],[Spalte14]],6)</f>
        <v>37</v>
      </c>
    </row>
    <row r="927" customFormat="false" ht="28.35" hidden="false" customHeight="false" outlineLevel="0" collapsed="false">
      <c r="A927" s="62" t="s">
        <v>1494</v>
      </c>
      <c r="B927" s="71"/>
      <c r="C927" s="62"/>
      <c r="D927" s="72" t="s">
        <v>1305</v>
      </c>
      <c r="E927" s="62" t="s">
        <v>1495</v>
      </c>
      <c r="F927" s="62" t="n">
        <v>2020</v>
      </c>
      <c r="G927" s="62" t="n">
        <v>112.2</v>
      </c>
      <c r="H927" s="70" t="n">
        <v>4</v>
      </c>
      <c r="I927" s="70"/>
      <c r="J927" s="63"/>
      <c r="K927" s="51" t="n">
        <f aca="false">IF(G927&lt;=7,G927*3.2+6,IF(G927&lt;=13,G927*3+6,IF(G927&lt;=28,G927*2.7+6,IF(G927&lt;=45,G927*2.5,IF(G927&gt;45,G927*2)))))*1.1</f>
        <v>246.84</v>
      </c>
      <c r="L927" s="6" t="n">
        <f aca="false">QUOTIENT(Tabelle4[[#This Row],[Spalte14]],6)</f>
        <v>41</v>
      </c>
    </row>
    <row r="928" customFormat="false" ht="15" hidden="false" customHeight="false" outlineLevel="0" collapsed="false">
      <c r="A928" s="67" t="s">
        <v>1496</v>
      </c>
      <c r="B928" s="68"/>
      <c r="C928" s="67"/>
      <c r="D928" s="69"/>
      <c r="E928" s="67"/>
      <c r="F928" s="67"/>
      <c r="G928" s="62"/>
      <c r="H928" s="70"/>
      <c r="I928" s="70"/>
      <c r="J928" s="63"/>
      <c r="K928" s="24" t="n">
        <f aca="false">IF(G928&lt;=7,G928*3.2+6,IF(G928&lt;=13,G928*3+6,IF(G928&lt;=28,G928*2.7+6,IF(G928&lt;=45,G928*2.5,IF(G928&gt;45,G928*2)))))*1.1</f>
        <v>6.6</v>
      </c>
      <c r="L928" s="6" t="n">
        <f aca="false">QUOTIENT(Tabelle4[[#This Row],[Spalte14]],6)</f>
        <v>1</v>
      </c>
    </row>
    <row r="929" customFormat="false" ht="28.35" hidden="false" customHeight="false" outlineLevel="0" collapsed="false">
      <c r="A929" s="62" t="s">
        <v>1497</v>
      </c>
      <c r="B929" s="71"/>
      <c r="C929" s="62"/>
      <c r="D929" s="72" t="s">
        <v>1498</v>
      </c>
      <c r="E929" s="62" t="s">
        <v>1499</v>
      </c>
      <c r="F929" s="62" t="n">
        <v>2016</v>
      </c>
      <c r="G929" s="62" t="n">
        <v>33.5</v>
      </c>
      <c r="H929" s="70" t="n">
        <v>0</v>
      </c>
      <c r="I929" s="70" t="s">
        <v>1500</v>
      </c>
      <c r="J929" s="63" t="n">
        <v>2</v>
      </c>
      <c r="K929" s="24" t="n">
        <f aca="false">IF(G929&lt;=7,G929*3.2+6,IF(G929&lt;=13,G929*3+6,IF(G929&lt;=28,G929*2.7+6,IF(G929&lt;=45,G929*2.5,IF(G929&gt;45,G929*2)))))*1.1</f>
        <v>92.125</v>
      </c>
      <c r="L929" s="6" t="n">
        <f aca="false">QUOTIENT(Tabelle4[[#This Row],[Spalte14]],6)</f>
        <v>15</v>
      </c>
      <c r="M929" s="1" t="s">
        <v>1501</v>
      </c>
    </row>
    <row r="930" customFormat="false" ht="15" hidden="false" customHeight="false" outlineLevel="0" collapsed="false">
      <c r="A930" s="62"/>
      <c r="B930" s="71"/>
      <c r="C930" s="62"/>
      <c r="D930" s="72"/>
      <c r="E930" s="62"/>
      <c r="F930" s="62"/>
      <c r="G930" s="62"/>
      <c r="H930" s="70"/>
      <c r="I930" s="70"/>
      <c r="J930" s="63"/>
      <c r="K930" s="24" t="n">
        <f aca="false">IF(G930&lt;=7,G930*3.2+6,IF(G930&lt;=13,G930*3+6,IF(G930&lt;=28,G930*2.7+6,IF(G930&lt;=45,G930*2.5,IF(G930&gt;45,G930*2)))))*1.1</f>
        <v>6.6</v>
      </c>
      <c r="L930" s="6" t="n">
        <f aca="false">QUOTIENT(Tabelle4[[#This Row],[Spalte14]],6)</f>
        <v>1</v>
      </c>
    </row>
    <row r="931" customFormat="false" ht="28.35" hidden="false" customHeight="false" outlineLevel="0" collapsed="false">
      <c r="A931" s="62" t="s">
        <v>1502</v>
      </c>
      <c r="B931" s="71"/>
      <c r="C931" s="62"/>
      <c r="D931" s="72"/>
      <c r="E931" s="62" t="s">
        <v>1503</v>
      </c>
      <c r="F931" s="74" t="n">
        <v>2011</v>
      </c>
      <c r="G931" s="62" t="n">
        <v>186</v>
      </c>
      <c r="H931" s="70" t="n">
        <v>2</v>
      </c>
      <c r="I931" s="70"/>
      <c r="J931" s="63"/>
      <c r="K931" s="24" t="n">
        <f aca="false">IF(G931&lt;=7,G931*3.2+6,IF(G931&lt;=13,G931*3+6,IF(G931&lt;=28,G931*2.7+6,IF(G931&lt;=45,G931*2.5,IF(G931&gt;45,G931*2)))))*1.1</f>
        <v>409.2</v>
      </c>
      <c r="L931" s="6" t="n">
        <f aca="false">QUOTIENT(Tabelle4[[#This Row],[Spalte14]],6)</f>
        <v>68</v>
      </c>
      <c r="M931" s="0" t="s">
        <v>1504</v>
      </c>
    </row>
    <row r="932" customFormat="false" ht="28.35" hidden="false" customHeight="false" outlineLevel="0" collapsed="false">
      <c r="A932" s="62" t="s">
        <v>1502</v>
      </c>
      <c r="B932" s="71"/>
      <c r="C932" s="62"/>
      <c r="D932" s="72" t="s">
        <v>1505</v>
      </c>
      <c r="E932" s="62" t="s">
        <v>1506</v>
      </c>
      <c r="F932" s="62" t="n">
        <v>2017</v>
      </c>
      <c r="G932" s="62" t="n">
        <v>30.78</v>
      </c>
      <c r="H932" s="70" t="n">
        <v>1</v>
      </c>
      <c r="I932" s="70"/>
      <c r="J932" s="63" t="n">
        <v>2</v>
      </c>
      <c r="K932" s="24" t="n">
        <f aca="false">IF(G932&lt;=7,G932*3.2+6,IF(G932&lt;=13,G932*3+6,IF(G932&lt;=28,G932*2.7+6,IF(G932&lt;=45,G932*2.5,IF(G932&gt;45,G932*2)))))*1.1</f>
        <v>84.645</v>
      </c>
      <c r="L932" s="6" t="n">
        <f aca="false">QUOTIENT(Tabelle4[[#This Row],[Spalte14]],6)</f>
        <v>14</v>
      </c>
      <c r="M932" s="1" t="s">
        <v>1507</v>
      </c>
    </row>
    <row r="933" customFormat="false" ht="28.35" hidden="false" customHeight="false" outlineLevel="0" collapsed="false">
      <c r="A933" s="62" t="s">
        <v>1508</v>
      </c>
      <c r="B933" s="71"/>
      <c r="C933" s="62"/>
      <c r="D933" s="72" t="s">
        <v>1505</v>
      </c>
      <c r="E933" s="62" t="s">
        <v>1506</v>
      </c>
      <c r="F933" s="62" t="n">
        <v>2012</v>
      </c>
      <c r="G933" s="62" t="n">
        <v>65.97</v>
      </c>
      <c r="H933" s="70" t="n">
        <v>1</v>
      </c>
      <c r="I933" s="70" t="s">
        <v>809</v>
      </c>
      <c r="J933" s="63"/>
      <c r="K933" s="24" t="n">
        <f aca="false">IF(G933&lt;=7,G933*3.2+6,IF(G933&lt;=13,G933*3+6,IF(G933&lt;=28,G933*2.7+6,IF(G933&lt;=45,G933*2.5,IF(G933&gt;45,G933*2)))))*1.1</f>
        <v>145.134</v>
      </c>
      <c r="L933" s="6" t="n">
        <f aca="false">QUOTIENT(Tabelle4[[#This Row],[Spalte14]],6)</f>
        <v>24</v>
      </c>
      <c r="M933" s="1" t="s">
        <v>1509</v>
      </c>
    </row>
    <row r="934" customFormat="false" ht="28.35" hidden="false" customHeight="false" outlineLevel="0" collapsed="false">
      <c r="A934" s="62" t="s">
        <v>1510</v>
      </c>
      <c r="B934" s="71"/>
      <c r="C934" s="62"/>
      <c r="D934" s="72" t="s">
        <v>1137</v>
      </c>
      <c r="E934" s="62" t="s">
        <v>1511</v>
      </c>
      <c r="F934" s="62" t="n">
        <v>2009</v>
      </c>
      <c r="G934" s="62" t="n">
        <v>116.95</v>
      </c>
      <c r="H934" s="70" t="n">
        <v>2</v>
      </c>
      <c r="I934" s="70"/>
      <c r="J934" s="63"/>
      <c r="K934" s="24" t="n">
        <f aca="false">IF(G934&lt;=7,G934*3.2+6,IF(G934&lt;=13,G934*3+6,IF(G934&lt;=28,G934*2.7+6,IF(G934&lt;=45,G934*2.5,IF(G934&gt;45,G934*2)))))*1.1</f>
        <v>257.29</v>
      </c>
      <c r="L934" s="6" t="n">
        <f aca="false">QUOTIENT(Tabelle4[[#This Row],[Spalte14]],6)</f>
        <v>42</v>
      </c>
      <c r="M934" s="1" t="s">
        <v>1512</v>
      </c>
    </row>
    <row r="935" customFormat="false" ht="15" hidden="false" customHeight="false" outlineLevel="0" collapsed="false">
      <c r="A935" s="62" t="s">
        <v>1513</v>
      </c>
      <c r="B935" s="71"/>
      <c r="C935" s="62"/>
      <c r="D935" s="72" t="s">
        <v>1498</v>
      </c>
      <c r="E935" s="62"/>
      <c r="F935" s="62" t="n">
        <v>2010</v>
      </c>
      <c r="G935" s="62" t="n">
        <v>99.9</v>
      </c>
      <c r="H935" s="70" t="n">
        <v>2</v>
      </c>
      <c r="I935" s="70"/>
      <c r="J935" s="63"/>
      <c r="K935" s="24" t="n">
        <f aca="false">IF(G935&lt;=7,G935*3.2+6,IF(G935&lt;=13,G935*3+6,IF(G935&lt;=28,G935*2.7+6,IF(G935&lt;=45,G935*2.5,IF(G935&gt;45,G935*2)))))*1.1</f>
        <v>219.78</v>
      </c>
      <c r="L935" s="6" t="n">
        <f aca="false">QUOTIENT(Tabelle4[[#This Row],[Spalte14]],6)</f>
        <v>36</v>
      </c>
      <c r="M935" s="1"/>
    </row>
    <row r="936" customFormat="false" ht="15" hidden="false" customHeight="false" outlineLevel="0" collapsed="false">
      <c r="A936" s="62"/>
      <c r="B936" s="71"/>
      <c r="C936" s="62"/>
      <c r="D936" s="72"/>
      <c r="E936" s="62"/>
      <c r="F936" s="62"/>
      <c r="G936" s="62"/>
      <c r="H936" s="70"/>
      <c r="I936" s="70"/>
      <c r="J936" s="63"/>
      <c r="K936" s="26"/>
      <c r="M936" s="1"/>
    </row>
    <row r="937" customFormat="false" ht="15" hidden="false" customHeight="false" outlineLevel="0" collapsed="false">
      <c r="A937" s="62"/>
      <c r="B937" s="71"/>
      <c r="C937" s="62"/>
      <c r="D937" s="72"/>
      <c r="E937" s="62"/>
      <c r="F937" s="62"/>
      <c r="G937" s="62"/>
      <c r="H937" s="70"/>
      <c r="I937" s="70"/>
      <c r="J937" s="63"/>
      <c r="K937" s="24" t="n">
        <f aca="false">IF(G937&lt;=7,G937*3.2+6,IF(G937&lt;=13,G937*3+6,IF(G937&lt;=28,G937*2.7+6,IF(G937&lt;=45,G937*2.5,IF(G937&gt;45,G937*2)))))*1.1</f>
        <v>6.6</v>
      </c>
      <c r="L937" s="6" t="n">
        <f aca="false">QUOTIENT(Tabelle4[[#This Row],[Spalte14]],6)</f>
        <v>1</v>
      </c>
      <c r="M937" s="1" t="s">
        <v>1514</v>
      </c>
    </row>
    <row r="938" customFormat="false" ht="28.35" hidden="false" customHeight="false" outlineLevel="0" collapsed="false">
      <c r="A938" s="62" t="s">
        <v>1515</v>
      </c>
      <c r="B938" s="71"/>
      <c r="C938" s="62"/>
      <c r="D938" s="72" t="s">
        <v>1505</v>
      </c>
      <c r="E938" s="62" t="s">
        <v>1511</v>
      </c>
      <c r="F938" s="62" t="n">
        <v>2012</v>
      </c>
      <c r="G938" s="62" t="n">
        <v>107</v>
      </c>
      <c r="H938" s="70" t="n">
        <v>2</v>
      </c>
      <c r="I938" s="70"/>
      <c r="J938" s="63"/>
      <c r="K938" s="24" t="n">
        <f aca="false">IF(G938&lt;=7,G938*3.2+6,IF(G938&lt;=13,G938*3+6,IF(G938&lt;=28,G938*2.7+6,IF(G938&lt;=45,G938*2.5,IF(G938&gt;45,G938*2)))))*1.1</f>
        <v>235.4</v>
      </c>
      <c r="L938" s="6" t="n">
        <f aca="false">QUOTIENT(Tabelle4[[#This Row],[Spalte14]],6)</f>
        <v>39</v>
      </c>
      <c r="M938" s="1" t="s">
        <v>1514</v>
      </c>
    </row>
    <row r="939" customFormat="false" ht="28.35" hidden="false" customHeight="false" outlineLevel="0" collapsed="false">
      <c r="A939" s="62" t="s">
        <v>1515</v>
      </c>
      <c r="B939" s="71"/>
      <c r="C939" s="62"/>
      <c r="D939" s="72" t="s">
        <v>1505</v>
      </c>
      <c r="E939" s="62" t="s">
        <v>1511</v>
      </c>
      <c r="F939" s="62" t="n">
        <v>2005</v>
      </c>
      <c r="G939" s="62" t="n">
        <v>93.2</v>
      </c>
      <c r="H939" s="70" t="n">
        <v>1</v>
      </c>
      <c r="I939" s="70"/>
      <c r="J939" s="63" t="n">
        <v>1</v>
      </c>
      <c r="K939" s="26" t="n">
        <v>215</v>
      </c>
      <c r="L939" s="6" t="n">
        <f aca="false">QUOTIENT(Tabelle4[[#This Row],[Spalte14]],6)</f>
        <v>35</v>
      </c>
      <c r="M939" s="1" t="s">
        <v>1514</v>
      </c>
    </row>
    <row r="940" customFormat="false" ht="28.35" hidden="false" customHeight="false" outlineLevel="0" collapsed="false">
      <c r="A940" s="62" t="s">
        <v>1516</v>
      </c>
      <c r="B940" s="71"/>
      <c r="C940" s="62"/>
      <c r="D940" s="72" t="s">
        <v>1505</v>
      </c>
      <c r="E940" s="62" t="s">
        <v>1503</v>
      </c>
      <c r="F940" s="62" t="n">
        <v>1999</v>
      </c>
      <c r="G940" s="62" t="n">
        <v>180</v>
      </c>
      <c r="H940" s="70" t="n">
        <v>1</v>
      </c>
      <c r="I940" s="70"/>
      <c r="J940" s="63"/>
      <c r="K940" s="26" t="n">
        <v>465</v>
      </c>
      <c r="L940" s="6" t="n">
        <f aca="false">QUOTIENT(Tabelle4[[#This Row],[Spalte14]],6)</f>
        <v>77</v>
      </c>
      <c r="M940" s="1" t="s">
        <v>1517</v>
      </c>
    </row>
    <row r="941" customFormat="false" ht="15" hidden="false" customHeight="false" outlineLevel="0" collapsed="false">
      <c r="A941" s="62" t="s">
        <v>1518</v>
      </c>
      <c r="B941" s="71"/>
      <c r="C941" s="62"/>
      <c r="D941" s="72" t="s">
        <v>1519</v>
      </c>
      <c r="E941" s="62" t="s">
        <v>1520</v>
      </c>
      <c r="F941" s="62" t="n">
        <v>2008</v>
      </c>
      <c r="G941" s="62"/>
      <c r="H941" s="70" t="n">
        <v>3</v>
      </c>
      <c r="I941" s="70"/>
      <c r="J941" s="63"/>
      <c r="K941" s="26" t="n">
        <v>48</v>
      </c>
      <c r="L941" s="6" t="n">
        <f aca="false">QUOTIENT(Tabelle4[[#This Row],[Spalte14]],6)</f>
        <v>8</v>
      </c>
      <c r="M941" s="1" t="s">
        <v>1521</v>
      </c>
    </row>
    <row r="942" customFormat="false" ht="15" hidden="false" customHeight="false" outlineLevel="0" collapsed="false">
      <c r="A942" s="62" t="s">
        <v>1522</v>
      </c>
      <c r="B942" s="71"/>
      <c r="C942" s="62"/>
      <c r="D942" s="72" t="s">
        <v>1519</v>
      </c>
      <c r="E942" s="62" t="s">
        <v>1523</v>
      </c>
      <c r="F942" s="62" t="n">
        <v>2015</v>
      </c>
      <c r="G942" s="62" t="n">
        <v>33.5</v>
      </c>
      <c r="H942" s="70" t="n">
        <v>1</v>
      </c>
      <c r="I942" s="73" t="s">
        <v>63</v>
      </c>
      <c r="J942" s="63" t="n">
        <v>1</v>
      </c>
      <c r="K942" s="24" t="n">
        <f aca="false">IF(G942&lt;=7,G942*3.2+6,IF(G942&lt;=13,G942*3+6,IF(G942&lt;=28,G942*2.7+6,IF(G942&lt;=45,G942*2.5,IF(G942&gt;45,G942*2)))))*1.1</f>
        <v>92.125</v>
      </c>
      <c r="L942" s="6" t="n">
        <f aca="false">QUOTIENT(Tabelle4[[#This Row],[Spalte14]],6)</f>
        <v>15</v>
      </c>
      <c r="M942" s="1" t="s">
        <v>1524</v>
      </c>
    </row>
    <row r="943" customFormat="false" ht="28.35" hidden="false" customHeight="false" outlineLevel="0" collapsed="false">
      <c r="A943" s="62" t="s">
        <v>1525</v>
      </c>
      <c r="B943" s="71"/>
      <c r="C943" s="62"/>
      <c r="D943" s="72" t="s">
        <v>1519</v>
      </c>
      <c r="E943" s="62" t="s">
        <v>1511</v>
      </c>
      <c r="F943" s="62" t="n">
        <v>2011</v>
      </c>
      <c r="G943" s="62" t="n">
        <v>13.62</v>
      </c>
      <c r="H943" s="70" t="n">
        <v>1</v>
      </c>
      <c r="I943" s="70" t="s">
        <v>1526</v>
      </c>
      <c r="J943" s="63"/>
      <c r="K943" s="24" t="n">
        <f aca="false">IF(G943&lt;=7,G943*3.2+6,IF(G943&lt;=13,G943*3+6,IF(G943&lt;=28,G943*2.7+6,IF(G943&lt;=45,G943*2.5,IF(G943&gt;45,G943*2)))))*1.1</f>
        <v>47.0514</v>
      </c>
      <c r="L943" s="6" t="n">
        <f aca="false">QUOTIENT(Tabelle4[[#This Row],[Spalte14]],6)</f>
        <v>7</v>
      </c>
      <c r="M943" s="1" t="s">
        <v>1527</v>
      </c>
    </row>
    <row r="944" customFormat="false" ht="15" hidden="false" customHeight="false" outlineLevel="0" collapsed="false">
      <c r="A944" s="62"/>
      <c r="B944" s="71"/>
      <c r="C944" s="62"/>
      <c r="D944" s="72"/>
      <c r="E944" s="62"/>
      <c r="F944" s="62"/>
      <c r="G944" s="62"/>
      <c r="H944" s="70"/>
      <c r="I944" s="70"/>
      <c r="J944" s="63"/>
      <c r="K944" s="24" t="n">
        <f aca="false">IF(G944&lt;=7,G944*3.2+6,IF(G944&lt;=13,G944*3+6,IF(G944&lt;=28,G944*2.7+6,IF(G944&lt;=45,G944*2.5,IF(G944&gt;45,G944*2)))))*1.1</f>
        <v>6.6</v>
      </c>
      <c r="L944" s="6" t="n">
        <f aca="false">QUOTIENT(Tabelle4[[#This Row],[Spalte14]],6)</f>
        <v>1</v>
      </c>
      <c r="M944" s="1" t="s">
        <v>1527</v>
      </c>
    </row>
    <row r="945" customFormat="false" ht="15" hidden="false" customHeight="false" outlineLevel="0" collapsed="false">
      <c r="A945" s="62"/>
      <c r="B945" s="71"/>
      <c r="C945" s="62"/>
      <c r="D945" s="72"/>
      <c r="E945" s="62"/>
      <c r="F945" s="62"/>
      <c r="G945" s="62"/>
      <c r="H945" s="70"/>
      <c r="I945" s="70"/>
      <c r="J945" s="63"/>
      <c r="K945" s="24" t="n">
        <f aca="false">IF(G945&lt;=7,G945*3.2+6,IF(G945&lt;=13,G945*3+6,IF(G945&lt;=28,G945*2.7+6,IF(G945&lt;=45,G945*2.5,IF(G945&gt;45,G945*2)))))*1.1</f>
        <v>6.6</v>
      </c>
      <c r="L945" s="6" t="n">
        <f aca="false">QUOTIENT(Tabelle4[[#This Row],[Spalte14]],6)</f>
        <v>1</v>
      </c>
    </row>
    <row r="946" customFormat="false" ht="28.35" hidden="false" customHeight="false" outlineLevel="0" collapsed="false">
      <c r="A946" s="62" t="s">
        <v>1528</v>
      </c>
      <c r="B946" s="71"/>
      <c r="C946" s="62"/>
      <c r="D946" s="72" t="s">
        <v>1519</v>
      </c>
      <c r="E946" s="62" t="s">
        <v>1529</v>
      </c>
      <c r="F946" s="62" t="n">
        <v>2011</v>
      </c>
      <c r="G946" s="62" t="n">
        <v>10.3</v>
      </c>
      <c r="H946" s="70" t="n">
        <v>3</v>
      </c>
      <c r="I946" s="70"/>
      <c r="J946" s="63"/>
      <c r="K946" s="24" t="n">
        <f aca="false">IF(G946&lt;=7,G946*3.2+6,IF(G946&lt;=13,G946*3+6,IF(G946&lt;=28,G946*2.7+6,IF(G946&lt;=45,G946*2.5,IF(G946&gt;45,G946*2)))))*1.1</f>
        <v>40.59</v>
      </c>
      <c r="L946" s="6" t="n">
        <f aca="false">QUOTIENT(Tabelle4[[#This Row],[Spalte14]],6)</f>
        <v>6</v>
      </c>
      <c r="M946" s="1" t="s">
        <v>1530</v>
      </c>
    </row>
    <row r="947" customFormat="false" ht="41.75" hidden="false" customHeight="false" outlineLevel="0" collapsed="false">
      <c r="A947" s="62" t="s">
        <v>1531</v>
      </c>
      <c r="B947" s="71"/>
      <c r="C947" s="62"/>
      <c r="D947" s="72" t="s">
        <v>1519</v>
      </c>
      <c r="E947" s="62" t="s">
        <v>1532</v>
      </c>
      <c r="F947" s="62" t="n">
        <v>2011</v>
      </c>
      <c r="G947" s="62" t="n">
        <v>10.8</v>
      </c>
      <c r="H947" s="70" t="n">
        <v>3</v>
      </c>
      <c r="I947" s="70"/>
      <c r="J947" s="63"/>
      <c r="K947" s="24" t="n">
        <f aca="false">IF(G947&lt;=7,G947*3.2+6,IF(G947&lt;=13,G947*3+6,IF(G947&lt;=28,G947*2.7+6,IF(G947&lt;=45,G947*2.5,IF(G947&gt;45,G947*2)))))*1.1</f>
        <v>42.24</v>
      </c>
      <c r="L947" s="6" t="n">
        <f aca="false">QUOTIENT(Tabelle4[[#This Row],[Spalte14]],6)</f>
        <v>7</v>
      </c>
      <c r="M947" s="1" t="s">
        <v>1533</v>
      </c>
    </row>
    <row r="948" customFormat="false" ht="28.35" hidden="false" customHeight="false" outlineLevel="0" collapsed="false">
      <c r="A948" s="62" t="s">
        <v>1534</v>
      </c>
      <c r="B948" s="71"/>
      <c r="C948" s="62"/>
      <c r="D948" s="72" t="s">
        <v>1519</v>
      </c>
      <c r="E948" s="62" t="s">
        <v>1499</v>
      </c>
      <c r="F948" s="62" t="n">
        <v>2011</v>
      </c>
      <c r="G948" s="62" t="n">
        <v>14.5</v>
      </c>
      <c r="H948" s="70" t="n">
        <v>1</v>
      </c>
      <c r="I948" s="70" t="s">
        <v>1535</v>
      </c>
      <c r="J948" s="63"/>
      <c r="K948" s="24" t="n">
        <f aca="false">IF(G948&lt;=7,G948*3.2+6,IF(G948&lt;=13,G948*3+6,IF(G948&lt;=28,G948*2.7+6,IF(G948&lt;=45,G948*2.5,IF(G948&gt;45,G948*2)))))*1.1</f>
        <v>49.665</v>
      </c>
      <c r="L948" s="6" t="n">
        <f aca="false">QUOTIENT(Tabelle4[[#This Row],[Spalte14]],6)</f>
        <v>8</v>
      </c>
      <c r="M948" s="1" t="s">
        <v>1536</v>
      </c>
      <c r="O948" s="0" t="s">
        <v>1482</v>
      </c>
    </row>
    <row r="949" customFormat="false" ht="28.35" hidden="false" customHeight="false" outlineLevel="0" collapsed="false">
      <c r="A949" s="62" t="s">
        <v>1537</v>
      </c>
      <c r="B949" s="71"/>
      <c r="C949" s="62"/>
      <c r="D949" s="72" t="s">
        <v>1519</v>
      </c>
      <c r="E949" s="62" t="s">
        <v>1538</v>
      </c>
      <c r="F949" s="62" t="n">
        <v>2003</v>
      </c>
      <c r="G949" s="62" t="n">
        <v>27.3</v>
      </c>
      <c r="H949" s="70" t="n">
        <v>2</v>
      </c>
      <c r="I949" s="70"/>
      <c r="J949" s="63" t="n">
        <v>1</v>
      </c>
      <c r="K949" s="24" t="n">
        <f aca="false">IF(G949&lt;=7,G949*3.2+6,IF(G949&lt;=13,G949*3+6,IF(G949&lt;=28,G949*2.7+6,IF(G949&lt;=45,G949*2.5,IF(G949&gt;45,G949*2)))))*1.1</f>
        <v>87.681</v>
      </c>
      <c r="L949" s="6" t="n">
        <f aca="false">QUOTIENT(Tabelle4[[#This Row],[Spalte14]],6)</f>
        <v>14</v>
      </c>
      <c r="M949" s="1" t="s">
        <v>1539</v>
      </c>
    </row>
    <row r="950" customFormat="false" ht="28.35" hidden="false" customHeight="false" outlineLevel="0" collapsed="false">
      <c r="A950" s="0" t="s">
        <v>1540</v>
      </c>
      <c r="B950" s="23"/>
      <c r="D950" s="1" t="s">
        <v>1505</v>
      </c>
      <c r="E950" s="62" t="s">
        <v>1541</v>
      </c>
      <c r="F950" s="62" t="n">
        <v>2009</v>
      </c>
      <c r="G950" s="2" t="n">
        <v>30.9</v>
      </c>
      <c r="H950" s="21" t="n">
        <v>0</v>
      </c>
      <c r="I950" s="21" t="s">
        <v>179</v>
      </c>
      <c r="J950" s="4" t="n">
        <v>2</v>
      </c>
      <c r="K950" s="24" t="n">
        <f aca="false">IF(G950&lt;=7,G950*3.2+6,IF(G950&lt;=13,G950*3+6,IF(G950&lt;=28,G950*2.7+6,IF(G950&lt;=45,G950*2.5,IF(G950&gt;45,G950*2)))))*1.1</f>
        <v>84.975</v>
      </c>
      <c r="L950" s="6" t="n">
        <f aca="false">QUOTIENT(Tabelle4[[#This Row],[Spalte14]],6)</f>
        <v>14</v>
      </c>
      <c r="M950" s="1" t="s">
        <v>1542</v>
      </c>
    </row>
    <row r="951" customFormat="false" ht="15" hidden="false" customHeight="false" outlineLevel="0" collapsed="false">
      <c r="A951" s="62"/>
      <c r="B951" s="71"/>
      <c r="C951" s="62"/>
      <c r="D951" s="72"/>
      <c r="E951" s="62"/>
      <c r="F951" s="62"/>
      <c r="G951" s="62"/>
      <c r="H951" s="70"/>
      <c r="I951" s="70"/>
      <c r="J951" s="63"/>
      <c r="K951" s="24" t="n">
        <f aca="false">IF(G951&lt;=7,G951*3.2+6,IF(G951&lt;=13,G951*3+6,IF(G951&lt;=28,G951*2.7+6,IF(G951&lt;=45,G951*2.5,IF(G951&gt;45,G951*2)))))*1.1</f>
        <v>6.6</v>
      </c>
      <c r="L951" s="6" t="n">
        <f aca="false">QUOTIENT(Tabelle4[[#This Row],[Spalte14]],6)</f>
        <v>1</v>
      </c>
      <c r="M951" s="1" t="s">
        <v>1543</v>
      </c>
    </row>
    <row r="952" customFormat="false" ht="28.35" hidden="false" customHeight="false" outlineLevel="0" collapsed="false">
      <c r="A952" s="62" t="s">
        <v>1544</v>
      </c>
      <c r="B952" s="71"/>
      <c r="C952" s="62"/>
      <c r="D952" s="72"/>
      <c r="E952" s="62" t="s">
        <v>1545</v>
      </c>
      <c r="F952" s="62" t="n">
        <v>2018</v>
      </c>
      <c r="G952" s="62" t="n">
        <v>159.72</v>
      </c>
      <c r="H952" s="70" t="n">
        <v>2</v>
      </c>
      <c r="I952" s="70"/>
      <c r="J952" s="63"/>
      <c r="K952" s="24" t="n">
        <f aca="false">IF(G952&lt;=7,G952*3.2+6,IF(G952&lt;=13,G952*3+6,IF(G952&lt;=28,G952*2.7+6,IF(G952&lt;=45,G952*2.5,IF(G952&gt;45,G952*2)))))*1.1</f>
        <v>351.384</v>
      </c>
      <c r="L952" s="6" t="n">
        <f aca="false">QUOTIENT(Tabelle4[[#This Row],[Spalte14]],6)</f>
        <v>58</v>
      </c>
      <c r="M952" s="1" t="s">
        <v>1546</v>
      </c>
    </row>
    <row r="953" customFormat="false" ht="15" hidden="false" customHeight="false" outlineLevel="0" collapsed="false">
      <c r="A953" s="62"/>
      <c r="B953" s="71"/>
      <c r="C953" s="62"/>
      <c r="D953" s="72"/>
      <c r="E953" s="62"/>
      <c r="F953" s="62"/>
      <c r="G953" s="62"/>
      <c r="H953" s="70"/>
      <c r="I953" s="70"/>
      <c r="J953" s="63"/>
      <c r="K953" s="24" t="n">
        <f aca="false">IF(G953&lt;=7,G953*3.2+6,IF(G953&lt;=13,G953*3+6,IF(G953&lt;=28,G953*2.7+6,IF(G953&lt;=45,G953*2.5,IF(G953&gt;45,G953*2)))))*1.1</f>
        <v>6.6</v>
      </c>
      <c r="M953" s="1"/>
    </row>
    <row r="954" customFormat="false" ht="15" hidden="false" customHeight="false" outlineLevel="0" collapsed="false">
      <c r="A954" s="62"/>
      <c r="B954" s="71"/>
      <c r="C954" s="62"/>
      <c r="D954" s="72"/>
      <c r="E954" s="62"/>
      <c r="F954" s="62"/>
      <c r="G954" s="62"/>
      <c r="H954" s="70"/>
      <c r="I954" s="70"/>
      <c r="J954" s="63"/>
      <c r="K954" s="24" t="n">
        <f aca="false">IF(G954&lt;=7,G954*3.2+6,IF(G954&lt;=13,G954*3+6,IF(G954&lt;=28,G954*2.7+6,IF(G954&lt;=45,G954*2.5,IF(G954&gt;45,G954*2)))))*1.1</f>
        <v>6.6</v>
      </c>
      <c r="L954" s="6" t="n">
        <f aca="false">QUOTIENT(Tabelle4[[#This Row],[Spalte14]],6)</f>
        <v>1</v>
      </c>
      <c r="M954" s="1" t="s">
        <v>1547</v>
      </c>
    </row>
    <row r="955" customFormat="false" ht="15" hidden="false" customHeight="false" outlineLevel="0" collapsed="false">
      <c r="A955" s="62" t="s">
        <v>1548</v>
      </c>
      <c r="B955" s="71"/>
      <c r="C955" s="62"/>
      <c r="D955" s="72" t="s">
        <v>1505</v>
      </c>
      <c r="E955" s="62" t="s">
        <v>1549</v>
      </c>
      <c r="F955" s="62" t="n">
        <v>2013</v>
      </c>
      <c r="G955" s="62" t="n">
        <v>59.7</v>
      </c>
      <c r="H955" s="70" t="n">
        <v>2</v>
      </c>
      <c r="I955" s="73"/>
      <c r="J955" s="63"/>
      <c r="K955" s="24" t="n">
        <f aca="false">IF(G955&lt;=7,G955*3.2+6,IF(G955&lt;=13,G955*3+6,IF(G955&lt;=28,G955*2.7+6,IF(G955&lt;=45,G955*2.5,IF(G955&gt;45,G955*2)))))*1.1</f>
        <v>131.34</v>
      </c>
      <c r="L955" s="6" t="n">
        <f aca="false">QUOTIENT(Tabelle4[[#This Row],[Spalte14]],6)</f>
        <v>21</v>
      </c>
      <c r="M955" s="1" t="s">
        <v>1550</v>
      </c>
    </row>
    <row r="956" customFormat="false" ht="41.75" hidden="false" customHeight="false" outlineLevel="0" collapsed="false">
      <c r="A956" s="62" t="s">
        <v>1551</v>
      </c>
      <c r="B956" s="71"/>
      <c r="C956" s="62"/>
      <c r="D956" s="72" t="s">
        <v>1505</v>
      </c>
      <c r="E956" s="62" t="s">
        <v>1532</v>
      </c>
      <c r="F956" s="62" t="n">
        <v>2011</v>
      </c>
      <c r="G956" s="62" t="n">
        <v>79.15</v>
      </c>
      <c r="H956" s="70" t="n">
        <v>2</v>
      </c>
      <c r="I956" s="70"/>
      <c r="J956" s="63"/>
      <c r="K956" s="24" t="n">
        <f aca="false">IF(G956&lt;=7,G956*3.2+6,IF(G956&lt;=13,G956*3+6,IF(G956&lt;=28,G956*2.7+6,IF(G956&lt;=45,G956*2.5,IF(G956&gt;45,G956*2)))))*1.1</f>
        <v>174.13</v>
      </c>
      <c r="L956" s="6" t="n">
        <f aca="false">QUOTIENT(Tabelle4[[#This Row],[Spalte14]],6)</f>
        <v>29</v>
      </c>
      <c r="M956" s="1" t="s">
        <v>1552</v>
      </c>
    </row>
    <row r="957" customFormat="false" ht="15" hidden="false" customHeight="false" outlineLevel="0" collapsed="false">
      <c r="A957" s="62"/>
      <c r="B957" s="71"/>
      <c r="C957" s="62"/>
      <c r="D957" s="72"/>
      <c r="E957" s="62"/>
      <c r="F957" s="62"/>
      <c r="G957" s="62"/>
      <c r="H957" s="70"/>
      <c r="I957" s="70"/>
      <c r="J957" s="63"/>
      <c r="K957" s="24" t="n">
        <f aca="false">IF(G957&lt;=7,G957*3.2+6,IF(G957&lt;=13,G957*3+6,IF(G957&lt;=28,G957*2.7+6,IF(G957&lt;=45,G957*2.5,IF(G957&gt;45,G957*2)))))*1.1</f>
        <v>6.6</v>
      </c>
      <c r="L957" s="6" t="n">
        <f aca="false">QUOTIENT(Tabelle4[[#This Row],[Spalte14]],6)</f>
        <v>1</v>
      </c>
      <c r="M957" s="1"/>
    </row>
    <row r="958" customFormat="false" ht="15" hidden="false" customHeight="false" outlineLevel="0" collapsed="false">
      <c r="A958" s="62"/>
      <c r="B958" s="71"/>
      <c r="C958" s="62"/>
      <c r="D958" s="72"/>
      <c r="E958" s="62"/>
      <c r="F958" s="62"/>
      <c r="G958" s="62"/>
      <c r="H958" s="70"/>
      <c r="I958" s="70"/>
      <c r="J958" s="63"/>
      <c r="K958" s="24" t="n">
        <f aca="false">IF(G958&lt;=7,G958*3.2+6,IF(G958&lt;=13,G958*3+6,IF(G958&lt;=28,G958*2.7+6,IF(G958&lt;=45,G958*2.5,IF(G958&gt;45,G958*2)))))*1.1</f>
        <v>6.6</v>
      </c>
      <c r="L958" s="6" t="n">
        <f aca="false">QUOTIENT(Tabelle4[[#This Row],[Spalte14]],6)</f>
        <v>1</v>
      </c>
      <c r="M958" s="1"/>
    </row>
    <row r="959" customFormat="false" ht="41.75" hidden="false" customHeight="false" outlineLevel="0" collapsed="false">
      <c r="A959" s="62" t="s">
        <v>1553</v>
      </c>
      <c r="B959" s="71"/>
      <c r="C959" s="62"/>
      <c r="D959" s="72" t="s">
        <v>1505</v>
      </c>
      <c r="E959" s="62" t="s">
        <v>1532</v>
      </c>
      <c r="F959" s="62" t="n">
        <v>2006</v>
      </c>
      <c r="G959" s="62" t="n">
        <v>89.25</v>
      </c>
      <c r="H959" s="70" t="n">
        <v>3</v>
      </c>
      <c r="I959" s="70"/>
      <c r="J959" s="63"/>
      <c r="K959" s="24" t="n">
        <f aca="false">IF(G959&lt;=7,G959*3.2+6,IF(G959&lt;=13,G959*3+6,IF(G959&lt;=28,G959*2.7+6,IF(G959&lt;=45,G959*2.5,IF(G959&gt;45,G959*2)))))*1.1</f>
        <v>196.35</v>
      </c>
      <c r="L959" s="6" t="n">
        <f aca="false">QUOTIENT(Tabelle4[[#This Row],[Spalte14]],6)</f>
        <v>32</v>
      </c>
      <c r="M959" s="1" t="s">
        <v>1554</v>
      </c>
    </row>
    <row r="960" customFormat="false" ht="41.75" hidden="false" customHeight="false" outlineLevel="0" collapsed="false">
      <c r="A960" s="62" t="s">
        <v>1555</v>
      </c>
      <c r="B960" s="71"/>
      <c r="C960" s="62"/>
      <c r="D960" s="72" t="s">
        <v>1505</v>
      </c>
      <c r="E960" s="62" t="s">
        <v>1556</v>
      </c>
      <c r="F960" s="62" t="n">
        <v>2015</v>
      </c>
      <c r="G960" s="62" t="n">
        <v>54.65</v>
      </c>
      <c r="H960" s="70" t="n">
        <v>1</v>
      </c>
      <c r="I960" s="70"/>
      <c r="J960" s="63" t="n">
        <v>2</v>
      </c>
      <c r="K960" s="26" t="n">
        <v>125</v>
      </c>
      <c r="L960" s="6" t="n">
        <f aca="false">QUOTIENT(Tabelle4[[#This Row],[Spalte14]],6)</f>
        <v>20</v>
      </c>
      <c r="M960" s="1" t="s">
        <v>1557</v>
      </c>
    </row>
    <row r="961" customFormat="false" ht="28.35" hidden="false" customHeight="false" outlineLevel="0" collapsed="false">
      <c r="A961" s="62" t="s">
        <v>1558</v>
      </c>
      <c r="B961" s="71"/>
      <c r="C961" s="62"/>
      <c r="D961" s="72"/>
      <c r="E961" s="62" t="s">
        <v>1559</v>
      </c>
      <c r="F961" s="62" t="n">
        <v>2008</v>
      </c>
      <c r="G961" s="62" t="n">
        <v>74</v>
      </c>
      <c r="H961" s="70" t="n">
        <v>3</v>
      </c>
      <c r="I961" s="70"/>
      <c r="J961" s="63"/>
      <c r="K961" s="24" t="n">
        <f aca="false">IF(G961&lt;=7,G961*3.2+6,IF(G961&lt;=13,G961*3+6,IF(G961&lt;=28,G961*2.7+6,IF(G961&lt;=45,G961*2.5,IF(G961&gt;45,G961*2)))))*1.1</f>
        <v>162.8</v>
      </c>
      <c r="L961" s="6" t="n">
        <f aca="false">QUOTIENT(Tabelle4[[#This Row],[Spalte14]],6)</f>
        <v>27</v>
      </c>
      <c r="M961" s="1"/>
    </row>
    <row r="962" customFormat="false" ht="28.35" hidden="false" customHeight="false" outlineLevel="0" collapsed="false">
      <c r="A962" s="62" t="s">
        <v>1560</v>
      </c>
      <c r="B962" s="71"/>
      <c r="C962" s="62"/>
      <c r="D962" s="72" t="s">
        <v>1505</v>
      </c>
      <c r="E962" s="62" t="s">
        <v>1561</v>
      </c>
      <c r="F962" s="62" t="n">
        <v>2011</v>
      </c>
      <c r="G962" s="62" t="n">
        <v>58.75</v>
      </c>
      <c r="H962" s="70" t="n">
        <v>1</v>
      </c>
      <c r="I962" s="70" t="s">
        <v>1562</v>
      </c>
      <c r="J962" s="63"/>
      <c r="K962" s="24" t="n">
        <f aca="false">IF(G962&lt;=7,G962*3.2+6,IF(G962&lt;=13,G962*3+6,IF(G962&lt;=28,G962*2.7+6,IF(G962&lt;=45,G962*2.5,IF(G962&gt;45,G962*2)))))*1.1</f>
        <v>129.25</v>
      </c>
      <c r="L962" s="6" t="n">
        <f aca="false">QUOTIENT(Tabelle4[[#This Row],[Spalte14]],6)</f>
        <v>21</v>
      </c>
      <c r="M962" s="1" t="s">
        <v>1563</v>
      </c>
    </row>
    <row r="963" customFormat="false" ht="28.35" hidden="false" customHeight="false" outlineLevel="0" collapsed="false">
      <c r="A963" s="62" t="s">
        <v>1564</v>
      </c>
      <c r="B963" s="71"/>
      <c r="C963" s="62"/>
      <c r="D963" s="72" t="s">
        <v>1505</v>
      </c>
      <c r="E963" s="62" t="s">
        <v>1565</v>
      </c>
      <c r="F963" s="62" t="n">
        <v>2016</v>
      </c>
      <c r="G963" s="62" t="n">
        <v>35.5</v>
      </c>
      <c r="H963" s="70" t="n">
        <v>3</v>
      </c>
      <c r="I963" s="70"/>
      <c r="J963" s="63"/>
      <c r="K963" s="24" t="n">
        <f aca="false">IF(G963&lt;=7,G963*3.2+6,IF(G963&lt;=13,G963*3+6,IF(G963&lt;=28,G963*2.7+6,IF(G963&lt;=45,G963*2.5,IF(G963&gt;45,G963*2)))))*1.1</f>
        <v>97.625</v>
      </c>
      <c r="L963" s="6" t="n">
        <f aca="false">QUOTIENT(Tabelle4[[#This Row],[Spalte14]],6)</f>
        <v>16</v>
      </c>
      <c r="M963" s="1" t="s">
        <v>1566</v>
      </c>
    </row>
    <row r="964" customFormat="false" ht="15" hidden="false" customHeight="false" outlineLevel="0" collapsed="false">
      <c r="A964" s="62"/>
      <c r="B964" s="71"/>
      <c r="C964" s="62"/>
      <c r="D964" s="72"/>
      <c r="E964" s="62"/>
      <c r="F964" s="62"/>
      <c r="G964" s="62"/>
      <c r="H964" s="70"/>
      <c r="I964" s="70"/>
      <c r="J964" s="63"/>
      <c r="K964" s="24" t="n">
        <f aca="false">IF(G964&lt;=7,G964*3.2+6,IF(G964&lt;=13,G964*3+6,IF(G964&lt;=28,G964*2.7+6,IF(G964&lt;=45,G964*2.5,IF(G964&gt;45,G964*2)))))*1.1</f>
        <v>6.6</v>
      </c>
      <c r="L964" s="6" t="n">
        <f aca="false">QUOTIENT(Tabelle4[[#This Row],[Spalte14]],6)</f>
        <v>1</v>
      </c>
      <c r="M964" s="1"/>
    </row>
    <row r="965" customFormat="false" ht="28.35" hidden="false" customHeight="false" outlineLevel="0" collapsed="false">
      <c r="A965" s="62" t="s">
        <v>1567</v>
      </c>
      <c r="B965" s="71"/>
      <c r="C965" s="62"/>
      <c r="D965" s="72" t="s">
        <v>1505</v>
      </c>
      <c r="E965" s="62" t="s">
        <v>1568</v>
      </c>
      <c r="F965" s="62" t="n">
        <v>2006</v>
      </c>
      <c r="G965" s="62" t="n">
        <v>166.55</v>
      </c>
      <c r="H965" s="70" t="n">
        <v>1</v>
      </c>
      <c r="I965" s="70" t="s">
        <v>1569</v>
      </c>
      <c r="J965" s="63"/>
      <c r="K965" s="24" t="n">
        <f aca="false">IF(G965&lt;=7,G965*3.2+6,IF(G965&lt;=13,G965*3+6,IF(G965&lt;=28,G965*2.7+6,IF(G965&lt;=45,G965*2.5,IF(G965&gt;45,G965*2)))))*1.1</f>
        <v>366.41</v>
      </c>
      <c r="L965" s="6" t="n">
        <f aca="false">QUOTIENT(Tabelle4[[#This Row],[Spalte14]],6)</f>
        <v>61</v>
      </c>
      <c r="M965" s="1" t="s">
        <v>1570</v>
      </c>
    </row>
    <row r="966" customFormat="false" ht="28.35" hidden="false" customHeight="false" outlineLevel="0" collapsed="false">
      <c r="A966" s="62" t="s">
        <v>1571</v>
      </c>
      <c r="B966" s="71"/>
      <c r="C966" s="62"/>
      <c r="D966" s="72"/>
      <c r="E966" s="62" t="s">
        <v>1503</v>
      </c>
      <c r="F966" s="62" t="n">
        <v>2008</v>
      </c>
      <c r="G966" s="62" t="n">
        <v>266.95</v>
      </c>
      <c r="H966" s="70" t="n">
        <v>1</v>
      </c>
      <c r="I966" s="70" t="s">
        <v>1572</v>
      </c>
      <c r="J966" s="63"/>
      <c r="K966" s="26" t="n">
        <v>590</v>
      </c>
      <c r="L966" s="6" t="n">
        <f aca="false">QUOTIENT(Tabelle4[[#This Row],[Spalte14]],6)</f>
        <v>98</v>
      </c>
      <c r="M966" s="1" t="s">
        <v>1573</v>
      </c>
    </row>
    <row r="967" customFormat="false" ht="41.75" hidden="false" customHeight="false" outlineLevel="0" collapsed="false">
      <c r="A967" s="81" t="s">
        <v>1574</v>
      </c>
      <c r="B967" s="71"/>
      <c r="C967" s="81"/>
      <c r="D967" s="82" t="s">
        <v>1575</v>
      </c>
      <c r="E967" s="62" t="s">
        <v>1532</v>
      </c>
      <c r="F967" s="62" t="n">
        <v>2012</v>
      </c>
      <c r="G967" s="62" t="n">
        <v>19.5</v>
      </c>
      <c r="H967" s="70" t="n">
        <v>1</v>
      </c>
      <c r="I967" s="73" t="s">
        <v>1576</v>
      </c>
      <c r="J967" s="63"/>
      <c r="K967" s="24" t="n">
        <f aca="false">IF(G967&lt;=7,G967*3.2+6,IF(G967&lt;=13,G967*3+6,IF(G967&lt;=28,G967*2.7+6,IF(G967&lt;=45,G967*2.5,IF(G967&gt;45,G967*2)))))*1.1</f>
        <v>64.515</v>
      </c>
      <c r="L967" s="6" t="n">
        <f aca="false">QUOTIENT(Tabelle4[[#This Row],[Spalte14]],6)</f>
        <v>10</v>
      </c>
      <c r="M967" s="1" t="s">
        <v>1577</v>
      </c>
    </row>
    <row r="968" customFormat="false" ht="15" hidden="false" customHeight="false" outlineLevel="0" collapsed="false">
      <c r="A968" s="62"/>
      <c r="B968" s="71"/>
      <c r="C968" s="62"/>
      <c r="D968" s="72"/>
      <c r="E968" s="62"/>
      <c r="F968" s="62"/>
      <c r="G968" s="62"/>
      <c r="H968" s="70"/>
      <c r="I968" s="70"/>
      <c r="J968" s="63"/>
      <c r="K968" s="24" t="n">
        <f aca="false">IF(G968&lt;=7,G968*3.2+6,IF(G968&lt;=13,G968*3+6,IF(G968&lt;=28,G968*2.7+6,IF(G968&lt;=45,G968*2.5,IF(G968&gt;45,G968*2)))))*1.1</f>
        <v>6.6</v>
      </c>
      <c r="L968" s="6" t="n">
        <f aca="false">QUOTIENT(Tabelle4[[#This Row],[Spalte14]],6)</f>
        <v>1</v>
      </c>
      <c r="M968" s="1" t="s">
        <v>1578</v>
      </c>
    </row>
    <row r="969" customFormat="false" ht="28.35" hidden="false" customHeight="false" outlineLevel="0" collapsed="false">
      <c r="A969" s="62" t="s">
        <v>1579</v>
      </c>
      <c r="B969" s="71"/>
      <c r="C969" s="62"/>
      <c r="D969" s="72" t="s">
        <v>1580</v>
      </c>
      <c r="E969" s="62" t="s">
        <v>1581</v>
      </c>
      <c r="F969" s="62" t="n">
        <v>2011</v>
      </c>
      <c r="G969" s="62" t="n">
        <v>9.4</v>
      </c>
      <c r="H969" s="70" t="n">
        <v>3</v>
      </c>
      <c r="I969" s="70" t="s">
        <v>63</v>
      </c>
      <c r="J969" s="63"/>
      <c r="K969" s="24" t="n">
        <f aca="false">IF(G969&lt;=7,G969*3.2+6,IF(G969&lt;=13,G969*3+6,IF(G969&lt;=28,G969*2.7+6,IF(G969&lt;=45,G969*2.5,IF(G969&gt;45,G969*2)))))*1.1</f>
        <v>37.62</v>
      </c>
      <c r="L969" s="6" t="n">
        <f aca="false">QUOTIENT(Tabelle4[[#This Row],[Spalte14]],6)</f>
        <v>6</v>
      </c>
      <c r="M969" s="1" t="s">
        <v>1582</v>
      </c>
    </row>
    <row r="970" customFormat="false" ht="15" hidden="false" customHeight="false" outlineLevel="0" collapsed="false">
      <c r="A970" s="62" t="s">
        <v>1583</v>
      </c>
      <c r="B970" s="71"/>
      <c r="C970" s="62"/>
      <c r="D970" s="72" t="s">
        <v>1505</v>
      </c>
      <c r="E970" s="62" t="s">
        <v>1549</v>
      </c>
      <c r="F970" s="62" t="n">
        <v>2018</v>
      </c>
      <c r="G970" s="62" t="n">
        <v>19.5</v>
      </c>
      <c r="H970" s="70" t="n">
        <v>3</v>
      </c>
      <c r="I970" s="74"/>
      <c r="J970" s="63"/>
      <c r="K970" s="24" t="n">
        <f aca="false">IF(G970&lt;=7,G970*3.2+6,IF(G970&lt;=13,G970*3+6,IF(G970&lt;=28,G970*2.7+6,IF(G970&lt;=45,G970*2.5,IF(G970&gt;45,G970*2)))))*1.1</f>
        <v>64.515</v>
      </c>
      <c r="L970" s="6" t="n">
        <f aca="false">QUOTIENT(Tabelle4[[#This Row],[Spalte14]],6)</f>
        <v>10</v>
      </c>
      <c r="M970" s="1" t="s">
        <v>1584</v>
      </c>
    </row>
    <row r="971" customFormat="false" ht="28.35" hidden="false" customHeight="false" outlineLevel="0" collapsed="false">
      <c r="A971" s="62" t="s">
        <v>1585</v>
      </c>
      <c r="B971" s="71"/>
      <c r="C971" s="62"/>
      <c r="D971" s="72"/>
      <c r="E971" s="62" t="s">
        <v>1511</v>
      </c>
      <c r="F971" s="62" t="n">
        <v>2012</v>
      </c>
      <c r="G971" s="62" t="n">
        <v>12.6</v>
      </c>
      <c r="H971" s="70" t="n">
        <v>2</v>
      </c>
      <c r="I971" s="70"/>
      <c r="J971" s="63"/>
      <c r="K971" s="24" t="n">
        <f aca="false">IF(G971&lt;=7,G971*3.2+6,IF(G971&lt;=13,G971*3+6,IF(G971&lt;=28,G971*2.7+6,IF(G971&lt;=45,G971*2.5,IF(G971&gt;45,G971*2)))))*1.1</f>
        <v>48.18</v>
      </c>
      <c r="L971" s="6" t="n">
        <f aca="false">QUOTIENT(Tabelle4[[#This Row],[Spalte14]],6)</f>
        <v>8</v>
      </c>
      <c r="M971" s="1" t="s">
        <v>1586</v>
      </c>
    </row>
    <row r="972" customFormat="false" ht="28.35" hidden="false" customHeight="false" outlineLevel="0" collapsed="false">
      <c r="A972" s="62" t="s">
        <v>1587</v>
      </c>
      <c r="B972" s="71"/>
      <c r="C972" s="62"/>
      <c r="D972" s="72" t="s">
        <v>1505</v>
      </c>
      <c r="E972" s="62" t="s">
        <v>1588</v>
      </c>
      <c r="F972" s="62" t="n">
        <v>2011</v>
      </c>
      <c r="G972" s="62" t="n">
        <v>32</v>
      </c>
      <c r="H972" s="70" t="n">
        <v>0</v>
      </c>
      <c r="I972" s="70" t="s">
        <v>179</v>
      </c>
      <c r="J972" s="63" t="n">
        <v>2</v>
      </c>
      <c r="K972" s="24" t="n">
        <f aca="false">IF(G972&lt;=7,G972*3.2+6,IF(G972&lt;=13,G972*3+6,IF(G972&lt;=28,G972*2.7+6,IF(G972&lt;=45,G972*2.5,IF(G972&gt;45,G972*2)))))*1.1</f>
        <v>88</v>
      </c>
      <c r="L972" s="6" t="n">
        <f aca="false">QUOTIENT(Tabelle4[[#This Row],[Spalte14]],6)</f>
        <v>14</v>
      </c>
      <c r="M972" s="1" t="s">
        <v>1589</v>
      </c>
    </row>
    <row r="973" customFormat="false" ht="28.35" hidden="false" customHeight="false" outlineLevel="0" collapsed="false">
      <c r="A973" s="62" t="s">
        <v>1590</v>
      </c>
      <c r="B973" s="71"/>
      <c r="C973" s="62"/>
      <c r="D973" s="72" t="s">
        <v>1591</v>
      </c>
      <c r="E973" s="62" t="s">
        <v>1561</v>
      </c>
      <c r="F973" s="62" t="n">
        <v>2012</v>
      </c>
      <c r="G973" s="62" t="n">
        <v>22.18</v>
      </c>
      <c r="H973" s="70" t="n">
        <v>1</v>
      </c>
      <c r="I973" s="70" t="s">
        <v>46</v>
      </c>
      <c r="J973" s="63"/>
      <c r="K973" s="24" t="n">
        <f aca="false">IF(G973&lt;=7,G973*3.2+6,IF(G973&lt;=13,G973*3+6,IF(G973&lt;=28,G973*2.7+6,IF(G973&lt;=45,G973*2.5,IF(G973&gt;45,G973*2)))))*1.1</f>
        <v>72.4746</v>
      </c>
      <c r="L973" s="6" t="n">
        <f aca="false">QUOTIENT(Tabelle4[[#This Row],[Spalte14]],6)</f>
        <v>12</v>
      </c>
      <c r="M973" s="1" t="s">
        <v>1592</v>
      </c>
    </row>
    <row r="974" customFormat="false" ht="15" hidden="false" customHeight="false" outlineLevel="0" collapsed="false">
      <c r="A974" s="62"/>
      <c r="B974" s="71"/>
      <c r="C974" s="62"/>
      <c r="D974" s="72"/>
      <c r="E974" s="62"/>
      <c r="F974" s="62"/>
      <c r="G974" s="62"/>
      <c r="H974" s="70"/>
      <c r="I974" s="70"/>
      <c r="J974" s="63"/>
      <c r="K974" s="24" t="n">
        <f aca="false">IF(G974&lt;=7,G974*3.2+6,IF(G974&lt;=13,G974*3+6,IF(G974&lt;=28,G974*2.7+6,IF(G974&lt;=45,G974*2.5,IF(G974&gt;45,G974*2)))))*1.1</f>
        <v>6.6</v>
      </c>
      <c r="L974" s="6" t="n">
        <f aca="false">QUOTIENT(Tabelle4[[#This Row],[Spalte14]],6)</f>
        <v>1</v>
      </c>
    </row>
    <row r="975" customFormat="false" ht="15" hidden="false" customHeight="false" outlineLevel="0" collapsed="false">
      <c r="A975" s="67" t="s">
        <v>1593</v>
      </c>
      <c r="B975" s="68"/>
      <c r="C975" s="67"/>
      <c r="D975" s="69"/>
      <c r="E975" s="67"/>
      <c r="F975" s="67"/>
      <c r="G975" s="62"/>
      <c r="H975" s="70"/>
      <c r="I975" s="70"/>
      <c r="J975" s="63"/>
      <c r="K975" s="24" t="n">
        <f aca="false">IF(G975&lt;=7,G975*3.2+6,IF(G975&lt;=13,G975*3+6,IF(G975&lt;=28,G975*2.7+6,IF(G975&lt;=45,G975*2.5,IF(G975&gt;45,G975*2)))))*1.1</f>
        <v>6.6</v>
      </c>
      <c r="L975" s="6" t="n">
        <f aca="false">QUOTIENT(Tabelle4[[#This Row],[Spalte14]],6)</f>
        <v>1</v>
      </c>
    </row>
    <row r="976" customFormat="false" ht="28.35" hidden="false" customHeight="false" outlineLevel="0" collapsed="false">
      <c r="A976" s="62" t="s">
        <v>1594</v>
      </c>
      <c r="B976" s="71"/>
      <c r="C976" s="62"/>
      <c r="D976" s="72" t="s">
        <v>1595</v>
      </c>
      <c r="E976" s="62" t="s">
        <v>1596</v>
      </c>
      <c r="F976" s="62" t="n">
        <v>2005</v>
      </c>
      <c r="G976" s="62" t="n">
        <v>27.8</v>
      </c>
      <c r="H976" s="70" t="n">
        <v>2</v>
      </c>
      <c r="I976" s="70"/>
      <c r="J976" s="63"/>
      <c r="K976" s="24" t="n">
        <f aca="false">IF(G976&lt;=7,G976*3.2+6,IF(G976&lt;=13,G976*3+6,IF(G976&lt;=28,G976*2.7+6,IF(G976&lt;=45,G976*2.5,IF(G976&gt;45,G976*2)))))*1.1</f>
        <v>89.166</v>
      </c>
      <c r="L976" s="6" t="n">
        <f aca="false">QUOTIENT(Tabelle4[[#This Row],[Spalte14]],6)</f>
        <v>14</v>
      </c>
      <c r="M976" s="1" t="s">
        <v>1597</v>
      </c>
    </row>
    <row r="977" customFormat="false" ht="55.15" hidden="false" customHeight="false" outlineLevel="0" collapsed="false">
      <c r="A977" s="62" t="s">
        <v>1598</v>
      </c>
      <c r="B977" s="71"/>
      <c r="C977" s="62"/>
      <c r="D977" s="72"/>
      <c r="E977" s="62" t="s">
        <v>1599</v>
      </c>
      <c r="F977" s="62" t="n">
        <v>2006</v>
      </c>
      <c r="G977" s="62" t="n">
        <v>45</v>
      </c>
      <c r="H977" s="70" t="n">
        <v>2</v>
      </c>
      <c r="I977" s="70" t="s">
        <v>82</v>
      </c>
      <c r="J977" s="63"/>
      <c r="K977" s="24" t="n">
        <f aca="false">IF(G977&lt;=7,G977*3.2+6,IF(G977&lt;=13,G977*3+6,IF(G977&lt;=28,G977*2.7+6,IF(G977&lt;=45,G977*2.5,IF(G977&gt;45,G977*2)))))*1.1</f>
        <v>123.75</v>
      </c>
      <c r="L977" s="6" t="n">
        <f aca="false">QUOTIENT(Tabelle4[[#This Row],[Spalte14]],6)</f>
        <v>20</v>
      </c>
      <c r="M977" s="1" t="s">
        <v>1600</v>
      </c>
    </row>
    <row r="978" customFormat="false" ht="15" hidden="false" customHeight="false" outlineLevel="0" collapsed="false">
      <c r="A978" s="62" t="s">
        <v>1601</v>
      </c>
      <c r="B978" s="71"/>
      <c r="C978" s="62"/>
      <c r="D978" s="72" t="s">
        <v>1602</v>
      </c>
      <c r="E978" s="62" t="s">
        <v>1603</v>
      </c>
      <c r="F978" s="62" t="n">
        <v>2008</v>
      </c>
      <c r="G978" s="62" t="n">
        <v>12.5</v>
      </c>
      <c r="H978" s="70" t="n">
        <v>2</v>
      </c>
      <c r="I978" s="70"/>
      <c r="J978" s="63" t="n">
        <v>1</v>
      </c>
      <c r="K978" s="24" t="n">
        <f aca="false">IF(G978&lt;=7,G978*3.2+6,IF(G978&lt;=13,G978*3+6,IF(G978&lt;=28,G978*2.7+6,IF(G978&lt;=45,G978*2.5,IF(G978&gt;45,G978*2)))))*1.1</f>
        <v>47.85</v>
      </c>
      <c r="L978" s="6" t="n">
        <f aca="false">QUOTIENT(Tabelle4[[#This Row],[Spalte14]],6)</f>
        <v>7</v>
      </c>
      <c r="M978" s="1" t="s">
        <v>1604</v>
      </c>
    </row>
    <row r="979" customFormat="false" ht="28.35" hidden="false" customHeight="false" outlineLevel="0" collapsed="false">
      <c r="A979" s="62" t="s">
        <v>1605</v>
      </c>
      <c r="B979" s="71"/>
      <c r="C979" s="62"/>
      <c r="D979" s="72"/>
      <c r="E979" s="62" t="s">
        <v>574</v>
      </c>
      <c r="F979" s="62" t="n">
        <v>2009</v>
      </c>
      <c r="G979" s="62" t="n">
        <v>16</v>
      </c>
      <c r="H979" s="70" t="n">
        <v>2</v>
      </c>
      <c r="I979" s="70"/>
      <c r="J979" s="63"/>
      <c r="K979" s="24" t="n">
        <f aca="false">IF(G979&lt;=7,G979*3.2+6,IF(G979&lt;=13,G979*3+6,IF(G979&lt;=28,G979*2.7+6,IF(G979&lt;=45,G979*2.5,IF(G979&gt;45,G979*2)))))*1.1</f>
        <v>54.12</v>
      </c>
      <c r="L979" s="6" t="n">
        <f aca="false">QUOTIENT(Tabelle4[[#This Row],[Spalte14]],6)</f>
        <v>9</v>
      </c>
      <c r="M979" s="1" t="s">
        <v>1606</v>
      </c>
    </row>
    <row r="980" customFormat="false" ht="15" hidden="false" customHeight="false" outlineLevel="0" collapsed="false">
      <c r="A980" s="62"/>
      <c r="B980" s="71"/>
      <c r="C980" s="62"/>
      <c r="D980" s="72"/>
      <c r="E980" s="62"/>
      <c r="F980" s="62"/>
      <c r="G980" s="62"/>
      <c r="H980" s="70"/>
      <c r="I980" s="70"/>
      <c r="J980" s="63"/>
      <c r="K980" s="24" t="n">
        <f aca="false">IF(G980&lt;=7,G980*3.2+6,IF(G980&lt;=13,G980*3+6,IF(G980&lt;=28,G980*2.7+6,IF(G980&lt;=45,G980*2.5,IF(G980&gt;45,G980*2)))))*1.1</f>
        <v>6.6</v>
      </c>
      <c r="L980" s="6" t="n">
        <f aca="false">QUOTIENT(Tabelle4[[#This Row],[Spalte14]],6)</f>
        <v>1</v>
      </c>
    </row>
    <row r="981" customFormat="false" ht="15" hidden="false" customHeight="false" outlineLevel="0" collapsed="false">
      <c r="A981" s="62"/>
      <c r="B981" s="71"/>
      <c r="C981" s="62"/>
      <c r="D981" s="72"/>
      <c r="E981" s="62"/>
      <c r="F981" s="62"/>
      <c r="G981" s="62"/>
      <c r="H981" s="70"/>
      <c r="I981" s="70"/>
      <c r="J981" s="63"/>
      <c r="K981" s="24" t="n">
        <f aca="false">IF(G981&lt;=7,G981*3.2+6,IF(G981&lt;=13,G981*3+6,IF(G981&lt;=28,G981*2.7+6,IF(G981&lt;=45,G981*2.5,IF(G981&gt;45,G981*2)))))*1.1</f>
        <v>6.6</v>
      </c>
      <c r="L981" s="6" t="n">
        <f aca="false">QUOTIENT(Tabelle4[[#This Row],[Spalte14]],6)</f>
        <v>1</v>
      </c>
    </row>
    <row r="982" customFormat="false" ht="15" hidden="false" customHeight="false" outlineLevel="0" collapsed="false">
      <c r="A982" s="62"/>
      <c r="B982" s="71"/>
      <c r="C982" s="62"/>
      <c r="D982" s="72"/>
      <c r="E982" s="62"/>
      <c r="F982" s="62"/>
      <c r="G982" s="62"/>
      <c r="H982" s="70"/>
      <c r="I982" s="70"/>
      <c r="J982" s="63"/>
      <c r="K982" s="24" t="n">
        <f aca="false">IF(G982&lt;=7,G982*3.2+6,IF(G982&lt;=13,G982*3+6,IF(G982&lt;=28,G982*2.7+6,IF(G982&lt;=45,G982*2.5,IF(G982&gt;45,G982*2)))))*1.1</f>
        <v>6.6</v>
      </c>
      <c r="L982" s="6" t="n">
        <f aca="false">QUOTIENT(Tabelle4[[#This Row],[Spalte14]],6)</f>
        <v>1</v>
      </c>
    </row>
    <row r="983" customFormat="false" ht="15" hidden="false" customHeight="false" outlineLevel="0" collapsed="false">
      <c r="A983" s="67" t="s">
        <v>1607</v>
      </c>
      <c r="B983" s="68"/>
      <c r="C983" s="67"/>
      <c r="D983" s="69"/>
      <c r="E983" s="67"/>
      <c r="F983" s="67"/>
      <c r="G983" s="62"/>
      <c r="H983" s="70"/>
      <c r="I983" s="70"/>
      <c r="J983" s="63"/>
      <c r="K983" s="24" t="n">
        <f aca="false">IF(G983&lt;=7,G983*3.2+6,IF(G983&lt;=13,G983*3+6,IF(G983&lt;=28,G983*2.7+6,IF(G983&lt;=45,G983*2.5,IF(G983&gt;45,G983*2)))))*1.1</f>
        <v>6.6</v>
      </c>
      <c r="L983" s="6" t="n">
        <f aca="false">QUOTIENT(Tabelle4[[#This Row],[Spalte14]],6)</f>
        <v>1</v>
      </c>
    </row>
    <row r="984" customFormat="false" ht="20.85" hidden="false" customHeight="false" outlineLevel="0" collapsed="false">
      <c r="A984" s="62" t="s">
        <v>1608</v>
      </c>
      <c r="B984" s="71"/>
      <c r="C984" s="62"/>
      <c r="D984" s="72" t="s">
        <v>1609</v>
      </c>
      <c r="E984" s="62" t="s">
        <v>1610</v>
      </c>
      <c r="F984" s="62" t="n">
        <v>2009</v>
      </c>
      <c r="G984" s="62" t="n">
        <v>15.4</v>
      </c>
      <c r="H984" s="70" t="n">
        <v>3</v>
      </c>
      <c r="I984" s="70"/>
      <c r="J984" s="63"/>
      <c r="K984" s="24" t="n">
        <f aca="false">IF(G984&lt;=7,G984*3.2+6,IF(G984&lt;=13,G984*3+6,IF(G984&lt;=28,G984*2.7+6,IF(G984&lt;=45,G984*2.5,IF(G984&gt;45,G984*2)))))*1.1</f>
        <v>52.338</v>
      </c>
      <c r="L984" s="6" t="n">
        <f aca="false">QUOTIENT(Tabelle4[[#This Row],[Spalte14]],6)</f>
        <v>8</v>
      </c>
      <c r="M984" s="1" t="s">
        <v>1611</v>
      </c>
    </row>
    <row r="985" customFormat="false" ht="30.3" hidden="false" customHeight="false" outlineLevel="0" collapsed="false">
      <c r="A985" s="62" t="s">
        <v>1612</v>
      </c>
      <c r="B985" s="71"/>
      <c r="C985" s="62"/>
      <c r="D985" s="72" t="s">
        <v>1613</v>
      </c>
      <c r="E985" s="62" t="s">
        <v>1614</v>
      </c>
      <c r="F985" s="62" t="n">
        <v>2011</v>
      </c>
      <c r="G985" s="62" t="n">
        <v>8.13</v>
      </c>
      <c r="H985" s="70" t="n">
        <v>3</v>
      </c>
      <c r="I985" s="70"/>
      <c r="J985" s="63"/>
      <c r="K985" s="24" t="n">
        <f aca="false">IF(G985&lt;=7,G985*3.2+6,IF(G985&lt;=13,G985*3+6,IF(G985&lt;=28,G985*2.7+6,IF(G985&lt;=45,G985*2.5,IF(G985&gt;45,G985*2)))))*1.1</f>
        <v>33.429</v>
      </c>
      <c r="L985" s="6" t="n">
        <f aca="false">QUOTIENT(Tabelle4[[#This Row],[Spalte14]],6)</f>
        <v>5</v>
      </c>
      <c r="M985" s="1" t="s">
        <v>1615</v>
      </c>
    </row>
    <row r="986" customFormat="false" ht="15" hidden="false" customHeight="false" outlineLevel="0" collapsed="false">
      <c r="A986" s="62" t="s">
        <v>1616</v>
      </c>
      <c r="B986" s="71"/>
      <c r="C986" s="62"/>
      <c r="D986" s="72" t="s">
        <v>1617</v>
      </c>
      <c r="E986" s="62" t="s">
        <v>1614</v>
      </c>
      <c r="F986" s="62" t="n">
        <v>2008</v>
      </c>
      <c r="G986" s="62" t="n">
        <v>21.2</v>
      </c>
      <c r="H986" s="70" t="n">
        <v>1</v>
      </c>
      <c r="I986" s="70" t="s">
        <v>809</v>
      </c>
      <c r="J986" s="63"/>
      <c r="K986" s="24" t="n">
        <f aca="false">IF(G986&lt;=7,G986*3.2+6,IF(G986&lt;=13,G986*3+6,IF(G986&lt;=28,G986*2.7+6,IF(G986&lt;=45,G986*2.5,IF(G986&gt;45,G986*2)))))*1.1</f>
        <v>69.564</v>
      </c>
      <c r="L986" s="6" t="n">
        <f aca="false">QUOTIENT(Tabelle4[[#This Row],[Spalte14]],6)</f>
        <v>11</v>
      </c>
      <c r="M986" s="1" t="s">
        <v>1618</v>
      </c>
    </row>
    <row r="987" customFormat="false" ht="28.35" hidden="false" customHeight="false" outlineLevel="0" collapsed="false">
      <c r="A987" s="62" t="s">
        <v>1619</v>
      </c>
      <c r="B987" s="71"/>
      <c r="C987" s="62"/>
      <c r="D987" s="72" t="s">
        <v>1392</v>
      </c>
      <c r="E987" s="62" t="s">
        <v>1620</v>
      </c>
      <c r="F987" s="62" t="n">
        <v>2010</v>
      </c>
      <c r="G987" s="62" t="n">
        <v>18.7</v>
      </c>
      <c r="H987" s="70" t="n">
        <v>1</v>
      </c>
      <c r="I987" s="70"/>
      <c r="J987" s="63" t="n">
        <v>2</v>
      </c>
      <c r="K987" s="24" t="n">
        <f aca="false">IF(G987&lt;=7,G987*3.2+6,IF(G987&lt;=13,G987*3+6,IF(G987&lt;=28,G987*2.7+6,IF(G987&lt;=45,G987*2.5,IF(G987&gt;45,G987*2)))))*1.1</f>
        <v>62.139</v>
      </c>
      <c r="L987" s="6" t="n">
        <f aca="false">QUOTIENT(Tabelle4[[#This Row],[Spalte14]],6)</f>
        <v>10</v>
      </c>
      <c r="M987" s="1" t="s">
        <v>1621</v>
      </c>
      <c r="O987" s="0" t="s">
        <v>1622</v>
      </c>
    </row>
    <row r="988" customFormat="false" ht="28.35" hidden="false" customHeight="false" outlineLevel="0" collapsed="false">
      <c r="A988" s="62" t="s">
        <v>1623</v>
      </c>
      <c r="B988" s="71"/>
      <c r="C988" s="62"/>
      <c r="D988" s="72" t="s">
        <v>1617</v>
      </c>
      <c r="E988" s="62" t="s">
        <v>1624</v>
      </c>
      <c r="F988" s="62" t="n">
        <v>2009</v>
      </c>
      <c r="G988" s="62" t="n">
        <v>56.25</v>
      </c>
      <c r="H988" s="70" t="n">
        <v>2</v>
      </c>
      <c r="I988" s="70" t="s">
        <v>1625</v>
      </c>
      <c r="J988" s="63"/>
      <c r="K988" s="24" t="n">
        <f aca="false">IF(G988&lt;=7,G988*3.2+6,IF(G988&lt;=13,G988*3+6,IF(G988&lt;=28,G988*2.7+6,IF(G988&lt;=45,G988*2.5,IF(G988&gt;45,G988*2)))))*1.1</f>
        <v>123.75</v>
      </c>
      <c r="L988" s="6" t="n">
        <f aca="false">QUOTIENT(Tabelle4[[#This Row],[Spalte14]],6)</f>
        <v>20</v>
      </c>
      <c r="M988" s="1" t="s">
        <v>1626</v>
      </c>
    </row>
    <row r="989" customFormat="false" ht="15" hidden="false" customHeight="false" outlineLevel="0" collapsed="false">
      <c r="A989" s="62"/>
      <c r="B989" s="71"/>
      <c r="C989" s="62"/>
      <c r="D989" s="72"/>
      <c r="E989" s="62"/>
      <c r="F989" s="62"/>
      <c r="G989" s="62"/>
      <c r="H989" s="70"/>
      <c r="I989" s="70"/>
      <c r="J989" s="63"/>
      <c r="K989" s="24" t="n">
        <f aca="false">IF(G989&lt;=7,G989*3.2+6,IF(G989&lt;=13,G989*3+6,IF(G989&lt;=28,G989*2.7+6,IF(G989&lt;=45,G989*2.5,IF(G989&gt;45,G989*2)))))*1.1</f>
        <v>6.6</v>
      </c>
      <c r="L989" s="6" t="n">
        <f aca="false">QUOTIENT(Tabelle4[[#This Row],[Spalte14]],6)</f>
        <v>1</v>
      </c>
      <c r="M989" s="1" t="s">
        <v>1627</v>
      </c>
    </row>
    <row r="990" customFormat="false" ht="15" hidden="false" customHeight="false" outlineLevel="0" collapsed="false">
      <c r="A990" s="62"/>
      <c r="B990" s="71"/>
      <c r="C990" s="62"/>
      <c r="D990" s="72"/>
      <c r="E990" s="62"/>
      <c r="F990" s="62"/>
      <c r="G990" s="62"/>
      <c r="H990" s="70"/>
      <c r="I990" s="70"/>
      <c r="J990" s="63"/>
      <c r="K990" s="24" t="n">
        <f aca="false">IF(G990&lt;=7,G990*3.2+6,IF(G990&lt;=13,G990*3+6,IF(G990&lt;=28,G990*2.7+6,IF(G990&lt;=45,G990*2.5,IF(G990&gt;45,G990*2)))))*1.1</f>
        <v>6.6</v>
      </c>
      <c r="L990" s="6" t="n">
        <f aca="false">QUOTIENT(Tabelle4[[#This Row],[Spalte14]],6)</f>
        <v>1</v>
      </c>
    </row>
    <row r="991" customFormat="false" ht="15" hidden="false" customHeight="false" outlineLevel="0" collapsed="false">
      <c r="A991" s="62"/>
      <c r="B991" s="71"/>
      <c r="C991" s="62"/>
      <c r="D991" s="72"/>
      <c r="E991" s="62"/>
      <c r="F991" s="62"/>
      <c r="G991" s="62"/>
      <c r="H991" s="70"/>
      <c r="I991" s="70"/>
      <c r="J991" s="63"/>
      <c r="K991" s="24" t="n">
        <f aca="false">IF(G991&lt;=7,G991*3.2+6,IF(G991&lt;=13,G991*3+6,IF(G991&lt;=28,G991*2.7+6,IF(G991&lt;=45,G991*2.5,IF(G991&gt;45,G991*2)))))*1.1</f>
        <v>6.6</v>
      </c>
      <c r="L991" s="6" t="n">
        <f aca="false">QUOTIENT(Tabelle4[[#This Row],[Spalte14]],6)</f>
        <v>1</v>
      </c>
    </row>
    <row r="992" customFormat="false" ht="15" hidden="false" customHeight="false" outlineLevel="0" collapsed="false">
      <c r="A992" s="62"/>
      <c r="B992" s="71"/>
      <c r="C992" s="62"/>
      <c r="D992" s="72"/>
      <c r="E992" s="62"/>
      <c r="F992" s="62"/>
      <c r="G992" s="62"/>
      <c r="H992" s="70"/>
      <c r="I992" s="70"/>
      <c r="J992" s="63"/>
      <c r="K992" s="24" t="n">
        <f aca="false">IF(G992&lt;=7,G992*3.2+6,IF(G992&lt;=13,G992*3+6,IF(G992&lt;=28,G992*2.7+6,IF(G992&lt;=45,G992*2.5,IF(G992&gt;45,G992*2)))))*1.1</f>
        <v>6.6</v>
      </c>
      <c r="L992" s="6" t="n">
        <f aca="false">QUOTIENT(Tabelle4[[#This Row],[Spalte14]],6)</f>
        <v>1</v>
      </c>
    </row>
    <row r="993" customFormat="false" ht="15" hidden="false" customHeight="false" outlineLevel="0" collapsed="false">
      <c r="A993" s="67" t="s">
        <v>1628</v>
      </c>
      <c r="B993" s="68"/>
      <c r="C993" s="67"/>
      <c r="D993" s="69"/>
      <c r="E993" s="67"/>
      <c r="F993" s="67"/>
      <c r="G993" s="62"/>
      <c r="H993" s="70"/>
      <c r="I993" s="70"/>
      <c r="J993" s="63"/>
      <c r="K993" s="24" t="n">
        <f aca="false">IF(G993&lt;=7,G993*3.2+6,IF(G993&lt;=13,G993*3+6,IF(G993&lt;=28,G993*2.7+6,IF(G993&lt;=45,G993*2.5,IF(G993&gt;45,G993*2)))))*1.1</f>
        <v>6.6</v>
      </c>
      <c r="L993" s="6" t="n">
        <f aca="false">QUOTIENT(Tabelle4[[#This Row],[Spalte14]],6)</f>
        <v>1</v>
      </c>
    </row>
    <row r="994" customFormat="false" ht="15" hidden="false" customHeight="false" outlineLevel="0" collapsed="false">
      <c r="A994" s="62"/>
      <c r="B994" s="71"/>
      <c r="C994" s="62"/>
      <c r="D994" s="72"/>
      <c r="E994" s="62"/>
      <c r="F994" s="62"/>
      <c r="G994" s="62"/>
      <c r="H994" s="70"/>
      <c r="I994" s="70"/>
      <c r="J994" s="63"/>
      <c r="K994" s="24" t="n">
        <f aca="false">IF(G994&lt;=7,G994*3.2+6,IF(G994&lt;=13,G994*3+6,IF(G994&lt;=28,G994*2.7+6,IF(G994&lt;=45,G994*2.5,IF(G994&gt;45,G994*2)))))*1.1</f>
        <v>6.6</v>
      </c>
      <c r="L994" s="6" t="n">
        <f aca="false">QUOTIENT(Tabelle4[[#This Row],[Spalte14]],6)</f>
        <v>1</v>
      </c>
      <c r="M994" s="1"/>
    </row>
    <row r="995" customFormat="false" ht="28.35" hidden="false" customHeight="false" outlineLevel="0" collapsed="false">
      <c r="A995" s="62" t="s">
        <v>1629</v>
      </c>
      <c r="B995" s="71"/>
      <c r="C995" s="62"/>
      <c r="D995" s="72" t="s">
        <v>1602</v>
      </c>
      <c r="E995" s="62" t="s">
        <v>1630</v>
      </c>
      <c r="F995" s="62" t="n">
        <v>2019</v>
      </c>
      <c r="G995" s="62" t="n">
        <v>94.55</v>
      </c>
      <c r="H995" s="70" t="n">
        <v>3</v>
      </c>
      <c r="I995" s="70"/>
      <c r="J995" s="63"/>
      <c r="K995" s="24" t="n">
        <f aca="false">IF(G995&lt;=7,G995*3.2+6,IF(G995&lt;=13,G995*3+6,IF(G995&lt;=28,G995*2.7+6,IF(G995&lt;=45,G995*2.5,IF(G995&gt;45,G995*2)))))*1.1</f>
        <v>208.01</v>
      </c>
      <c r="L995" s="6" t="n">
        <f aca="false">QUOTIENT(Tabelle4[[#This Row],[Spalte14]],6)</f>
        <v>34</v>
      </c>
      <c r="M995" s="1" t="s">
        <v>1631</v>
      </c>
    </row>
    <row r="996" customFormat="false" ht="15" hidden="false" customHeight="false" outlineLevel="0" collapsed="false">
      <c r="A996" s="62"/>
      <c r="B996" s="71"/>
      <c r="C996" s="62"/>
      <c r="D996" s="72"/>
      <c r="E996" s="62"/>
      <c r="F996" s="62"/>
      <c r="G996" s="62"/>
      <c r="H996" s="70"/>
      <c r="I996" s="70"/>
      <c r="J996" s="63"/>
      <c r="K996" s="24" t="n">
        <f aca="false">IF(G996&lt;=7,G996*3.2+6,IF(G996&lt;=13,G996*3+6,IF(G996&lt;=28,G996*2.7+6,IF(G996&lt;=45,G996*2.5,IF(G996&gt;45,G996*2)))))*1.1</f>
        <v>6.6</v>
      </c>
      <c r="L996" s="6" t="n">
        <f aca="false">QUOTIENT(Tabelle4[[#This Row],[Spalte14]],6)</f>
        <v>1</v>
      </c>
    </row>
    <row r="997" customFormat="false" ht="15" hidden="false" customHeight="false" outlineLevel="0" collapsed="false">
      <c r="A997" s="62"/>
      <c r="B997" s="71"/>
      <c r="C997" s="62"/>
      <c r="D997" s="72"/>
      <c r="E997" s="62"/>
      <c r="F997" s="62"/>
      <c r="G997" s="62"/>
      <c r="H997" s="70"/>
      <c r="I997" s="70"/>
      <c r="J997" s="63"/>
      <c r="K997" s="24" t="n">
        <f aca="false">IF(G997&lt;=7,G997*3.2+6,IF(G997&lt;=13,G997*3+6,IF(G997&lt;=28,G997*2.7+6,IF(G997&lt;=45,G997*2.5,IF(G997&gt;45,G997*2)))))*1.1</f>
        <v>6.6</v>
      </c>
      <c r="L997" s="6" t="n">
        <f aca="false">QUOTIENT(Tabelle4[[#This Row],[Spalte14]],6)</f>
        <v>1</v>
      </c>
    </row>
    <row r="998" customFormat="false" ht="15" hidden="false" customHeight="false" outlineLevel="0" collapsed="false">
      <c r="A998" s="62"/>
      <c r="B998" s="71"/>
      <c r="C998" s="62"/>
      <c r="D998" s="72"/>
      <c r="E998" s="62"/>
      <c r="F998" s="62"/>
      <c r="G998" s="62"/>
      <c r="H998" s="70"/>
      <c r="I998" s="70"/>
      <c r="J998" s="63"/>
      <c r="K998" s="24" t="n">
        <f aca="false">IF(G998&lt;=7,G998*3.2+6,IF(G998&lt;=13,G998*3+6,IF(G998&lt;=28,G998*2.7+6,IF(G998&lt;=45,G998*2.5,IF(G998&gt;45,G998*2)))))*1.1</f>
        <v>6.6</v>
      </c>
      <c r="L998" s="6" t="n">
        <f aca="false">QUOTIENT(Tabelle4[[#This Row],[Spalte14]],6)</f>
        <v>1</v>
      </c>
    </row>
    <row r="999" customFormat="false" ht="15" hidden="false" customHeight="false" outlineLevel="0" collapsed="false">
      <c r="A999" s="67" t="s">
        <v>1632</v>
      </c>
      <c r="B999" s="68"/>
      <c r="C999" s="67"/>
      <c r="D999" s="69"/>
      <c r="E999" s="67"/>
      <c r="F999" s="67"/>
      <c r="G999" s="62"/>
      <c r="H999" s="70"/>
      <c r="I999" s="70"/>
      <c r="J999" s="63"/>
      <c r="K999" s="24" t="n">
        <f aca="false">IF(G999&lt;=7,G999*3.2+6,IF(G999&lt;=13,G999*3+6,IF(G999&lt;=28,G999*2.7+6,IF(G999&lt;=45,G999*2.5,IF(G999&gt;45,G999*2)))))*1.1</f>
        <v>6.6</v>
      </c>
      <c r="L999" s="6" t="n">
        <f aca="false">QUOTIENT(Tabelle4[[#This Row],[Spalte14]],6)</f>
        <v>1</v>
      </c>
    </row>
    <row r="1000" customFormat="false" ht="15" hidden="false" customHeight="false" outlineLevel="0" collapsed="false">
      <c r="A1000" s="62" t="s">
        <v>1633</v>
      </c>
      <c r="B1000" s="71"/>
      <c r="C1000" s="62"/>
      <c r="D1000" s="72" t="s">
        <v>875</v>
      </c>
      <c r="E1000" s="75" t="s">
        <v>1634</v>
      </c>
      <c r="F1000" s="62" t="n">
        <v>2016</v>
      </c>
      <c r="G1000" s="62" t="n">
        <v>39.9</v>
      </c>
      <c r="H1000" s="70" t="n">
        <v>2</v>
      </c>
      <c r="I1000" s="70" t="s">
        <v>82</v>
      </c>
      <c r="J1000" s="63"/>
      <c r="K1000" s="24" t="n">
        <f aca="false">IF(G1000&lt;=7,G1000*3.2+6,IF(G1000&lt;=13,G1000*3+6,IF(G1000&lt;=28,G1000*2.7+6,IF(G1000&lt;=45,G1000*2.5,IF(G1000&gt;45,G1000*2)))))*1.1</f>
        <v>109.725</v>
      </c>
      <c r="L1000" s="6" t="n">
        <f aca="false">QUOTIENT(Tabelle4[[#This Row],[Spalte14]],6)</f>
        <v>18</v>
      </c>
      <c r="M1000" s="1" t="s">
        <v>1635</v>
      </c>
    </row>
    <row r="1001" customFormat="false" ht="15" hidden="false" customHeight="false" outlineLevel="0" collapsed="false">
      <c r="A1001" s="62"/>
      <c r="B1001" s="71"/>
      <c r="C1001" s="62"/>
      <c r="D1001" s="72"/>
      <c r="E1001" s="62"/>
      <c r="F1001" s="62"/>
      <c r="G1001" s="62"/>
      <c r="H1001" s="70"/>
      <c r="I1001" s="70"/>
      <c r="J1001" s="63"/>
      <c r="K1001" s="24" t="n">
        <f aca="false">IF(G1001&lt;=7,G1001*3.2+6,IF(G1001&lt;=13,G1001*3+6,IF(G1001&lt;=28,G1001*2.7+6,IF(G1001&lt;=45,G1001*2.5,IF(G1001&gt;45,G1001*2)))))*1.1</f>
        <v>6.6</v>
      </c>
      <c r="L1001" s="6" t="n">
        <f aca="false">QUOTIENT(Tabelle4[[#This Row],[Spalte14]],6)</f>
        <v>1</v>
      </c>
    </row>
    <row r="1002" customFormat="false" ht="15" hidden="false" customHeight="false" outlineLevel="0" collapsed="false">
      <c r="A1002" s="62"/>
      <c r="B1002" s="71"/>
      <c r="C1002" s="62"/>
      <c r="D1002" s="72"/>
      <c r="E1002" s="62"/>
      <c r="F1002" s="62"/>
      <c r="G1002" s="62"/>
      <c r="H1002" s="70"/>
      <c r="I1002" s="70"/>
      <c r="J1002" s="63"/>
      <c r="K1002" s="24" t="n">
        <f aca="false">IF(G1002&lt;=7,G1002*3.2+6,IF(G1002&lt;=13,G1002*3+6,IF(G1002&lt;=28,G1002*2.7+6,IF(G1002&lt;=45,G1002*2.5,IF(G1002&gt;45,G1002*2)))))*1.1</f>
        <v>6.6</v>
      </c>
      <c r="L1002" s="6" t="n">
        <f aca="false">QUOTIENT(Tabelle4[[#This Row],[Spalte14]],6)</f>
        <v>1</v>
      </c>
    </row>
    <row r="1003" customFormat="false" ht="15" hidden="false" customHeight="false" outlineLevel="0" collapsed="false">
      <c r="A1003" s="62"/>
      <c r="B1003" s="71"/>
      <c r="C1003" s="62"/>
      <c r="D1003" s="72"/>
      <c r="E1003" s="62"/>
      <c r="F1003" s="62"/>
      <c r="G1003" s="62"/>
      <c r="H1003" s="70"/>
      <c r="I1003" s="70"/>
      <c r="J1003" s="63"/>
      <c r="K1003" s="24" t="n">
        <f aca="false">IF(G1003&lt;=7,G1003*3.2+6,IF(G1003&lt;=13,G1003*3+6,IF(G1003&lt;=28,G1003*2.7+6,IF(G1003&lt;=45,G1003*2.5,IF(G1003&gt;45,G1003*2)))))*1.1</f>
        <v>6.6</v>
      </c>
      <c r="L1003" s="6" t="n">
        <f aca="false">QUOTIENT(Tabelle4[[#This Row],[Spalte14]],6)</f>
        <v>1</v>
      </c>
    </row>
    <row r="1004" customFormat="false" ht="15" hidden="false" customHeight="false" outlineLevel="0" collapsed="false">
      <c r="A1004" s="67" t="s">
        <v>1636</v>
      </c>
      <c r="B1004" s="68"/>
      <c r="C1004" s="67"/>
      <c r="D1004" s="69"/>
      <c r="E1004" s="67"/>
      <c r="F1004" s="67"/>
      <c r="G1004" s="62"/>
      <c r="H1004" s="70"/>
      <c r="I1004" s="70"/>
      <c r="J1004" s="63"/>
      <c r="K1004" s="24" t="n">
        <f aca="false">IF(G1004&lt;=7,G1004*3.2+6,IF(G1004&lt;=13,G1004*3+6,IF(G1004&lt;=28,G1004*2.7+6,IF(G1004&lt;=45,G1004*2.5,IF(G1004&gt;45,G1004*2)))))*1.1</f>
        <v>6.6</v>
      </c>
      <c r="L1004" s="6" t="n">
        <f aca="false">QUOTIENT(Tabelle4[[#This Row],[Spalte14]],6)</f>
        <v>1</v>
      </c>
    </row>
    <row r="1005" customFormat="false" ht="28.35" hidden="false" customHeight="false" outlineLevel="0" collapsed="false">
      <c r="A1005" s="62" t="s">
        <v>1637</v>
      </c>
      <c r="B1005" s="71"/>
      <c r="C1005" s="62"/>
      <c r="D1005" s="72" t="s">
        <v>1638</v>
      </c>
      <c r="E1005" s="62" t="s">
        <v>1639</v>
      </c>
      <c r="F1005" s="62" t="n">
        <v>2009</v>
      </c>
      <c r="G1005" s="62" t="n">
        <v>8.22</v>
      </c>
      <c r="H1005" s="70" t="n">
        <v>5</v>
      </c>
      <c r="I1005" s="70"/>
      <c r="J1005" s="63"/>
      <c r="K1005" s="24" t="n">
        <f aca="false">IF(G1005&lt;=7,G1005*3.2+6,IF(G1005&lt;=13,G1005*3+6,IF(G1005&lt;=28,G1005*2.7+6,IF(G1005&lt;=45,G1005*2.5,IF(G1005&gt;45,G1005*2)))))*1.1</f>
        <v>33.726</v>
      </c>
      <c r="L1005" s="6" t="n">
        <f aca="false">QUOTIENT(Tabelle4[[#This Row],[Spalte14]],6)</f>
        <v>5</v>
      </c>
      <c r="M1005" s="1" t="s">
        <v>1640</v>
      </c>
    </row>
    <row r="1006" customFormat="false" ht="28.35" hidden="false" customHeight="false" outlineLevel="0" collapsed="false">
      <c r="A1006" s="62" t="s">
        <v>1641</v>
      </c>
      <c r="B1006" s="71"/>
      <c r="C1006" s="62"/>
      <c r="D1006" s="72" t="s">
        <v>1642</v>
      </c>
      <c r="E1006" s="62" t="s">
        <v>1639</v>
      </c>
      <c r="F1006" s="62" t="n">
        <v>2009</v>
      </c>
      <c r="G1006" s="62" t="n">
        <v>18.48</v>
      </c>
      <c r="H1006" s="70" t="n">
        <v>1</v>
      </c>
      <c r="I1006" s="70" t="s">
        <v>513</v>
      </c>
      <c r="J1006" s="63"/>
      <c r="K1006" s="24" t="n">
        <f aca="false">IF(G1006&lt;=7,G1006*3.2+6,IF(G1006&lt;=13,G1006*3+6,IF(G1006&lt;=28,G1006*2.7+6,IF(G1006&lt;=45,G1006*2.5,IF(G1006&gt;45,G1006*2)))))*1.1</f>
        <v>61.4856</v>
      </c>
      <c r="L1006" s="6" t="n">
        <f aca="false">QUOTIENT(Tabelle4[[#This Row],[Spalte14]],6)</f>
        <v>10</v>
      </c>
      <c r="M1006" s="1" t="s">
        <v>1643</v>
      </c>
    </row>
    <row r="1007" customFormat="false" ht="15" hidden="false" customHeight="false" outlineLevel="0" collapsed="false">
      <c r="A1007" s="62"/>
      <c r="B1007" s="71"/>
      <c r="C1007" s="62"/>
      <c r="D1007" s="72"/>
      <c r="E1007" s="62"/>
      <c r="F1007" s="62"/>
      <c r="G1007" s="62"/>
      <c r="H1007" s="70"/>
      <c r="I1007" s="70"/>
      <c r="J1007" s="63"/>
      <c r="K1007" s="24" t="n">
        <f aca="false">IF(G1007&lt;=7,G1007*3.2+6,IF(G1007&lt;=13,G1007*3+6,IF(G1007&lt;=28,G1007*2.7+6,IF(G1007&lt;=45,G1007*2.5,IF(G1007&gt;45,G1007*2)))))*1.1</f>
        <v>6.6</v>
      </c>
      <c r="L1007" s="6" t="n">
        <f aca="false">QUOTIENT(Tabelle4[[#This Row],[Spalte14]],6)</f>
        <v>1</v>
      </c>
    </row>
    <row r="1008" customFormat="false" ht="15" hidden="false" customHeight="false" outlineLevel="0" collapsed="false">
      <c r="A1008" s="62"/>
      <c r="B1008" s="71"/>
      <c r="C1008" s="62"/>
      <c r="D1008" s="72"/>
      <c r="E1008" s="62"/>
      <c r="F1008" s="62"/>
      <c r="G1008" s="62"/>
      <c r="H1008" s="70"/>
      <c r="I1008" s="70"/>
      <c r="J1008" s="63"/>
      <c r="K1008" s="24" t="n">
        <f aca="false">IF(G1008&lt;=7,G1008*3.2+6,IF(G1008&lt;=13,G1008*3+6,IF(G1008&lt;=28,G1008*2.7+6,IF(G1008&lt;=45,G1008*2.5,IF(G1008&gt;45,G1008*2)))))*1.1</f>
        <v>6.6</v>
      </c>
      <c r="L1008" s="6" t="n">
        <f aca="false">QUOTIENT(Tabelle4[[#This Row],[Spalte14]],6)</f>
        <v>1</v>
      </c>
    </row>
    <row r="1009" customFormat="false" ht="15" hidden="false" customHeight="false" outlineLevel="0" collapsed="false">
      <c r="A1009" s="62"/>
      <c r="B1009" s="71"/>
      <c r="C1009" s="62"/>
      <c r="D1009" s="72"/>
      <c r="E1009" s="62"/>
      <c r="F1009" s="62"/>
      <c r="G1009" s="62"/>
      <c r="H1009" s="70"/>
      <c r="I1009" s="70"/>
      <c r="J1009" s="63"/>
      <c r="K1009" s="24" t="n">
        <f aca="false">IF(G1009&lt;=7,G1009*3.2+6,IF(G1009&lt;=13,G1009*3+6,IF(G1009&lt;=28,G1009*2.7+6,IF(G1009&lt;=45,G1009*2.5,IF(G1009&gt;45,G1009*2)))))*1.1</f>
        <v>6.6</v>
      </c>
      <c r="L1009" s="6" t="n">
        <f aca="false">QUOTIENT(Tabelle4[[#This Row],[Spalte14]],6)</f>
        <v>1</v>
      </c>
    </row>
    <row r="1010" customFormat="false" ht="15" hidden="false" customHeight="false" outlineLevel="0" collapsed="false">
      <c r="A1010" s="67" t="s">
        <v>1644</v>
      </c>
      <c r="B1010" s="68"/>
      <c r="C1010" s="67"/>
      <c r="D1010" s="69"/>
      <c r="E1010" s="67"/>
      <c r="F1010" s="67"/>
      <c r="G1010" s="62"/>
      <c r="H1010" s="70"/>
      <c r="I1010" s="70"/>
      <c r="J1010" s="63"/>
      <c r="K1010" s="24" t="n">
        <f aca="false">IF(G1010&lt;=7,G1010*3.2+6,IF(G1010&lt;=13,G1010*3+6,IF(G1010&lt;=28,G1010*2.7+6,IF(G1010&lt;=45,G1010*2.5,IF(G1010&gt;45,G1010*2)))))*1.1</f>
        <v>6.6</v>
      </c>
      <c r="L1010" s="6" t="n">
        <f aca="false">QUOTIENT(Tabelle4[[#This Row],[Spalte14]],6)</f>
        <v>1</v>
      </c>
    </row>
    <row r="1011" customFormat="false" ht="20.85" hidden="false" customHeight="false" outlineLevel="0" collapsed="false">
      <c r="A1011" s="62" t="s">
        <v>1645</v>
      </c>
      <c r="B1011" s="71"/>
      <c r="C1011" s="62"/>
      <c r="D1011" s="72" t="s">
        <v>1646</v>
      </c>
      <c r="E1011" s="62" t="s">
        <v>1647</v>
      </c>
      <c r="F1011" s="62" t="n">
        <v>2009</v>
      </c>
      <c r="G1011" s="62" t="n">
        <v>35.1</v>
      </c>
      <c r="H1011" s="70" t="n">
        <v>3</v>
      </c>
      <c r="I1011" s="70"/>
      <c r="J1011" s="63"/>
      <c r="K1011" s="24" t="n">
        <f aca="false">IF(G1011&lt;=7,G1011*3.2+6,IF(G1011&lt;=13,G1011*3+6,IF(G1011&lt;=28,G1011*2.7+6,IF(G1011&lt;=45,G1011*2.5,IF(G1011&gt;45,G1011*2)))))*1.1</f>
        <v>96.525</v>
      </c>
      <c r="L1011" s="6" t="n">
        <f aca="false">QUOTIENT(Tabelle4[[#This Row],[Spalte14]],6)</f>
        <v>16</v>
      </c>
      <c r="M1011" s="1" t="s">
        <v>1648</v>
      </c>
    </row>
    <row r="1012" customFormat="false" ht="15" hidden="false" customHeight="false" outlineLevel="0" collapsed="false">
      <c r="A1012" s="62"/>
      <c r="B1012" s="71"/>
      <c r="C1012" s="62"/>
      <c r="D1012" s="72"/>
      <c r="E1012" s="62"/>
      <c r="F1012" s="62"/>
      <c r="G1012" s="62"/>
      <c r="H1012" s="70"/>
      <c r="I1012" s="70"/>
      <c r="J1012" s="63"/>
      <c r="K1012" s="24" t="n">
        <f aca="false">IF(G1012&lt;=7,G1012*3.2+6,IF(G1012&lt;=13,G1012*3+6,IF(G1012&lt;=28,G1012*2.7+6,IF(G1012&lt;=45,G1012*2.5,IF(G1012&gt;45,G1012*2)))))*1.1</f>
        <v>6.6</v>
      </c>
      <c r="L1012" s="6" t="n">
        <f aca="false">QUOTIENT(Tabelle4[[#This Row],[Spalte14]],6)</f>
        <v>1</v>
      </c>
      <c r="M1012" s="1" t="s">
        <v>1649</v>
      </c>
    </row>
    <row r="1013" customFormat="false" ht="15" hidden="false" customHeight="false" outlineLevel="0" collapsed="false">
      <c r="A1013" s="62"/>
      <c r="B1013" s="71"/>
      <c r="C1013" s="62"/>
      <c r="D1013" s="72"/>
      <c r="E1013" s="62"/>
      <c r="F1013" s="62"/>
      <c r="G1013" s="62"/>
      <c r="H1013" s="70"/>
      <c r="I1013" s="70"/>
      <c r="J1013" s="63"/>
      <c r="K1013" s="24" t="n">
        <f aca="false">IF(G1013&lt;=7,G1013*3.2+6,IF(G1013&lt;=13,G1013*3+6,IF(G1013&lt;=28,G1013*2.7+6,IF(G1013&lt;=45,G1013*2.5,IF(G1013&gt;45,G1013*2)))))*1.1</f>
        <v>6.6</v>
      </c>
      <c r="L1013" s="6" t="n">
        <f aca="false">QUOTIENT(Tabelle4[[#This Row],[Spalte14]],6)</f>
        <v>1</v>
      </c>
    </row>
    <row r="1014" customFormat="false" ht="15" hidden="false" customHeight="false" outlineLevel="0" collapsed="false">
      <c r="A1014" s="62"/>
      <c r="B1014" s="71"/>
      <c r="C1014" s="62"/>
      <c r="D1014" s="72"/>
      <c r="E1014" s="62"/>
      <c r="F1014" s="62"/>
      <c r="G1014" s="62"/>
      <c r="H1014" s="70"/>
      <c r="I1014" s="70"/>
      <c r="J1014" s="63"/>
      <c r="K1014" s="24" t="n">
        <f aca="false">IF(G1014&lt;=7,G1014*3.2+6,IF(G1014&lt;=13,G1014*3+6,IF(G1014&lt;=28,G1014*2.7+6,IF(G1014&lt;=45,G1014*2.5,IF(G1014&gt;45,G1014*2)))))*1.1</f>
        <v>6.6</v>
      </c>
      <c r="L1014" s="6" t="n">
        <f aca="false">QUOTIENT(Tabelle4[[#This Row],[Spalte14]],6)</f>
        <v>1</v>
      </c>
    </row>
    <row r="1015" customFormat="false" ht="15" hidden="false" customHeight="false" outlineLevel="0" collapsed="false">
      <c r="A1015" s="67" t="s">
        <v>1650</v>
      </c>
      <c r="B1015" s="68"/>
      <c r="C1015" s="67"/>
      <c r="D1015" s="69"/>
      <c r="E1015" s="67"/>
      <c r="F1015" s="67"/>
      <c r="G1015" s="62"/>
      <c r="H1015" s="70"/>
      <c r="I1015" s="70"/>
      <c r="J1015" s="63"/>
      <c r="K1015" s="24" t="n">
        <f aca="false">IF(G1015&lt;=7,G1015*3.2+6,IF(G1015&lt;=13,G1015*3+6,IF(G1015&lt;=28,G1015*2.7+6,IF(G1015&lt;=45,G1015*2.5,IF(G1015&gt;45,G1015*2)))))*1.1</f>
        <v>6.6</v>
      </c>
      <c r="L1015" s="6" t="n">
        <f aca="false">QUOTIENT(Tabelle4[[#This Row],[Spalte14]],6)</f>
        <v>1</v>
      </c>
    </row>
    <row r="1016" customFormat="false" ht="28.35" hidden="false" customHeight="false" outlineLevel="0" collapsed="false">
      <c r="A1016" s="62" t="s">
        <v>1651</v>
      </c>
      <c r="B1016" s="71"/>
      <c r="C1016" s="62"/>
      <c r="D1016" s="72" t="s">
        <v>1652</v>
      </c>
      <c r="E1016" s="62" t="s">
        <v>1653</v>
      </c>
      <c r="F1016" s="62" t="n">
        <v>2012</v>
      </c>
      <c r="G1016" s="62" t="n">
        <v>33.66</v>
      </c>
      <c r="H1016" s="70" t="n">
        <v>2</v>
      </c>
      <c r="I1016" s="70"/>
      <c r="J1016" s="63"/>
      <c r="K1016" s="24" t="n">
        <f aca="false">IF(G1016&lt;=7,G1016*3.2+6,IF(G1016&lt;=13,G1016*3+6,IF(G1016&lt;=28,G1016*2.7+6,IF(G1016&lt;=45,G1016*2.5,IF(G1016&gt;45,G1016*2)))))*1.1</f>
        <v>92.565</v>
      </c>
      <c r="L1016" s="6" t="n">
        <f aca="false">QUOTIENT(Tabelle4[[#This Row],[Spalte14]],6)</f>
        <v>15</v>
      </c>
      <c r="M1016" s="1" t="s">
        <v>1654</v>
      </c>
    </row>
    <row r="1017" customFormat="false" ht="15" hidden="false" customHeight="false" outlineLevel="0" collapsed="false">
      <c r="A1017" s="62"/>
      <c r="B1017" s="71"/>
      <c r="C1017" s="62"/>
      <c r="D1017" s="72"/>
      <c r="E1017" s="62"/>
      <c r="F1017" s="62"/>
      <c r="G1017" s="62"/>
      <c r="H1017" s="70"/>
      <c r="I1017" s="70"/>
      <c r="J1017" s="63"/>
      <c r="K1017" s="24" t="n">
        <f aca="false">IF(G1017&lt;=7,G1017*3.2+6,IF(G1017&lt;=13,G1017*3+6,IF(G1017&lt;=28,G1017*2.7+6,IF(G1017&lt;=45,G1017*2.5,IF(G1017&gt;45,G1017*2)))))*1.1</f>
        <v>6.6</v>
      </c>
      <c r="L1017" s="6" t="n">
        <f aca="false">QUOTIENT(Tabelle4[[#This Row],[Spalte14]],6)</f>
        <v>1</v>
      </c>
      <c r="M1017" s="1"/>
    </row>
    <row r="1018" customFormat="false" ht="41.75" hidden="false" customHeight="false" outlineLevel="0" collapsed="false">
      <c r="A1018" s="62" t="s">
        <v>1655</v>
      </c>
      <c r="B1018" s="71"/>
      <c r="C1018" s="62"/>
      <c r="D1018" s="72" t="s">
        <v>1656</v>
      </c>
      <c r="E1018" s="62" t="s">
        <v>1657</v>
      </c>
      <c r="F1018" s="62" t="n">
        <v>2010</v>
      </c>
      <c r="G1018" s="62" t="n">
        <v>13.86</v>
      </c>
      <c r="H1018" s="70" t="n">
        <v>1</v>
      </c>
      <c r="I1018" s="70"/>
      <c r="J1018" s="63" t="n">
        <v>2</v>
      </c>
      <c r="K1018" s="24" t="n">
        <f aca="false">IF(G1018&lt;=7,G1018*3.2+6,IF(G1018&lt;=13,G1018*3+6,IF(G1018&lt;=28,G1018*2.7+6,IF(G1018&lt;=45,G1018*2.5,IF(G1018&gt;45,G1018*2)))))*1.1</f>
        <v>47.7642</v>
      </c>
      <c r="L1018" s="6" t="n">
        <f aca="false">QUOTIENT(Tabelle4[[#This Row],[Spalte14]],6)</f>
        <v>7</v>
      </c>
      <c r="M1018" s="1" t="s">
        <v>1658</v>
      </c>
    </row>
    <row r="1019" customFormat="false" ht="28.35" hidden="false" customHeight="false" outlineLevel="0" collapsed="false">
      <c r="A1019" s="62" t="s">
        <v>1659</v>
      </c>
      <c r="B1019" s="71"/>
      <c r="C1019" s="62"/>
      <c r="D1019" s="72" t="s">
        <v>1660</v>
      </c>
      <c r="E1019" s="62" t="s">
        <v>1661</v>
      </c>
      <c r="F1019" s="62" t="n">
        <v>2007</v>
      </c>
      <c r="G1019" s="62" t="n">
        <v>11.4</v>
      </c>
      <c r="H1019" s="70" t="n">
        <v>2</v>
      </c>
      <c r="I1019" s="70"/>
      <c r="J1019" s="63"/>
      <c r="K1019" s="24" t="n">
        <f aca="false">IF(G1019&lt;=7,G1019*3.2+6,IF(G1019&lt;=13,G1019*3+6,IF(G1019&lt;=28,G1019*2.7+6,IF(G1019&lt;=45,G1019*2.5,IF(G1019&gt;45,G1019*2)))))*1.1</f>
        <v>44.22</v>
      </c>
      <c r="L1019" s="6" t="n">
        <f aca="false">QUOTIENT(Tabelle4[[#This Row],[Spalte14]],6)</f>
        <v>7</v>
      </c>
      <c r="M1019" s="1" t="s">
        <v>1662</v>
      </c>
    </row>
    <row r="1020" customFormat="false" ht="15" hidden="false" customHeight="false" outlineLevel="0" collapsed="false">
      <c r="A1020" s="62"/>
      <c r="B1020" s="71"/>
      <c r="C1020" s="62"/>
      <c r="D1020" s="72"/>
      <c r="E1020" s="62"/>
      <c r="F1020" s="62"/>
      <c r="G1020" s="62"/>
      <c r="H1020" s="70"/>
      <c r="I1020" s="70"/>
      <c r="J1020" s="63"/>
      <c r="K1020" s="24" t="n">
        <f aca="false">IF(G1020&lt;=7,G1020*3.2+6,IF(G1020&lt;=13,G1020*3+6,IF(G1020&lt;=28,G1020*2.7+6,IF(G1020&lt;=45,G1020*2.5,IF(G1020&gt;45,G1020*2)))))*1.1</f>
        <v>6.6</v>
      </c>
      <c r="L1020" s="6" t="n">
        <f aca="false">QUOTIENT(Tabelle4[[#This Row],[Spalte14]],6)</f>
        <v>1</v>
      </c>
    </row>
    <row r="1021" customFormat="false" ht="15" hidden="false" customHeight="false" outlineLevel="0" collapsed="false">
      <c r="A1021" s="62"/>
      <c r="B1021" s="71"/>
      <c r="C1021" s="62"/>
      <c r="D1021" s="72"/>
      <c r="E1021" s="62"/>
      <c r="F1021" s="62"/>
      <c r="G1021" s="62"/>
      <c r="H1021" s="70"/>
      <c r="I1021" s="70"/>
      <c r="J1021" s="63"/>
      <c r="K1021" s="24" t="n">
        <f aca="false">IF(G1021&lt;=7,G1021*3.2+6,IF(G1021&lt;=13,G1021*3+6,IF(G1021&lt;=28,G1021*2.7+6,IF(G1021&lt;=45,G1021*2.5,IF(G1021&gt;45,G1021*2)))))*1.1</f>
        <v>6.6</v>
      </c>
      <c r="L1021" s="6" t="n">
        <f aca="false">QUOTIENT(Tabelle4[[#This Row],[Spalte14]],6)</f>
        <v>1</v>
      </c>
    </row>
    <row r="1022" customFormat="false" ht="15" hidden="false" customHeight="false" outlineLevel="0" collapsed="false">
      <c r="A1022" s="62"/>
      <c r="B1022" s="71"/>
      <c r="C1022" s="62"/>
      <c r="D1022" s="72"/>
      <c r="E1022" s="62"/>
      <c r="F1022" s="62"/>
      <c r="G1022" s="62"/>
      <c r="H1022" s="70"/>
      <c r="I1022" s="70"/>
      <c r="J1022" s="63"/>
      <c r="K1022" s="24" t="n">
        <f aca="false">IF(G1022&lt;=7,G1022*3.2+6,IF(G1022&lt;=13,G1022*3+6,IF(G1022&lt;=28,G1022*2.7+6,IF(G1022&lt;=45,G1022*2.5,IF(G1022&gt;45,G1022*2)))))*1.1</f>
        <v>6.6</v>
      </c>
      <c r="L1022" s="6" t="n">
        <f aca="false">QUOTIENT(Tabelle4[[#This Row],[Spalte14]],6)</f>
        <v>1</v>
      </c>
    </row>
    <row r="1023" customFormat="false" ht="15" hidden="false" customHeight="false" outlineLevel="0" collapsed="false">
      <c r="A1023" s="67" t="s">
        <v>1663</v>
      </c>
      <c r="B1023" s="68"/>
      <c r="C1023" s="67"/>
      <c r="D1023" s="69"/>
      <c r="E1023" s="67"/>
      <c r="F1023" s="67"/>
      <c r="G1023" s="62"/>
      <c r="H1023" s="70"/>
      <c r="I1023" s="70"/>
      <c r="J1023" s="63"/>
      <c r="K1023" s="24" t="n">
        <f aca="false">IF(G1023&lt;=7,G1023*3.2+6,IF(G1023&lt;=13,G1023*3+6,IF(G1023&lt;=28,G1023*2.7+6,IF(G1023&lt;=45,G1023*2.5,IF(G1023&gt;45,G1023*2)))))*1.1</f>
        <v>6.6</v>
      </c>
      <c r="L1023" s="6" t="n">
        <f aca="false">QUOTIENT(Tabelle4[[#This Row],[Spalte14]],6)</f>
        <v>1</v>
      </c>
    </row>
    <row r="1024" customFormat="false" ht="41.75" hidden="false" customHeight="false" outlineLevel="0" collapsed="false">
      <c r="A1024" s="62" t="s">
        <v>1664</v>
      </c>
      <c r="B1024" s="71"/>
      <c r="C1024" s="62"/>
      <c r="D1024" s="72" t="s">
        <v>1665</v>
      </c>
      <c r="E1024" s="62" t="s">
        <v>1666</v>
      </c>
      <c r="F1024" s="62" t="n">
        <v>2010</v>
      </c>
      <c r="G1024" s="62" t="n">
        <v>25.7</v>
      </c>
      <c r="H1024" s="70" t="n">
        <v>1</v>
      </c>
      <c r="I1024" s="70" t="s">
        <v>1667</v>
      </c>
      <c r="J1024" s="63"/>
      <c r="K1024" s="24" t="n">
        <f aca="false">IF(G1024&lt;=7,G1024*3.2+6,IF(G1024&lt;=13,G1024*3+6,IF(G1024&lt;=28,G1024*2.7+6,IF(G1024&lt;=45,G1024*2.5,IF(G1024&gt;45,G1024*2)))))*1.1</f>
        <v>82.929</v>
      </c>
      <c r="L1024" s="6" t="n">
        <f aca="false">QUOTIENT(Tabelle4[[#This Row],[Spalte14]],6)</f>
        <v>13</v>
      </c>
      <c r="M1024" s="1" t="s">
        <v>1668</v>
      </c>
    </row>
    <row r="1025" customFormat="false" ht="15" hidden="false" customHeight="false" outlineLevel="0" collapsed="false">
      <c r="A1025" s="67"/>
      <c r="B1025" s="68"/>
      <c r="C1025" s="67"/>
      <c r="D1025" s="69"/>
      <c r="E1025" s="67"/>
      <c r="F1025" s="67"/>
      <c r="G1025" s="62"/>
      <c r="H1025" s="70"/>
      <c r="I1025" s="70"/>
      <c r="J1025" s="63"/>
      <c r="K1025" s="24" t="n">
        <f aca="false">IF(G1025&lt;=7,G1025*3.2+6,IF(G1025&lt;=13,G1025*3+6,IF(G1025&lt;=28,G1025*2.7+6,IF(G1025&lt;=45,G1025*2.5,IF(G1025&gt;45,G1025*2)))))*1.1</f>
        <v>6.6</v>
      </c>
      <c r="L1025" s="6" t="n">
        <f aca="false">QUOTIENT(Tabelle4[[#This Row],[Spalte14]],6)</f>
        <v>1</v>
      </c>
      <c r="M1025" s="0" t="s">
        <v>1669</v>
      </c>
    </row>
    <row r="1026" customFormat="false" ht="15" hidden="false" customHeight="false" outlineLevel="0" collapsed="false">
      <c r="A1026" s="62"/>
      <c r="B1026" s="71"/>
      <c r="C1026" s="62"/>
      <c r="D1026" s="72"/>
      <c r="E1026" s="62"/>
      <c r="F1026" s="62"/>
      <c r="G1026" s="62"/>
      <c r="H1026" s="70"/>
      <c r="I1026" s="70"/>
      <c r="J1026" s="63"/>
      <c r="K1026" s="24" t="n">
        <f aca="false">IF(G1026&lt;=7,G1026*3.2+6,IF(G1026&lt;=13,G1026*3+6,IF(G1026&lt;=28,G1026*2.7+6,IF(G1026&lt;=45,G1026*2.5,IF(G1026&gt;45,G1026*2)))))*1.1</f>
        <v>6.6</v>
      </c>
      <c r="L1026" s="6" t="n">
        <f aca="false">QUOTIENT(Tabelle4[[#This Row],[Spalte14]],6)</f>
        <v>1</v>
      </c>
    </row>
    <row r="1027" customFormat="false" ht="15" hidden="false" customHeight="false" outlineLevel="0" collapsed="false">
      <c r="A1027" s="62"/>
      <c r="B1027" s="71"/>
      <c r="C1027" s="62"/>
      <c r="D1027" s="72"/>
      <c r="E1027" s="62"/>
      <c r="F1027" s="62"/>
      <c r="G1027" s="62"/>
      <c r="H1027" s="70"/>
      <c r="I1027" s="70"/>
      <c r="J1027" s="63"/>
      <c r="K1027" s="24" t="n">
        <f aca="false">IF(G1027&lt;=7,G1027*3.2+6,IF(G1027&lt;=13,G1027*3+6,IF(G1027&lt;=28,G1027*2.7+6,IF(G1027&lt;=45,G1027*2.5,IF(G1027&gt;45,G1027*2)))))*1.1</f>
        <v>6.6</v>
      </c>
      <c r="L1027" s="6" t="n">
        <f aca="false">QUOTIENT(Tabelle4[[#This Row],[Spalte14]],6)</f>
        <v>1</v>
      </c>
    </row>
    <row r="1028" customFormat="false" ht="15" hidden="false" customHeight="false" outlineLevel="0" collapsed="false">
      <c r="A1028" s="67"/>
      <c r="B1028" s="68"/>
      <c r="C1028" s="67"/>
      <c r="D1028" s="69"/>
      <c r="E1028" s="67"/>
      <c r="F1028" s="67"/>
      <c r="G1028" s="62"/>
      <c r="H1028" s="70"/>
      <c r="I1028" s="70"/>
      <c r="J1028" s="63"/>
      <c r="K1028" s="24" t="n">
        <f aca="false">IF(G1028&lt;=7,G1028*3.2+6,IF(G1028&lt;=13,G1028*3+6,IF(G1028&lt;=28,G1028*2.7+6,IF(G1028&lt;=45,G1028*2.5,IF(G1028&gt;45,G1028*2)))))*1.1</f>
        <v>6.6</v>
      </c>
    </row>
    <row r="1029" customFormat="false" ht="15" hidden="false" customHeight="false" outlineLevel="0" collapsed="false">
      <c r="A1029" s="62"/>
      <c r="B1029" s="71"/>
      <c r="C1029" s="62"/>
      <c r="D1029" s="72"/>
      <c r="E1029" s="62"/>
      <c r="F1029" s="62"/>
      <c r="G1029" s="62"/>
      <c r="H1029" s="70"/>
      <c r="I1029" s="70"/>
      <c r="J1029" s="63"/>
      <c r="K1029" s="24" t="n">
        <f aca="false">IF(G1029&lt;=7,G1029*3.2+6,IF(G1029&lt;=13,G1029*3+6,IF(G1029&lt;=28,G1029*2.7+6,IF(G1029&lt;=45,G1029*2.5,IF(G1029&gt;45,G1029*2)))))*1.1</f>
        <v>6.6</v>
      </c>
      <c r="M1029" s="1"/>
    </row>
    <row r="1030" customFormat="false" ht="15" hidden="false" customHeight="false" outlineLevel="0" collapsed="false">
      <c r="A1030" s="62"/>
      <c r="B1030" s="71"/>
      <c r="C1030" s="62"/>
      <c r="D1030" s="72"/>
      <c r="E1030" s="62"/>
      <c r="F1030" s="62"/>
      <c r="G1030" s="62"/>
      <c r="H1030" s="70"/>
      <c r="I1030" s="70"/>
      <c r="J1030" s="63"/>
      <c r="K1030" s="24" t="n">
        <f aca="false">IF(G1030&lt;=7,G1030*3.2+6,IF(G1030&lt;=13,G1030*3+6,IF(G1030&lt;=28,G1030*2.7+6,IF(G1030&lt;=45,G1030*2.5,IF(G1030&gt;45,G1030*2)))))*1.1</f>
        <v>6.6</v>
      </c>
      <c r="L1030" s="6" t="n">
        <f aca="false">QUOTIENT(Tabelle4[[#This Row],[Spalte14]],6)</f>
        <v>1</v>
      </c>
    </row>
    <row r="1031" customFormat="false" ht="15" hidden="false" customHeight="false" outlineLevel="0" collapsed="false">
      <c r="A1031" s="62"/>
      <c r="B1031" s="71"/>
      <c r="C1031" s="62"/>
      <c r="D1031" s="72"/>
      <c r="E1031" s="62"/>
      <c r="F1031" s="62"/>
      <c r="G1031" s="62"/>
      <c r="H1031" s="70"/>
      <c r="I1031" s="70"/>
      <c r="J1031" s="63"/>
      <c r="K1031" s="24" t="n">
        <f aca="false">IF(G1031&lt;=7,G1031*3.2+6,IF(G1031&lt;=13,G1031*3+6,IF(G1031&lt;=28,G1031*2.7+6,IF(G1031&lt;=45,G1031*2.5,IF(G1031&gt;45,G1031*2)))))*1.1</f>
        <v>6.6</v>
      </c>
      <c r="L1031" s="6" t="n">
        <f aca="false">QUOTIENT(Tabelle4[[#This Row],[Spalte14]],6)</f>
        <v>1</v>
      </c>
    </row>
    <row r="1032" customFormat="false" ht="15" hidden="false" customHeight="false" outlineLevel="0" collapsed="false">
      <c r="A1032" s="67"/>
      <c r="B1032" s="68"/>
      <c r="C1032" s="67"/>
      <c r="D1032" s="69"/>
      <c r="E1032" s="67"/>
      <c r="F1032" s="67"/>
      <c r="G1032" s="62"/>
      <c r="H1032" s="70"/>
      <c r="I1032" s="70"/>
      <c r="J1032" s="63"/>
      <c r="K1032" s="24" t="n">
        <f aca="false">IF(G1032&lt;=7,G1032*3.2+6,IF(G1032&lt;=13,G1032*3+6,IF(G1032&lt;=28,G1032*2.7+6,IF(G1032&lt;=45,G1032*2.5,IF(G1032&gt;45,G1032*2)))))*1.1</f>
        <v>6.6</v>
      </c>
      <c r="L1032" s="6" t="n">
        <f aca="false">QUOTIENT(Tabelle4[[#This Row],[Spalte14]],6)</f>
        <v>1</v>
      </c>
    </row>
    <row r="1033" customFormat="false" ht="15" hidden="false" customHeight="false" outlineLevel="0" collapsed="false">
      <c r="A1033" s="67" t="s">
        <v>1670</v>
      </c>
      <c r="B1033" s="68"/>
      <c r="C1033" s="67"/>
      <c r="D1033" s="69"/>
      <c r="E1033" s="67"/>
      <c r="F1033" s="67"/>
      <c r="G1033" s="62"/>
      <c r="H1033" s="70"/>
      <c r="I1033" s="70"/>
      <c r="J1033" s="63"/>
      <c r="K1033" s="24" t="n">
        <f aca="false">IF(G1033&lt;=7,G1033*3.2+6,IF(G1033&lt;=13,G1033*3+6,IF(G1033&lt;=28,G1033*2.7+6,IF(G1033&lt;=45,G1033*2.5,IF(G1033&gt;45,G1033*2)))))*1.1</f>
        <v>6.6</v>
      </c>
      <c r="L1033" s="6" t="n">
        <f aca="false">QUOTIENT(Tabelle4[[#This Row],[Spalte14]],6)</f>
        <v>1</v>
      </c>
    </row>
    <row r="1034" customFormat="false" ht="15" hidden="false" customHeight="false" outlineLevel="0" collapsed="false">
      <c r="A1034" s="62" t="s">
        <v>1671</v>
      </c>
      <c r="B1034" s="71"/>
      <c r="C1034" s="62"/>
      <c r="D1034" s="72" t="s">
        <v>1672</v>
      </c>
      <c r="E1034" s="62" t="s">
        <v>1673</v>
      </c>
      <c r="F1034" s="62" t="n">
        <v>2020</v>
      </c>
      <c r="G1034" s="62" t="n">
        <v>14.4</v>
      </c>
      <c r="H1034" s="70" t="n">
        <v>2</v>
      </c>
      <c r="I1034" s="70"/>
      <c r="J1034" s="63"/>
      <c r="K1034" s="44" t="n">
        <f aca="false">IF(G1034&lt;=7,G1034*3.2+6,IF(G1034&lt;=13,G1034*3+6,IF(G1034&lt;=28,G1034*2.7+6,IF(G1034&lt;=45,G1034*2.5,IF(G1034&gt;45,G1034*2)))))*1.1</f>
        <v>49.368</v>
      </c>
      <c r="L1034" s="6" t="n">
        <f aca="false">QUOTIENT(Tabelle4[[#This Row],[Spalte14]],6)</f>
        <v>8</v>
      </c>
      <c r="M1034" s="1" t="s">
        <v>1674</v>
      </c>
    </row>
    <row r="1035" customFormat="false" ht="28.35" hidden="false" customHeight="false" outlineLevel="0" collapsed="false">
      <c r="A1035" s="62" t="s">
        <v>1675</v>
      </c>
      <c r="B1035" s="71"/>
      <c r="C1035" s="62"/>
      <c r="D1035" s="72" t="s">
        <v>1676</v>
      </c>
      <c r="E1035" s="62" t="s">
        <v>1677</v>
      </c>
      <c r="F1035" s="62" t="n">
        <v>2010</v>
      </c>
      <c r="G1035" s="62" t="n">
        <v>27.5</v>
      </c>
      <c r="H1035" s="70" t="n">
        <v>2</v>
      </c>
      <c r="I1035" s="70"/>
      <c r="J1035" s="63" t="n">
        <v>1</v>
      </c>
      <c r="K1035" s="24" t="n">
        <f aca="false">IF(G1035&lt;=7,G1035*3.2+6,IF(G1035&lt;=13,G1035*3+6,IF(G1035&lt;=28,G1035*2.7+6,IF(G1035&lt;=45,G1035*2.5,IF(G1035&gt;45,G1035*2)))))*1.1</f>
        <v>88.275</v>
      </c>
      <c r="L1035" s="6" t="n">
        <f aca="false">QUOTIENT(Tabelle4[[#This Row],[Spalte14]],6)</f>
        <v>14</v>
      </c>
      <c r="M1035" s="1" t="s">
        <v>1678</v>
      </c>
    </row>
    <row r="1036" customFormat="false" ht="30.3" hidden="false" customHeight="false" outlineLevel="0" collapsed="false">
      <c r="A1036" s="62" t="s">
        <v>1679</v>
      </c>
      <c r="B1036" s="71"/>
      <c r="C1036" s="62"/>
      <c r="D1036" s="72" t="s">
        <v>1680</v>
      </c>
      <c r="E1036" s="62" t="s">
        <v>1681</v>
      </c>
      <c r="F1036" s="62" t="n">
        <v>2010</v>
      </c>
      <c r="G1036" s="62" t="n">
        <v>75.24</v>
      </c>
      <c r="H1036" s="70" t="n">
        <v>1</v>
      </c>
      <c r="I1036" s="70" t="s">
        <v>314</v>
      </c>
      <c r="J1036" s="63"/>
      <c r="K1036" s="24" t="n">
        <f aca="false">IF(G1036&lt;=7,G1036*3.2+6,IF(G1036&lt;=13,G1036*3+6,IF(G1036&lt;=28,G1036*2.7+6,IF(G1036&lt;=45,G1036*2.5,IF(G1036&gt;45,G1036*2)))))*1.1</f>
        <v>165.528</v>
      </c>
      <c r="L1036" s="6" t="n">
        <f aca="false">QUOTIENT(Tabelle4[[#This Row],[Spalte14]],6)</f>
        <v>27</v>
      </c>
      <c r="M1036" s="1" t="s">
        <v>1682</v>
      </c>
    </row>
    <row r="1037" customFormat="false" ht="20.85" hidden="false" customHeight="false" outlineLevel="0" collapsed="false">
      <c r="A1037" s="62" t="s">
        <v>1683</v>
      </c>
      <c r="B1037" s="71"/>
      <c r="C1037" s="62"/>
      <c r="D1037" s="72" t="s">
        <v>1684</v>
      </c>
      <c r="E1037" s="62" t="s">
        <v>1673</v>
      </c>
      <c r="F1037" s="62" t="n">
        <v>2009</v>
      </c>
      <c r="G1037" s="62" t="n">
        <v>36.4</v>
      </c>
      <c r="H1037" s="70" t="n">
        <v>1</v>
      </c>
      <c r="I1037" s="70" t="s">
        <v>809</v>
      </c>
      <c r="J1037" s="63"/>
      <c r="K1037" s="24" t="n">
        <f aca="false">IF(G1037&lt;=7,G1037*3.2+6,IF(G1037&lt;=13,G1037*3+6,IF(G1037&lt;=28,G1037*2.7+6,IF(G1037&lt;=45,G1037*2.5,IF(G1037&gt;45,G1037*2)))))*1.1</f>
        <v>100.1</v>
      </c>
      <c r="L1037" s="6" t="n">
        <f aca="false">QUOTIENT(Tabelle4[[#This Row],[Spalte14]],6)</f>
        <v>16</v>
      </c>
      <c r="M1037" s="1" t="s">
        <v>1685</v>
      </c>
    </row>
    <row r="1038" customFormat="false" ht="15" hidden="false" customHeight="false" outlineLevel="0" collapsed="false">
      <c r="A1038" s="62"/>
      <c r="B1038" s="71"/>
      <c r="C1038" s="62"/>
      <c r="D1038" s="72"/>
      <c r="E1038" s="62"/>
      <c r="F1038" s="62"/>
      <c r="G1038" s="62"/>
      <c r="H1038" s="70"/>
      <c r="I1038" s="70"/>
      <c r="J1038" s="63"/>
      <c r="K1038" s="24" t="n">
        <f aca="false">IF(G1038&lt;=7,G1038*3.2+6,IF(G1038&lt;=13,G1038*3+6,IF(G1038&lt;=28,G1038*2.7+6,IF(G1038&lt;=45,G1038*2.5,IF(G1038&gt;45,G1038*2)))))*1.1</f>
        <v>6.6</v>
      </c>
      <c r="L1038" s="6" t="n">
        <f aca="false">QUOTIENT(Tabelle4[[#This Row],[Spalte14]],6)</f>
        <v>1</v>
      </c>
    </row>
    <row r="1039" customFormat="false" ht="15" hidden="false" customHeight="false" outlineLevel="0" collapsed="false">
      <c r="A1039" s="62"/>
      <c r="B1039" s="71"/>
      <c r="C1039" s="62"/>
      <c r="D1039" s="72"/>
      <c r="E1039" s="62"/>
      <c r="F1039" s="62"/>
      <c r="G1039" s="62"/>
      <c r="H1039" s="70"/>
      <c r="I1039" s="70"/>
      <c r="J1039" s="63"/>
      <c r="K1039" s="24" t="n">
        <f aca="false">IF(G1039&lt;=7,G1039*3.2+6,IF(G1039&lt;=13,G1039*3+6,IF(G1039&lt;=28,G1039*2.7+6,IF(G1039&lt;=45,G1039*2.5,IF(G1039&gt;45,G1039*2)))))*1.1</f>
        <v>6.6</v>
      </c>
      <c r="L1039" s="6" t="n">
        <f aca="false">QUOTIENT(Tabelle4[[#This Row],[Spalte14]],6)</f>
        <v>1</v>
      </c>
    </row>
    <row r="1040" customFormat="false" ht="15" hidden="false" customHeight="false" outlineLevel="0" collapsed="false">
      <c r="A1040" s="62"/>
      <c r="B1040" s="71"/>
      <c r="C1040" s="62"/>
      <c r="D1040" s="72"/>
      <c r="E1040" s="62"/>
      <c r="F1040" s="62"/>
      <c r="G1040" s="62"/>
      <c r="H1040" s="70"/>
      <c r="I1040" s="70"/>
      <c r="J1040" s="63"/>
      <c r="K1040" s="24" t="n">
        <f aca="false">IF(G1040&lt;=7,G1040*3.2+6,IF(G1040&lt;=13,G1040*3+6,IF(G1040&lt;=28,G1040*2.7+6,IF(G1040&lt;=45,G1040*2.5,IF(G1040&gt;45,G1040*2)))))*1.1</f>
        <v>6.6</v>
      </c>
      <c r="L1040" s="6" t="n">
        <f aca="false">QUOTIENT(Tabelle4[[#This Row],[Spalte14]],6)</f>
        <v>1</v>
      </c>
    </row>
    <row r="1041" customFormat="false" ht="15" hidden="false" customHeight="false" outlineLevel="0" collapsed="false">
      <c r="A1041" s="67" t="s">
        <v>1686</v>
      </c>
      <c r="B1041" s="68"/>
      <c r="C1041" s="67"/>
      <c r="D1041" s="69"/>
      <c r="E1041" s="67"/>
      <c r="F1041" s="67"/>
      <c r="G1041" s="62"/>
      <c r="H1041" s="70"/>
      <c r="I1041" s="70"/>
      <c r="J1041" s="63"/>
      <c r="K1041" s="24" t="n">
        <f aca="false">IF(G1041&lt;=7,G1041*3.2+6,IF(G1041&lt;=13,G1041*3+6,IF(G1041&lt;=28,G1041*2.7+6,IF(G1041&lt;=45,G1041*2.5,IF(G1041&gt;45,G1041*2)))))*1.1</f>
        <v>6.6</v>
      </c>
      <c r="L1041" s="6" t="n">
        <f aca="false">QUOTIENT(Tabelle4[[#This Row],[Spalte14]],6)</f>
        <v>1</v>
      </c>
    </row>
    <row r="1042" customFormat="false" ht="30.3" hidden="false" customHeight="false" outlineLevel="0" collapsed="false">
      <c r="A1042" s="62" t="s">
        <v>1687</v>
      </c>
      <c r="B1042" s="71"/>
      <c r="C1042" s="62"/>
      <c r="D1042" s="72" t="s">
        <v>1688</v>
      </c>
      <c r="E1042" s="62" t="s">
        <v>1689</v>
      </c>
      <c r="F1042" s="62" t="n">
        <v>2016</v>
      </c>
      <c r="G1042" s="62" t="n">
        <v>20.2</v>
      </c>
      <c r="H1042" s="70" t="n">
        <v>2</v>
      </c>
      <c r="I1042" s="70"/>
      <c r="J1042" s="63"/>
      <c r="K1042" s="24" t="n">
        <f aca="false">IF(G1042&lt;=7,G1042*3.2+6,IF(G1042&lt;=13,G1042*3+6,IF(G1042&lt;=28,G1042*2.7+6,IF(G1042&lt;=45,G1042*2.5,IF(G1042&gt;45,G1042*2)))))*1.1</f>
        <v>66.594</v>
      </c>
      <c r="L1042" s="6" t="n">
        <f aca="false">QUOTIENT(Tabelle4[[#This Row],[Spalte14]],6)</f>
        <v>11</v>
      </c>
      <c r="M1042" s="1" t="s">
        <v>1690</v>
      </c>
    </row>
    <row r="1043" customFormat="false" ht="28.35" hidden="false" customHeight="false" outlineLevel="0" collapsed="false">
      <c r="A1043" s="62" t="s">
        <v>1691</v>
      </c>
      <c r="B1043" s="71"/>
      <c r="C1043" s="62"/>
      <c r="D1043" s="72" t="s">
        <v>1692</v>
      </c>
      <c r="E1043" s="62" t="s">
        <v>1693</v>
      </c>
      <c r="F1043" s="62" t="n">
        <v>2008</v>
      </c>
      <c r="G1043" s="62" t="n">
        <v>17.5</v>
      </c>
      <c r="H1043" s="70" t="n">
        <v>1</v>
      </c>
      <c r="I1043" s="70" t="s">
        <v>1694</v>
      </c>
      <c r="J1043" s="63"/>
      <c r="K1043" s="24" t="n">
        <f aca="false">IF(G1043&lt;=7,G1043*3.2+6,IF(G1043&lt;=13,G1043*3+6,IF(G1043&lt;=28,G1043*2.7+6,IF(G1043&lt;=45,G1043*2.5,IF(G1043&gt;45,G1043*2)))))*1.1</f>
        <v>58.575</v>
      </c>
      <c r="L1043" s="6" t="n">
        <f aca="false">QUOTIENT(Tabelle4[[#This Row],[Spalte14]],6)</f>
        <v>9</v>
      </c>
      <c r="M1043" s="1" t="s">
        <v>1695</v>
      </c>
    </row>
    <row r="1044" customFormat="false" ht="20.85" hidden="false" customHeight="false" outlineLevel="0" collapsed="false">
      <c r="A1044" s="62" t="s">
        <v>1696</v>
      </c>
      <c r="B1044" s="71"/>
      <c r="C1044" s="62"/>
      <c r="D1044" s="72" t="s">
        <v>1236</v>
      </c>
      <c r="E1044" s="62" t="s">
        <v>1697</v>
      </c>
      <c r="F1044" s="62" t="n">
        <v>2010</v>
      </c>
      <c r="G1044" s="62" t="n">
        <v>17.55</v>
      </c>
      <c r="H1044" s="70" t="n">
        <v>2</v>
      </c>
      <c r="I1044" s="70"/>
      <c r="J1044" s="63"/>
      <c r="K1044" s="24" t="n">
        <f aca="false">IF(G1044&lt;=7,G1044*3.2+6,IF(G1044&lt;=13,G1044*3+6,IF(G1044&lt;=28,G1044*2.7+6,IF(G1044&lt;=45,G1044*2.5,IF(G1044&gt;45,G1044*2)))))*1.1</f>
        <v>58.7235</v>
      </c>
      <c r="L1044" s="6" t="n">
        <f aca="false">QUOTIENT(Tabelle4[[#This Row],[Spalte14]],6)</f>
        <v>9</v>
      </c>
      <c r="M1044" s="1" t="s">
        <v>1698</v>
      </c>
    </row>
    <row r="1045" customFormat="false" ht="15" hidden="false" customHeight="false" outlineLevel="0" collapsed="false">
      <c r="A1045" s="62" t="s">
        <v>1699</v>
      </c>
      <c r="B1045" s="71"/>
      <c r="C1045" s="62"/>
      <c r="D1045" s="72" t="s">
        <v>1700</v>
      </c>
      <c r="E1045" s="62" t="s">
        <v>1701</v>
      </c>
      <c r="F1045" s="62" t="n">
        <v>2010</v>
      </c>
      <c r="G1045" s="62" t="n">
        <v>16.63</v>
      </c>
      <c r="H1045" s="70" t="n">
        <v>3</v>
      </c>
      <c r="I1045" s="70"/>
      <c r="J1045" s="63"/>
      <c r="K1045" s="24" t="n">
        <f aca="false">IF(G1045&lt;=7,G1045*3.2+6,IF(G1045&lt;=13,G1045*3+6,IF(G1045&lt;=28,G1045*2.7+6,IF(G1045&lt;=45,G1045*2.5,IF(G1045&gt;45,G1045*2)))))*1.1</f>
        <v>55.9911</v>
      </c>
      <c r="L1045" s="6" t="n">
        <f aca="false">QUOTIENT(Tabelle4[[#This Row],[Spalte14]],6)</f>
        <v>9</v>
      </c>
      <c r="M1045" s="1" t="s">
        <v>1702</v>
      </c>
    </row>
    <row r="1046" customFormat="false" ht="28.35" hidden="false" customHeight="false" outlineLevel="0" collapsed="false">
      <c r="A1046" s="62" t="s">
        <v>1703</v>
      </c>
      <c r="B1046" s="71"/>
      <c r="C1046" s="62"/>
      <c r="D1046" s="72" t="s">
        <v>1700</v>
      </c>
      <c r="E1046" s="62" t="s">
        <v>1693</v>
      </c>
      <c r="F1046" s="62" t="n">
        <v>2018</v>
      </c>
      <c r="G1046" s="62" t="n">
        <v>43.1</v>
      </c>
      <c r="H1046" s="70" t="n">
        <v>1</v>
      </c>
      <c r="I1046" s="70" t="s">
        <v>813</v>
      </c>
      <c r="J1046" s="63"/>
      <c r="K1046" s="24" t="n">
        <f aca="false">IF(G1046&lt;=7,G1046*3.2+6,IF(G1046&lt;=13,G1046*3+6,IF(G1046&lt;=28,G1046*2.7+6,IF(G1046&lt;=45,G1046*2.5,IF(G1046&gt;45,G1046*2)))))*1.1</f>
        <v>118.525</v>
      </c>
      <c r="L1046" s="6" t="n">
        <f aca="false">QUOTIENT(Tabelle4[[#This Row],[Spalte14]],6)</f>
        <v>19</v>
      </c>
      <c r="M1046" s="1" t="s">
        <v>1704</v>
      </c>
    </row>
    <row r="1047" customFormat="false" ht="30.3" hidden="false" customHeight="false" outlineLevel="0" collapsed="false">
      <c r="A1047" s="62" t="s">
        <v>1705</v>
      </c>
      <c r="B1047" s="71"/>
      <c r="C1047" s="62"/>
      <c r="D1047" s="72" t="s">
        <v>1706</v>
      </c>
      <c r="E1047" s="62" t="s">
        <v>581</v>
      </c>
      <c r="F1047" s="62" t="n">
        <v>2013</v>
      </c>
      <c r="G1047" s="62" t="n">
        <v>15.5</v>
      </c>
      <c r="H1047" s="70" t="n">
        <v>1</v>
      </c>
      <c r="I1047" s="70"/>
      <c r="J1047" s="63" t="n">
        <v>1</v>
      </c>
      <c r="K1047" s="24" t="n">
        <f aca="false">IF(G1047&lt;=7,G1047*3.2+6,IF(G1047&lt;=13,G1047*3+6,IF(G1047&lt;=28,G1047*2.7+6,IF(G1047&lt;=45,G1047*2.5,IF(G1047&gt;45,G1047*2)))))*1.1</f>
        <v>52.635</v>
      </c>
      <c r="L1047" s="6" t="n">
        <f aca="false">QUOTIENT(Tabelle4[[#This Row],[Spalte14]],6)</f>
        <v>8</v>
      </c>
      <c r="M1047" s="1" t="s">
        <v>1707</v>
      </c>
    </row>
    <row r="1048" customFormat="false" ht="15" hidden="false" customHeight="false" outlineLevel="0" collapsed="false">
      <c r="A1048" s="62"/>
      <c r="B1048" s="71"/>
      <c r="C1048" s="62"/>
      <c r="D1048" s="72"/>
      <c r="E1048" s="62"/>
      <c r="F1048" s="62"/>
      <c r="G1048" s="62"/>
      <c r="H1048" s="70"/>
      <c r="I1048" s="70"/>
      <c r="J1048" s="63"/>
      <c r="K1048" s="24" t="n">
        <f aca="false">IF(G1048&lt;=7,G1048*3.2+6,IF(G1048&lt;=13,G1048*3+6,IF(G1048&lt;=28,G1048*2.7+6,IF(G1048&lt;=45,G1048*2.5,IF(G1048&gt;45,G1048*2)))))*1.1</f>
        <v>6.6</v>
      </c>
      <c r="L1048" s="6" t="n">
        <f aca="false">QUOTIENT(Tabelle4[[#This Row],[Spalte14]],6)</f>
        <v>1</v>
      </c>
      <c r="M1048" s="1" t="s">
        <v>1708</v>
      </c>
    </row>
    <row r="1049" customFormat="false" ht="15" hidden="false" customHeight="false" outlineLevel="0" collapsed="false">
      <c r="A1049" s="62"/>
      <c r="B1049" s="71"/>
      <c r="C1049" s="62"/>
      <c r="D1049" s="72"/>
      <c r="E1049" s="62"/>
      <c r="F1049" s="62"/>
      <c r="G1049" s="62"/>
      <c r="H1049" s="70"/>
      <c r="I1049" s="70"/>
      <c r="J1049" s="63"/>
      <c r="K1049" s="24" t="n">
        <f aca="false">IF(G1049&lt;=7,G1049*3.2+6,IF(G1049&lt;=13,G1049*3+6,IF(G1049&lt;=28,G1049*2.7+6,IF(G1049&lt;=45,G1049*2.5,IF(G1049&gt;45,G1049*2)))))*1.1</f>
        <v>6.6</v>
      </c>
      <c r="M1049" s="1"/>
    </row>
    <row r="1050" customFormat="false" ht="28.35" hidden="false" customHeight="false" outlineLevel="0" collapsed="false">
      <c r="A1050" s="62" t="s">
        <v>1709</v>
      </c>
      <c r="B1050" s="71"/>
      <c r="C1050" s="62"/>
      <c r="D1050" s="72" t="s">
        <v>1710</v>
      </c>
      <c r="E1050" s="62" t="s">
        <v>1711</v>
      </c>
      <c r="F1050" s="62" t="n">
        <v>2014</v>
      </c>
      <c r="G1050" s="62" t="n">
        <v>10.3</v>
      </c>
      <c r="H1050" s="70" t="n">
        <v>3</v>
      </c>
      <c r="I1050" s="70"/>
      <c r="J1050" s="63"/>
      <c r="K1050" s="24" t="n">
        <f aca="false">IF(G1050&lt;=7,G1050*3.2+6,IF(G1050&lt;=13,G1050*3+6,IF(G1050&lt;=28,G1050*2.7+6,IF(G1050&lt;=45,G1050*2.5,IF(G1050&gt;45,G1050*2)))))*1.1</f>
        <v>40.59</v>
      </c>
      <c r="L1050" s="6" t="n">
        <f aca="false">QUOTIENT(Tabelle4[[#This Row],[Spalte14]],6)</f>
        <v>6</v>
      </c>
    </row>
    <row r="1051" customFormat="false" ht="15" hidden="false" customHeight="false" outlineLevel="0" collapsed="false">
      <c r="A1051" s="67"/>
      <c r="B1051" s="68"/>
      <c r="C1051" s="67"/>
      <c r="D1051" s="72"/>
      <c r="E1051" s="62"/>
      <c r="F1051" s="62"/>
      <c r="G1051" s="62"/>
      <c r="H1051" s="70"/>
      <c r="I1051" s="70"/>
      <c r="J1051" s="63"/>
      <c r="K1051" s="24" t="n">
        <f aca="false">IF(G1051&lt;=7,G1051*3.2+6,IF(G1051&lt;=13,G1051*3+6,IF(G1051&lt;=28,G1051*2.7+6,IF(G1051&lt;=45,G1051*2.5,IF(G1051&gt;45,G1051*2)))))*1.1</f>
        <v>6.6</v>
      </c>
      <c r="L1051" s="6" t="n">
        <f aca="false">QUOTIENT(Tabelle4[[#This Row],[Spalte14]],6)</f>
        <v>1</v>
      </c>
    </row>
    <row r="1052" customFormat="false" ht="28.35" hidden="false" customHeight="false" outlineLevel="0" collapsed="false">
      <c r="A1052" s="62" t="s">
        <v>1712</v>
      </c>
      <c r="B1052" s="71"/>
      <c r="C1052" s="62"/>
      <c r="D1052" s="72" t="s">
        <v>1713</v>
      </c>
      <c r="E1052" s="62" t="s">
        <v>1714</v>
      </c>
      <c r="F1052" s="62" t="n">
        <v>2014</v>
      </c>
      <c r="G1052" s="62" t="n">
        <v>14.9</v>
      </c>
      <c r="H1052" s="70" t="n">
        <v>8</v>
      </c>
      <c r="I1052" s="70"/>
      <c r="J1052" s="63"/>
      <c r="K1052" s="24" t="n">
        <f aca="false">IF(G1052&lt;=7,G1052*3.2+6,IF(G1052&lt;=13,G1052*3+6,IF(G1052&lt;=28,G1052*2.7+6,IF(G1052&lt;=45,G1052*2.5,IF(G1052&gt;45,G1052*2)))))*1.1</f>
        <v>50.853</v>
      </c>
      <c r="L1052" s="6" t="n">
        <f aca="false">QUOTIENT(Tabelle4[[#This Row],[Spalte14]],6)</f>
        <v>8</v>
      </c>
      <c r="M1052" s="1" t="s">
        <v>1715</v>
      </c>
    </row>
    <row r="1053" customFormat="false" ht="28.35" hidden="false" customHeight="false" outlineLevel="0" collapsed="false">
      <c r="A1053" s="62" t="s">
        <v>1716</v>
      </c>
      <c r="B1053" s="71"/>
      <c r="C1053" s="62"/>
      <c r="D1053" s="72"/>
      <c r="E1053" s="62" t="s">
        <v>1717</v>
      </c>
      <c r="F1053" s="62" t="n">
        <v>2009</v>
      </c>
      <c r="G1053" s="62" t="n">
        <v>99</v>
      </c>
      <c r="H1053" s="70" t="n">
        <v>0</v>
      </c>
      <c r="I1053" s="70" t="s">
        <v>1718</v>
      </c>
      <c r="J1053" s="63" t="n">
        <v>3</v>
      </c>
      <c r="K1053" s="24" t="n">
        <f aca="false">IF(G1053&lt;=7,G1053*3.2+6,IF(G1053&lt;=13,G1053*3+6,IF(G1053&lt;=28,G1053*2.7+6,IF(G1053&lt;=45,G1053*2.5,IF(G1053&gt;45,G1053*2)))))*1.1</f>
        <v>217.8</v>
      </c>
      <c r="L1053" s="6" t="n">
        <f aca="false">QUOTIENT(Tabelle4[[#This Row],[Spalte14]],6)</f>
        <v>36</v>
      </c>
    </row>
    <row r="1054" customFormat="false" ht="15" hidden="false" customHeight="false" outlineLevel="0" collapsed="false">
      <c r="A1054" s="62" t="s">
        <v>1719</v>
      </c>
      <c r="B1054" s="71"/>
      <c r="C1054" s="62"/>
      <c r="D1054" s="72" t="s">
        <v>1720</v>
      </c>
      <c r="E1054" s="62" t="s">
        <v>1721</v>
      </c>
      <c r="F1054" s="62" t="n">
        <v>2014</v>
      </c>
      <c r="G1054" s="62"/>
      <c r="H1054" s="70" t="n">
        <v>1</v>
      </c>
      <c r="I1054" s="70"/>
      <c r="J1054" s="63" t="n">
        <v>2</v>
      </c>
      <c r="K1054" s="26" t="n">
        <v>165</v>
      </c>
      <c r="L1054" s="6" t="n">
        <f aca="false">QUOTIENT(Tabelle4[[#This Row],[Spalte14]],6)</f>
        <v>27</v>
      </c>
    </row>
    <row r="1055" customFormat="false" ht="15" hidden="false" customHeight="false" outlineLevel="0" collapsed="false">
      <c r="A1055" s="7" t="s">
        <v>1722</v>
      </c>
      <c r="B1055" s="20"/>
      <c r="C1055" s="7"/>
      <c r="D1055" s="8" t="s">
        <v>1723</v>
      </c>
      <c r="E1055" s="7" t="s">
        <v>1724</v>
      </c>
      <c r="F1055" s="7" t="n">
        <v>2009</v>
      </c>
      <c r="G1055" s="62" t="n">
        <v>28.5</v>
      </c>
      <c r="H1055" s="70" t="n">
        <v>4</v>
      </c>
      <c r="I1055" s="70"/>
      <c r="J1055" s="63" t="n">
        <v>2</v>
      </c>
      <c r="K1055" s="24" t="n">
        <f aca="false">IF(G1055&lt;=7,G1055*3.2+6,IF(G1055&lt;=13,G1055*3+6,IF(G1055&lt;=28,G1055*2.7+6,IF(G1055&lt;=45,G1055*2.5,IF(G1055&gt;45,G1055*2)))))*1.1</f>
        <v>78.375</v>
      </c>
      <c r="L1055" s="6" t="n">
        <f aca="false">QUOTIENT(Tabelle4[[#This Row],[Spalte14]],6)</f>
        <v>13</v>
      </c>
    </row>
    <row r="1056" customFormat="false" ht="15" hidden="false" customHeight="false" outlineLevel="0" collapsed="false">
      <c r="A1056" s="0" t="s">
        <v>1725</v>
      </c>
      <c r="B1056" s="23"/>
      <c r="D1056" s="1" t="s">
        <v>1726</v>
      </c>
      <c r="E1056" s="0" t="s">
        <v>1727</v>
      </c>
      <c r="F1056" s="0" t="n">
        <v>2016</v>
      </c>
      <c r="G1056" s="62" t="n">
        <v>22.9</v>
      </c>
      <c r="H1056" s="70" t="n">
        <v>6</v>
      </c>
      <c r="I1056" s="70" t="s">
        <v>1728</v>
      </c>
      <c r="J1056" s="63"/>
      <c r="K1056" s="24" t="n">
        <f aca="false">IF(G1056&lt;=7,G1056*3.2+6,IF(G1056&lt;=13,G1056*3+6,IF(G1056&lt;=28,G1056*2.7+6,IF(G1056&lt;=45,G1056*2.5,IF(G1056&gt;45,G1056*2)))))*1.1</f>
        <v>74.613</v>
      </c>
      <c r="L1056" s="6" t="n">
        <f aca="false">QUOTIENT(Tabelle4[[#This Row],[Spalte14]],6)</f>
        <v>12</v>
      </c>
      <c r="M1056" s="1" t="s">
        <v>1729</v>
      </c>
    </row>
    <row r="1057" customFormat="false" ht="15" hidden="false" customHeight="false" outlineLevel="0" collapsed="false">
      <c r="B1057" s="23"/>
      <c r="D1057" s="1"/>
      <c r="H1057" s="21"/>
      <c r="I1057" s="21"/>
      <c r="K1057" s="24" t="n">
        <f aca="false">IF(G1057&lt;=7,G1057*3.2+6,IF(G1057&lt;=13,G1057*3+6,IF(G1057&lt;=28,G1057*2.7+6,IF(G1057&lt;=45,G1057*2.5,IF(G1057&gt;45,G1057*2)))))*1.1</f>
        <v>6.6</v>
      </c>
      <c r="M1057" s="1"/>
    </row>
    <row r="1058" customFormat="false" ht="15" hidden="false" customHeight="false" outlineLevel="0" collapsed="false">
      <c r="A1058" s="0" t="s">
        <v>1730</v>
      </c>
      <c r="B1058" s="23"/>
      <c r="D1058" s="1"/>
      <c r="E1058" s="0" t="s">
        <v>1731</v>
      </c>
      <c r="F1058" s="0" t="n">
        <v>2020</v>
      </c>
      <c r="G1058" s="2" t="n">
        <v>65</v>
      </c>
      <c r="H1058" s="21" t="n">
        <v>6</v>
      </c>
      <c r="I1058" s="21"/>
      <c r="J1058" s="4" t="n">
        <v>3</v>
      </c>
      <c r="K1058" s="24" t="n">
        <f aca="false">IF(G1058&lt;=7,G1058*3.2+6,IF(G1058&lt;=13,G1058*3+6,IF(G1058&lt;=28,G1058*2.7+6,IF(G1058&lt;=45,G1058*2.5,IF(G1058&gt;45,G1058*2)))))*1.1</f>
        <v>143</v>
      </c>
      <c r="L1058" s="6" t="n">
        <f aca="false">QUOTIENT(Tabelle4[[#This Row],[Spalte14]],6)</f>
        <v>23</v>
      </c>
      <c r="M1058" s="1" t="s">
        <v>1732</v>
      </c>
    </row>
    <row r="1059" customFormat="false" ht="15" hidden="false" customHeight="false" outlineLevel="0" collapsed="false">
      <c r="A1059" s="0" t="s">
        <v>1733</v>
      </c>
      <c r="B1059" s="23"/>
      <c r="D1059" s="1"/>
      <c r="E1059" s="0" t="s">
        <v>1734</v>
      </c>
      <c r="F1059" s="0" t="n">
        <v>2020</v>
      </c>
      <c r="G1059" s="62" t="n">
        <v>70</v>
      </c>
      <c r="H1059" s="70" t="n">
        <v>1</v>
      </c>
      <c r="I1059" s="83"/>
      <c r="J1059" s="4" t="n">
        <v>2</v>
      </c>
      <c r="K1059" s="24" t="n">
        <f aca="false">IF(G1059&lt;=7,G1059*3.2+6,IF(G1059&lt;=13,G1059*3+6,IF(G1059&lt;=28,G1059*2.7+6,IF(G1059&lt;=45,G1059*2.5,IF(G1059&gt;45,G1059*2)))))*1.1</f>
        <v>154</v>
      </c>
      <c r="L1059" s="6" t="n">
        <f aca="false">QUOTIENT(Tabelle4[[#This Row],[Spalte14]],6)</f>
        <v>25</v>
      </c>
      <c r="M1059" s="1"/>
    </row>
    <row r="1060" customFormat="false" ht="15" hidden="false" customHeight="false" outlineLevel="0" collapsed="false">
      <c r="A1060" s="0" t="s">
        <v>1735</v>
      </c>
      <c r="B1060" s="23"/>
      <c r="D1060" s="1"/>
      <c r="E1060" s="0" t="s">
        <v>1736</v>
      </c>
      <c r="F1060" s="0" t="n">
        <v>2006</v>
      </c>
      <c r="G1060" s="62" t="n">
        <v>125</v>
      </c>
      <c r="H1060" s="21" t="n">
        <v>0</v>
      </c>
      <c r="I1060" s="21" t="s">
        <v>179</v>
      </c>
      <c r="J1060" s="4" t="n">
        <v>2</v>
      </c>
      <c r="K1060" s="26" t="n">
        <v>295</v>
      </c>
      <c r="L1060" s="6" t="n">
        <f aca="false">QUOTIENT(Tabelle4[[#This Row],[Spalte14]],6)</f>
        <v>49</v>
      </c>
    </row>
    <row r="1061" customFormat="false" ht="15" hidden="false" customHeight="false" outlineLevel="0" collapsed="false">
      <c r="A1061" s="0" t="s">
        <v>1737</v>
      </c>
      <c r="B1061" s="23"/>
      <c r="D1061" s="1"/>
      <c r="F1061" s="0" t="n">
        <v>2019</v>
      </c>
      <c r="G1061" s="62" t="n">
        <v>270</v>
      </c>
      <c r="H1061" s="21" t="n">
        <v>2</v>
      </c>
      <c r="I1061" s="21"/>
      <c r="K1061" s="24" t="n">
        <f aca="false">IF(G1061&lt;=7,G1061*3.2+6,IF(G1061&lt;=13,G1061*3+6,IF(G1061&lt;=28,G1061*2.7+6,IF(G1061&lt;=45,G1061*2.5,IF(G1061&gt;45,G1061*2)))))*1.1</f>
        <v>594</v>
      </c>
      <c r="L1061" s="6" t="n">
        <f aca="false">QUOTIENT(Tabelle4[[#This Row],[Spalte14]],6)</f>
        <v>99</v>
      </c>
      <c r="M1061" s="1"/>
    </row>
    <row r="1062" customFormat="false" ht="15" hidden="false" customHeight="false" outlineLevel="0" collapsed="false">
      <c r="A1062" s="0" t="s">
        <v>1735</v>
      </c>
      <c r="B1062" s="23"/>
      <c r="D1062" s="1"/>
      <c r="E1062" s="0" t="s">
        <v>1736</v>
      </c>
      <c r="F1062" s="0" t="n">
        <v>2013</v>
      </c>
      <c r="G1062" s="2" t="n">
        <v>125</v>
      </c>
      <c r="H1062" s="21" t="n">
        <v>0</v>
      </c>
      <c r="I1062" s="21" t="s">
        <v>179</v>
      </c>
      <c r="J1062" s="4" t="n">
        <v>2</v>
      </c>
      <c r="K1062" s="24" t="n">
        <f aca="false">IF(G1062&lt;=7,G1062*3.2+6,IF(G1062&lt;=13,G1062*3+6,IF(G1062&lt;=28,G1062*2.7+6,IF(G1062&lt;=45,G1062*2.5,IF(G1062&gt;45,G1062*2)))))*1.1</f>
        <v>275</v>
      </c>
      <c r="L1062" s="6" t="n">
        <f aca="false">QUOTIENT(Tabelle4[[#This Row],[Spalte14]],6)</f>
        <v>45</v>
      </c>
      <c r="M1062" s="1" t="s">
        <v>1738</v>
      </c>
    </row>
    <row r="1063" customFormat="false" ht="15" hidden="false" customHeight="false" outlineLevel="0" collapsed="false">
      <c r="A1063" s="0" t="s">
        <v>1739</v>
      </c>
      <c r="B1063" s="23"/>
      <c r="D1063" s="1"/>
      <c r="E1063" s="0" t="s">
        <v>1740</v>
      </c>
      <c r="F1063" s="0" t="n">
        <v>2020</v>
      </c>
      <c r="G1063" s="2" t="n">
        <v>89</v>
      </c>
      <c r="H1063" s="21" t="n">
        <v>3</v>
      </c>
      <c r="I1063" s="21"/>
      <c r="J1063" s="4" t="n">
        <v>1</v>
      </c>
      <c r="K1063" s="24" t="n">
        <f aca="false">IF(G1063&lt;=7,G1063*3.2+6,IF(G1063&lt;=13,G1063*3+6,IF(G1063&lt;=28,G1063*2.7+6,IF(G1063&lt;=45,G1063*2.5,IF(G1063&gt;45,G1063*2)))))*1.1</f>
        <v>195.8</v>
      </c>
      <c r="L1063" s="6" t="n">
        <f aca="false">QUOTIENT(Tabelle4[[#This Row],[Spalte14]],6)</f>
        <v>32</v>
      </c>
      <c r="M1063" s="1" t="s">
        <v>1741</v>
      </c>
    </row>
    <row r="1064" customFormat="false" ht="15" hidden="false" customHeight="false" outlineLevel="0" collapsed="false">
      <c r="B1064" s="23"/>
      <c r="D1064" s="1"/>
      <c r="H1064" s="21"/>
      <c r="I1064" s="21"/>
      <c r="K1064" s="24" t="n">
        <f aca="false">IF(G1064&lt;=7,G1064*3.2+6,IF(G1064&lt;=13,G1064*3+6,IF(G1064&lt;=28,G1064*2.7+6,IF(G1064&lt;=45,G1064*2.5,IF(G1064&gt;45,G1064*2)))))*1.1</f>
        <v>6.6</v>
      </c>
      <c r="M1064" s="1"/>
    </row>
    <row r="1065" customFormat="false" ht="15" hidden="false" customHeight="false" outlineLevel="0" collapsed="false">
      <c r="A1065" s="0" t="s">
        <v>1742</v>
      </c>
      <c r="B1065" s="23"/>
      <c r="D1065" s="1"/>
      <c r="E1065" s="0" t="s">
        <v>1734</v>
      </c>
      <c r="F1065" s="0" t="n">
        <v>2016</v>
      </c>
      <c r="G1065" s="2" t="n">
        <v>128</v>
      </c>
      <c r="H1065" s="21" t="n">
        <v>2</v>
      </c>
      <c r="I1065" s="21" t="s">
        <v>1743</v>
      </c>
      <c r="K1065" s="24" t="n">
        <f aca="false">IF(G1065&lt;=7,G1065*3.2+6,IF(G1065&lt;=13,G1065*3+6,IF(G1065&lt;=28,G1065*2.7+6,IF(G1065&lt;=45,G1065*2.5,IF(G1065&gt;45,G1065*2)))))*1.1</f>
        <v>281.6</v>
      </c>
      <c r="L1065" s="6" t="n">
        <f aca="false">QUOTIENT(Tabelle4[[#This Row],[Spalte14]],6)</f>
        <v>46</v>
      </c>
      <c r="M1065" s="1" t="s">
        <v>1744</v>
      </c>
    </row>
    <row r="1066" customFormat="false" ht="15" hidden="false" customHeight="false" outlineLevel="0" collapsed="false">
      <c r="A1066" s="0" t="s">
        <v>1745</v>
      </c>
      <c r="B1066" s="23"/>
      <c r="D1066" s="1"/>
      <c r="E1066" s="0" t="s">
        <v>1740</v>
      </c>
      <c r="F1066" s="0" t="n">
        <v>2021</v>
      </c>
      <c r="G1066" s="2" t="n">
        <v>60</v>
      </c>
      <c r="H1066" s="21" t="n">
        <v>2</v>
      </c>
      <c r="I1066" s="21"/>
      <c r="K1066" s="24" t="n">
        <f aca="false">IF(G1066&lt;=7,G1066*3.2+6,IF(G1066&lt;=13,G1066*3+6,IF(G1066&lt;=28,G1066*2.7+6,IF(G1066&lt;=45,G1066*2.5,IF(G1066&gt;45,G1066*2)))))*1.1</f>
        <v>132</v>
      </c>
      <c r="L1066" s="6" t="n">
        <f aca="false">QUOTIENT(Tabelle4[[#This Row],[Spalte14]],6)</f>
        <v>22</v>
      </c>
      <c r="M1066" s="1" t="s">
        <v>1746</v>
      </c>
    </row>
    <row r="1067" customFormat="false" ht="15" hidden="false" customHeight="false" outlineLevel="0" collapsed="false">
      <c r="A1067" s="0" t="s">
        <v>1747</v>
      </c>
      <c r="B1067" s="23"/>
      <c r="D1067" s="1"/>
      <c r="E1067" s="0" t="s">
        <v>1748</v>
      </c>
      <c r="F1067" s="0" t="n">
        <v>2015</v>
      </c>
      <c r="G1067" s="2" t="n">
        <v>36</v>
      </c>
      <c r="H1067" s="21" t="n">
        <v>0</v>
      </c>
      <c r="I1067" s="21" t="s">
        <v>560</v>
      </c>
      <c r="K1067" s="24" t="n">
        <f aca="false">IF(G1067&lt;=7,G1067*3.2+6,IF(G1067&lt;=13,G1067*3+6,IF(G1067&lt;=28,G1067*2.7+6,IF(G1067&lt;=45,G1067*2.5,IF(G1067&gt;45,G1067*2)))))*1.1</f>
        <v>99</v>
      </c>
      <c r="L1067" s="6" t="n">
        <f aca="false">QUOTIENT(Tabelle4[[#This Row],[Spalte14]],6)</f>
        <v>16</v>
      </c>
    </row>
    <row r="1068" customFormat="false" ht="15" hidden="false" customHeight="false" outlineLevel="0" collapsed="false">
      <c r="A1068" s="0" t="s">
        <v>1749</v>
      </c>
      <c r="B1068" s="23"/>
      <c r="D1068" s="1"/>
      <c r="E1068" s="0" t="s">
        <v>1748</v>
      </c>
      <c r="F1068" s="0" t="n">
        <v>2021</v>
      </c>
      <c r="G1068" s="2" t="n">
        <v>78</v>
      </c>
      <c r="H1068" s="21" t="n">
        <v>6</v>
      </c>
      <c r="I1068" s="21"/>
      <c r="K1068" s="24" t="n">
        <f aca="false">IF(G1068&lt;=7,G1068*3.2+6,IF(G1068&lt;=13,G1068*3+6,IF(G1068&lt;=28,G1068*2.7+6,IF(G1068&lt;=45,G1068*2.5,IF(G1068&gt;45,G1068*2)))))*1.1</f>
        <v>171.6</v>
      </c>
      <c r="L1068" s="6" t="n">
        <f aca="false">QUOTIENT(Tabelle4[[#This Row],[Spalte14]],6)</f>
        <v>28</v>
      </c>
    </row>
    <row r="1069" customFormat="false" ht="15" hidden="false" customHeight="false" outlineLevel="0" collapsed="false">
      <c r="A1069" s="0" t="s">
        <v>1750</v>
      </c>
      <c r="B1069" s="23"/>
      <c r="D1069" s="1"/>
      <c r="E1069" s="0" t="s">
        <v>1751</v>
      </c>
      <c r="F1069" s="0" t="n">
        <v>2019</v>
      </c>
      <c r="G1069" s="2" t="n">
        <v>77.5</v>
      </c>
      <c r="H1069" s="21" t="n">
        <v>2</v>
      </c>
      <c r="I1069" s="21"/>
      <c r="K1069" s="24" t="n">
        <f aca="false">IF(G1069&lt;=7,G1069*3.2+6,IF(G1069&lt;=13,G1069*3+6,IF(G1069&lt;=28,G1069*2.7+6,IF(G1069&lt;=45,G1069*2.5,IF(G1069&gt;45,G1069*2)))))*1.1</f>
        <v>170.5</v>
      </c>
      <c r="M1069" s="1"/>
    </row>
    <row r="1070" customFormat="false" ht="15" hidden="false" customHeight="false" outlineLevel="0" collapsed="false">
      <c r="A1070" s="0" t="s">
        <v>1752</v>
      </c>
      <c r="B1070" s="23"/>
      <c r="D1070" s="1"/>
      <c r="E1070" s="0" t="s">
        <v>1753</v>
      </c>
      <c r="F1070" s="0" t="n">
        <v>2018</v>
      </c>
      <c r="G1070" s="2" t="n">
        <v>99</v>
      </c>
      <c r="H1070" s="21" t="n">
        <v>2</v>
      </c>
      <c r="I1070" s="21" t="s">
        <v>1754</v>
      </c>
      <c r="K1070" s="24" t="n">
        <f aca="false">IF(G1070&lt;=7,G1070*3.2+6,IF(G1070&lt;=13,G1070*3+6,IF(G1070&lt;=28,G1070*2.7+6,IF(G1070&lt;=45,G1070*2.5,IF(G1070&gt;45,G1070*2)))))*1.1</f>
        <v>217.8</v>
      </c>
      <c r="L1070" s="6" t="n">
        <f aca="false">QUOTIENT(Tabelle4[[#This Row],[Spalte14]],6)</f>
        <v>36</v>
      </c>
      <c r="M1070" s="1" t="s">
        <v>1755</v>
      </c>
    </row>
    <row r="1071" customFormat="false" ht="15" hidden="false" customHeight="false" outlineLevel="0" collapsed="false">
      <c r="A1071" s="0" t="s">
        <v>1756</v>
      </c>
      <c r="B1071" s="23"/>
      <c r="D1071" s="1"/>
      <c r="E1071" s="0" t="s">
        <v>1757</v>
      </c>
      <c r="F1071" s="0" t="n">
        <v>2022</v>
      </c>
      <c r="G1071" s="2" t="n">
        <v>69</v>
      </c>
      <c r="H1071" s="21" t="n">
        <v>6</v>
      </c>
      <c r="I1071" s="32"/>
      <c r="K1071" s="24" t="n">
        <f aca="false">IF(G1071&lt;=7,G1071*3.2+6,IF(G1071&lt;=13,G1071*3+6,IF(G1071&lt;=28,G1071*2.7+6,IF(G1071&lt;=45,G1071*2.5,IF(G1071&gt;45,G1071*2)))))*1.1</f>
        <v>151.8</v>
      </c>
      <c r="L1071" s="6" t="n">
        <f aca="false">QUOTIENT(Tabelle4[[#This Row],[Spalte14]],6)</f>
        <v>25</v>
      </c>
    </row>
    <row r="1072" customFormat="false" ht="15" hidden="false" customHeight="false" outlineLevel="0" collapsed="false">
      <c r="A1072" s="0" t="s">
        <v>1758</v>
      </c>
      <c r="B1072" s="23"/>
      <c r="D1072" s="1"/>
      <c r="E1072" s="0" t="s">
        <v>1734</v>
      </c>
      <c r="F1072" s="0" t="n">
        <v>2020</v>
      </c>
      <c r="G1072" s="2" t="n">
        <v>160</v>
      </c>
      <c r="H1072" s="21" t="n">
        <v>2</v>
      </c>
      <c r="I1072" s="21" t="s">
        <v>260</v>
      </c>
      <c r="K1072" s="24" t="n">
        <f aca="false">IF(G1072&lt;=7,G1072*3.2+6,IF(G1072&lt;=13,G1072*3+6,IF(G1072&lt;=28,G1072*2.7+6,IF(G1072&lt;=45,G1072*2.5,IF(G1072&gt;45,G1072*2)))))*1.1</f>
        <v>352</v>
      </c>
      <c r="L1072" s="6" t="n">
        <f aca="false">QUOTIENT(Tabelle4[[#This Row],[Spalte14]],6)</f>
        <v>58</v>
      </c>
    </row>
    <row r="1073" customFormat="false" ht="15" hidden="false" customHeight="false" outlineLevel="0" collapsed="false">
      <c r="A1073" s="7" t="s">
        <v>1759</v>
      </c>
      <c r="B1073" s="20"/>
      <c r="C1073" s="7"/>
      <c r="D1073" s="1"/>
      <c r="E1073" s="0" t="s">
        <v>1760</v>
      </c>
      <c r="F1073" s="0" t="n">
        <v>2015</v>
      </c>
      <c r="H1073" s="21" t="n">
        <v>0</v>
      </c>
      <c r="I1073" s="21"/>
      <c r="J1073" s="4" t="n">
        <v>3</v>
      </c>
      <c r="K1073" s="26" t="n">
        <v>175</v>
      </c>
      <c r="L1073" s="6" t="n">
        <f aca="false">QUOTIENT(Tabelle4[[#This Row],[Spalte14]],6)</f>
        <v>29</v>
      </c>
    </row>
    <row r="1074" customFormat="false" ht="15" hidden="false" customHeight="false" outlineLevel="0" collapsed="false">
      <c r="A1074" s="7" t="s">
        <v>1761</v>
      </c>
      <c r="B1074" s="20"/>
      <c r="C1074" s="7"/>
      <c r="D1074" s="8"/>
      <c r="E1074" s="7" t="s">
        <v>1762</v>
      </c>
      <c r="F1074" s="7" t="n">
        <v>2021</v>
      </c>
      <c r="G1074" s="2" t="n">
        <v>62</v>
      </c>
      <c r="H1074" s="21" t="n">
        <v>6</v>
      </c>
      <c r="I1074" s="21"/>
      <c r="K1074" s="24" t="n">
        <f aca="false">IF(G1074&lt;=7,G1074*3.2+6,IF(G1074&lt;=13,G1074*3+6,IF(G1074&lt;=28,G1074*2.7+6,IF(G1074&lt;=45,G1074*2.5,IF(G1074&gt;45,G1074*2)))))*1.1</f>
        <v>136.4</v>
      </c>
      <c r="L1074" s="6" t="n">
        <f aca="false">QUOTIENT(Tabelle4[[#This Row],[Spalte14]],6)</f>
        <v>22</v>
      </c>
    </row>
    <row r="1075" customFormat="false" ht="15" hidden="false" customHeight="false" outlineLevel="0" collapsed="false">
      <c r="A1075" s="0" t="s">
        <v>1763</v>
      </c>
      <c r="B1075" s="23"/>
      <c r="D1075" s="84" t="s">
        <v>1764</v>
      </c>
      <c r="E1075" s="0" t="s">
        <v>670</v>
      </c>
      <c r="F1075" s="0" t="n">
        <v>2021</v>
      </c>
      <c r="G1075" s="2" t="n">
        <v>72.5</v>
      </c>
      <c r="H1075" s="21" t="n">
        <v>3</v>
      </c>
      <c r="I1075" s="21"/>
      <c r="K1075" s="24" t="n">
        <f aca="false">IF(G1075&lt;=7,G1075*3.2+6,IF(G1075&lt;=13,G1075*3+6,IF(G1075&lt;=28,G1075*2.7+6,IF(G1075&lt;=45,G1075*2.5,IF(G1075&gt;45,G1075*2)))))*1.1</f>
        <v>159.5</v>
      </c>
      <c r="L1075" s="6" t="n">
        <f aca="false">QUOTIENT(Tabelle4[[#This Row],[Spalte14]],6)</f>
        <v>26</v>
      </c>
      <c r="M1075" s="1" t="s">
        <v>1765</v>
      </c>
    </row>
    <row r="1076" customFormat="false" ht="15" hidden="false" customHeight="false" outlineLevel="0" collapsed="false">
      <c r="A1076" s="0" t="s">
        <v>1766</v>
      </c>
      <c r="B1076" s="23"/>
      <c r="D1076" s="1" t="s">
        <v>1767</v>
      </c>
      <c r="F1076" s="0" t="n">
        <v>2018</v>
      </c>
      <c r="G1076" s="2" t="n">
        <v>75.5</v>
      </c>
      <c r="H1076" s="21" t="n">
        <v>2</v>
      </c>
      <c r="I1076" s="21"/>
      <c r="J1076" s="4" t="n">
        <v>2</v>
      </c>
      <c r="K1076" s="24" t="n">
        <f aca="false">IF(G1076&lt;=7,G1076*3.2+6,IF(G1076&lt;=13,G1076*3+6,IF(G1076&lt;=28,G1076*2.7+6,IF(G1076&lt;=45,G1076*2.5,IF(G1076&gt;45,G1076*2)))))*1.1</f>
        <v>166.1</v>
      </c>
      <c r="L1076" s="6" t="n">
        <f aca="false">QUOTIENT(Tabelle4[[#This Row],[Spalte14]],6)</f>
        <v>27</v>
      </c>
      <c r="M1076" s="1" t="s">
        <v>37</v>
      </c>
    </row>
    <row r="1077" customFormat="false" ht="15" hidden="false" customHeight="false" outlineLevel="0" collapsed="false">
      <c r="A1077" s="0" t="s">
        <v>1768</v>
      </c>
      <c r="B1077" s="23"/>
      <c r="D1077" s="1" t="s">
        <v>1769</v>
      </c>
      <c r="E1077" s="0" t="s">
        <v>1770</v>
      </c>
      <c r="F1077" s="0" t="n">
        <v>2008</v>
      </c>
      <c r="G1077" s="2" t="n">
        <v>67</v>
      </c>
      <c r="H1077" s="21" t="n">
        <v>1</v>
      </c>
      <c r="I1077" s="21"/>
      <c r="J1077" s="4" t="n">
        <v>2</v>
      </c>
      <c r="K1077" s="24" t="n">
        <f aca="false">IF(G1077&lt;=7,G1077*3.2+6,IF(G1077&lt;=13,G1077*3+6,IF(G1077&lt;=28,G1077*2.7+6,IF(G1077&lt;=45,G1077*2.5,IF(G1077&gt;45,G1077*2)))))*1.1</f>
        <v>147.4</v>
      </c>
      <c r="L1077" s="6" t="n">
        <f aca="false">QUOTIENT(Tabelle4[[#This Row],[Spalte14]],6)</f>
        <v>24</v>
      </c>
      <c r="M1077" s="1" t="s">
        <v>1771</v>
      </c>
    </row>
    <row r="1078" customFormat="false" ht="15" hidden="false" customHeight="false" outlineLevel="0" collapsed="false">
      <c r="A1078" s="0" t="s">
        <v>1772</v>
      </c>
      <c r="B1078" s="23"/>
      <c r="D1078" s="1" t="s">
        <v>1773</v>
      </c>
      <c r="E1078" s="0" t="s">
        <v>1774</v>
      </c>
      <c r="F1078" s="0" t="n">
        <v>2012</v>
      </c>
      <c r="G1078" s="2" t="n">
        <v>76.5</v>
      </c>
      <c r="H1078" s="21" t="n">
        <v>2</v>
      </c>
      <c r="I1078" s="21"/>
      <c r="K1078" s="26" t="n">
        <v>195</v>
      </c>
      <c r="L1078" s="6" t="n">
        <f aca="false">QUOTIENT(Tabelle4[[#This Row],[Spalte14]],6)</f>
        <v>32</v>
      </c>
      <c r="M1078" s="1" t="s">
        <v>1775</v>
      </c>
    </row>
    <row r="1079" customFormat="false" ht="15" hidden="false" customHeight="false" outlineLevel="0" collapsed="false">
      <c r="A1079" s="0" t="s">
        <v>1776</v>
      </c>
      <c r="B1079" s="23"/>
      <c r="D1079" s="1" t="s">
        <v>1777</v>
      </c>
      <c r="E1079" s="0" t="s">
        <v>1778</v>
      </c>
      <c r="F1079" s="0" t="n">
        <v>2019</v>
      </c>
      <c r="G1079" s="2" t="n">
        <v>169</v>
      </c>
      <c r="H1079" s="21" t="n">
        <v>1</v>
      </c>
      <c r="I1079" s="21"/>
      <c r="J1079" s="4" t="n">
        <v>2</v>
      </c>
      <c r="K1079" s="24" t="n">
        <f aca="false">IF(G1079&lt;=7,G1079*3.2+6,IF(G1079&lt;=13,G1079*3+6,IF(G1079&lt;=28,G1079*2.7+6,IF(G1079&lt;=45,G1079*2.5,IF(G1079&gt;45,G1079*2)))))*1.1</f>
        <v>371.8</v>
      </c>
      <c r="L1079" s="6" t="n">
        <f aca="false">QUOTIENT(Tabelle4[[#This Row],[Spalte14]],6)</f>
        <v>61</v>
      </c>
      <c r="M1079" s="1" t="s">
        <v>1779</v>
      </c>
    </row>
    <row r="1080" customFormat="false" ht="15" hidden="false" customHeight="false" outlineLevel="0" collapsed="false">
      <c r="A1080" s="0" t="s">
        <v>1780</v>
      </c>
      <c r="B1080" s="23"/>
      <c r="D1080" s="84" t="s">
        <v>1764</v>
      </c>
      <c r="E1080" s="0" t="s">
        <v>1781</v>
      </c>
      <c r="F1080" s="0" t="n">
        <v>2019</v>
      </c>
      <c r="G1080" s="2" t="n">
        <v>55.5</v>
      </c>
      <c r="H1080" s="21" t="n">
        <v>2</v>
      </c>
      <c r="I1080" s="21"/>
      <c r="K1080" s="24" t="n">
        <f aca="false">IF(G1080&lt;=7,G1080*3.2+6,IF(G1080&lt;=13,G1080*3+6,IF(G1080&lt;=28,G1080*2.7+6,IF(G1080&lt;=45,G1080*2.5,IF(G1080&gt;45,G1080*2)))))*1.1</f>
        <v>122.1</v>
      </c>
      <c r="L1080" s="6" t="n">
        <f aca="false">QUOTIENT(Tabelle4[[#This Row],[Spalte14]],6)</f>
        <v>20</v>
      </c>
      <c r="M1080" s="1" t="s">
        <v>1765</v>
      </c>
    </row>
    <row r="1081" customFormat="false" ht="15" hidden="false" customHeight="false" outlineLevel="0" collapsed="false">
      <c r="A1081" s="0" t="s">
        <v>1782</v>
      </c>
      <c r="B1081" s="23"/>
      <c r="D1081" s="1" t="s">
        <v>1783</v>
      </c>
      <c r="E1081" s="0" t="s">
        <v>1784</v>
      </c>
      <c r="F1081" s="0" t="n">
        <v>2009</v>
      </c>
      <c r="G1081" s="2" t="n">
        <v>283</v>
      </c>
      <c r="H1081" s="21" t="n">
        <v>1</v>
      </c>
      <c r="I1081" s="21"/>
      <c r="J1081" s="4" t="n">
        <v>1</v>
      </c>
      <c r="K1081" s="24" t="n">
        <f aca="false">IF(G1081&lt;=7,G1081*3.2+6,IF(G1081&lt;=13,G1081*3+6,IF(G1081&lt;=28,G1081*2.7+6,IF(G1081&lt;=45,G1081*2.5,IF(G1081&gt;45,G1081*2)))))*1.1</f>
        <v>622.6</v>
      </c>
      <c r="L1081" s="6" t="n">
        <f aca="false">QUOTIENT(Tabelle4[[#This Row],[Spalte14]],6)</f>
        <v>103</v>
      </c>
    </row>
    <row r="1082" customFormat="false" ht="15" hidden="false" customHeight="false" outlineLevel="0" collapsed="false">
      <c r="A1082" s="0" t="s">
        <v>1785</v>
      </c>
      <c r="B1082" s="23"/>
      <c r="D1082" s="1" t="s">
        <v>1786</v>
      </c>
      <c r="E1082" s="0" t="s">
        <v>1787</v>
      </c>
      <c r="F1082" s="0" t="n">
        <v>2008</v>
      </c>
      <c r="G1082" s="2" t="n">
        <v>319</v>
      </c>
      <c r="H1082" s="21" t="n">
        <v>2</v>
      </c>
      <c r="I1082" s="21"/>
      <c r="K1082" s="24" t="n">
        <f aca="false">IF(G1082&lt;=7,G1082*3.2+6,IF(G1082&lt;=13,G1082*3+6,IF(G1082&lt;=28,G1082*2.7+6,IF(G1082&lt;=45,G1082*2.5,IF(G1082&gt;45,G1082*2)))))*1.1</f>
        <v>701.8</v>
      </c>
      <c r="L1082" s="6" t="n">
        <f aca="false">QUOTIENT(Tabelle4[[#This Row],[Spalte14]],6)</f>
        <v>116</v>
      </c>
      <c r="M1082" s="1" t="s">
        <v>1788</v>
      </c>
    </row>
    <row r="1083" customFormat="false" ht="15" hidden="false" customHeight="false" outlineLevel="0" collapsed="false">
      <c r="A1083" s="0" t="s">
        <v>1789</v>
      </c>
      <c r="B1083" s="23"/>
      <c r="D1083" s="1" t="s">
        <v>1790</v>
      </c>
      <c r="E1083" s="0" t="s">
        <v>1791</v>
      </c>
      <c r="F1083" s="0" t="n">
        <v>2008</v>
      </c>
      <c r="G1083" s="2" t="n">
        <v>342</v>
      </c>
      <c r="H1083" s="21" t="n">
        <v>2</v>
      </c>
      <c r="I1083" s="21"/>
      <c r="J1083" s="4" t="n">
        <v>2</v>
      </c>
      <c r="K1083" s="24" t="n">
        <f aca="false">IF(G1083&lt;=7,G1083*3.2+6,IF(G1083&lt;=13,G1083*3+6,IF(G1083&lt;=28,G1083*2.7+6,IF(G1083&lt;=45,G1083*2.5,IF(G1083&gt;45,G1083*2)))))*1.1</f>
        <v>752.4</v>
      </c>
      <c r="L1083" s="6" t="n">
        <f aca="false">QUOTIENT(Tabelle4[[#This Row],[Spalte14]],6)</f>
        <v>125</v>
      </c>
      <c r="M1083" s="1" t="s">
        <v>1788</v>
      </c>
    </row>
    <row r="1084" customFormat="false" ht="15" hidden="false" customHeight="false" outlineLevel="0" collapsed="false">
      <c r="A1084" s="0" t="s">
        <v>1792</v>
      </c>
      <c r="B1084" s="23"/>
      <c r="D1084" s="1" t="s">
        <v>1793</v>
      </c>
      <c r="E1084" s="0" t="s">
        <v>1794</v>
      </c>
      <c r="F1084" s="0" t="n">
        <v>2008</v>
      </c>
      <c r="G1084" s="2" t="n">
        <v>650</v>
      </c>
      <c r="H1084" s="21" t="n">
        <v>1</v>
      </c>
      <c r="I1084" s="21"/>
      <c r="K1084" s="24" t="n">
        <f aca="false">IF(G1084&lt;=7,G1084*3.2+6,IF(G1084&lt;=13,G1084*3+6,IF(G1084&lt;=28,G1084*2.7+6,IF(G1084&lt;=45,G1084*2.5,IF(G1084&gt;45,G1084*2)))))*1.1</f>
        <v>1430</v>
      </c>
      <c r="L1084" s="6" t="n">
        <f aca="false">QUOTIENT(Tabelle4[[#This Row],[Spalte14]],6)</f>
        <v>238</v>
      </c>
      <c r="M1084" s="1" t="s">
        <v>1795</v>
      </c>
    </row>
    <row r="1085" customFormat="false" ht="15" hidden="false" customHeight="false" outlineLevel="0" collapsed="false">
      <c r="A1085" s="0" t="s">
        <v>1796</v>
      </c>
      <c r="B1085" s="23"/>
      <c r="D1085" s="85" t="s">
        <v>1797</v>
      </c>
      <c r="F1085" s="0" t="n">
        <v>2009</v>
      </c>
      <c r="G1085" s="2" t="n">
        <v>314</v>
      </c>
      <c r="H1085" s="21" t="n">
        <v>1</v>
      </c>
      <c r="I1085" s="21"/>
      <c r="K1085" s="24" t="n">
        <f aca="false">IF(G1085&lt;=7,G1085*3.2+6,IF(G1085&lt;=13,G1085*3+6,IF(G1085&lt;=28,G1085*2.7+6,IF(G1085&lt;=45,G1085*2.5,IF(G1085&gt;45,G1085*2)))))*1.1</f>
        <v>690.8</v>
      </c>
      <c r="L1085" s="6" t="n">
        <f aca="false">QUOTIENT(Tabelle4[[#This Row],[Spalte14]],6)</f>
        <v>115</v>
      </c>
    </row>
    <row r="1086" customFormat="false" ht="15" hidden="false" customHeight="false" outlineLevel="0" collapsed="false">
      <c r="A1086" s="0" t="s">
        <v>1798</v>
      </c>
      <c r="B1086" s="23"/>
      <c r="D1086" s="1"/>
      <c r="E1086" s="86" t="s">
        <v>1799</v>
      </c>
      <c r="F1086" s="0" t="n">
        <v>2011</v>
      </c>
      <c r="G1086" s="2" t="n">
        <v>92</v>
      </c>
      <c r="H1086" s="21" t="n">
        <v>1</v>
      </c>
      <c r="I1086" s="21"/>
      <c r="J1086" s="4" t="n">
        <v>1</v>
      </c>
      <c r="K1086" s="24" t="n">
        <f aca="false">IF(G1086&lt;=7,G1086*3.2+6,IF(G1086&lt;=13,G1086*3+6,IF(G1086&lt;=28,G1086*2.7+6,IF(G1086&lt;=45,G1086*2.5,IF(G1086&gt;45,G1086*2)))))*1.1</f>
        <v>202.4</v>
      </c>
      <c r="L1086" s="6" t="n">
        <f aca="false">QUOTIENT(Tabelle4[[#This Row],[Spalte14]],6)</f>
        <v>33</v>
      </c>
    </row>
    <row r="1087" customFormat="false" ht="15" hidden="false" customHeight="false" outlineLevel="0" collapsed="false">
      <c r="A1087" s="7" t="s">
        <v>1800</v>
      </c>
      <c r="B1087" s="20"/>
      <c r="C1087" s="7"/>
      <c r="D1087" s="1"/>
      <c r="H1087" s="21"/>
      <c r="I1087" s="21"/>
      <c r="K1087" s="24" t="n">
        <f aca="false">IF(G1087&lt;=7,G1087*3.2+6,IF(G1087&lt;=13,G1087*3+6,IF(G1087&lt;=28,G1087*2.7+6,IF(G1087&lt;=45,G1087*2.5,IF(G1087&gt;45,G1087*2)))))*1.1</f>
        <v>6.6</v>
      </c>
      <c r="L1087" s="6" t="n">
        <f aca="false">QUOTIENT(Tabelle4[[#This Row],[Spalte14]],6)</f>
        <v>1</v>
      </c>
    </row>
    <row r="1088" customFormat="false" ht="15" hidden="false" customHeight="false" outlineLevel="0" collapsed="false">
      <c r="B1088" s="23"/>
      <c r="D1088" s="8"/>
      <c r="E1088" s="7"/>
      <c r="F1088" s="7"/>
      <c r="H1088" s="21"/>
      <c r="I1088" s="21"/>
      <c r="K1088" s="24" t="n">
        <f aca="false">IF(G1088&lt;=7,G1088*3.2+6,IF(G1088&lt;=13,G1088*3+6,IF(G1088&lt;=28,G1088*2.7+6,IF(G1088&lt;=45,G1088*2.5,IF(G1088&gt;45,G1088*2)))))*1.1</f>
        <v>6.6</v>
      </c>
    </row>
    <row r="1089" customFormat="false" ht="15" hidden="false" customHeight="false" outlineLevel="0" collapsed="false">
      <c r="A1089" s="0" t="s">
        <v>1801</v>
      </c>
      <c r="B1089" s="23"/>
      <c r="D1089" s="1" t="s">
        <v>1802</v>
      </c>
      <c r="E1089" s="0" t="s">
        <v>1803</v>
      </c>
      <c r="F1089" s="0" t="n">
        <v>2019</v>
      </c>
      <c r="G1089" s="2" t="n">
        <v>23</v>
      </c>
      <c r="H1089" s="21" t="n">
        <v>3</v>
      </c>
      <c r="I1089" s="21"/>
      <c r="K1089" s="24" t="n">
        <f aca="false">IF(G1089&lt;=7,G1089*3.2+6,IF(G1089&lt;=13,G1089*3+6,IF(G1089&lt;=28,G1089*2.7+6,IF(G1089&lt;=45,G1089*2.5,IF(G1089&gt;45,G1089*2)))))*1.1</f>
        <v>74.91</v>
      </c>
      <c r="L1089" s="6" t="n">
        <f aca="false">QUOTIENT(Tabelle4[[#This Row],[Spalte14]],6)</f>
        <v>12</v>
      </c>
      <c r="M1089" s="1" t="s">
        <v>1804</v>
      </c>
    </row>
    <row r="1090" customFormat="false" ht="15" hidden="false" customHeight="false" outlineLevel="0" collapsed="false">
      <c r="A1090" s="0" t="s">
        <v>1805</v>
      </c>
      <c r="B1090" s="23"/>
      <c r="D1090" s="1" t="s">
        <v>1802</v>
      </c>
      <c r="E1090" s="0" t="s">
        <v>1803</v>
      </c>
      <c r="F1090" s="0" t="n">
        <v>2018</v>
      </c>
      <c r="G1090" s="2" t="n">
        <v>63</v>
      </c>
      <c r="H1090" s="21" t="n">
        <v>6</v>
      </c>
      <c r="I1090" s="21"/>
      <c r="K1090" s="24" t="n">
        <f aca="false">IF(G1090&lt;=7,G1090*3.2+6,IF(G1090&lt;=13,G1090*3+6,IF(G1090&lt;=28,G1090*2.7+6,IF(G1090&lt;=45,G1090*2.5,IF(G1090&gt;45,G1090*2)))))*1.1</f>
        <v>138.6</v>
      </c>
      <c r="L1090" s="6" t="n">
        <f aca="false">QUOTIENT(Tabelle4[[#This Row],[Spalte14]],6)</f>
        <v>23</v>
      </c>
      <c r="M1090" s="1" t="s">
        <v>1806</v>
      </c>
    </row>
    <row r="1091" customFormat="false" ht="15" hidden="false" customHeight="false" outlineLevel="0" collapsed="false">
      <c r="A1091" s="0" t="s">
        <v>1807</v>
      </c>
      <c r="B1091" s="23"/>
      <c r="D1091" s="1" t="s">
        <v>1802</v>
      </c>
      <c r="E1091" s="0" t="s">
        <v>1808</v>
      </c>
      <c r="F1091" s="0" t="n">
        <v>2009</v>
      </c>
      <c r="G1091" s="2" t="n">
        <v>34.5</v>
      </c>
      <c r="H1091" s="21" t="n">
        <v>3</v>
      </c>
      <c r="I1091" s="21" t="s">
        <v>1809</v>
      </c>
      <c r="K1091" s="24" t="n">
        <f aca="false">IF(G1091&lt;=7,G1091*3.2+6,IF(G1091&lt;=13,G1091*3+6,IF(G1091&lt;=28,G1091*2.7+6,IF(G1091&lt;=45,G1091*2.5,IF(G1091&gt;45,G1091*2)))))*1.1</f>
        <v>94.875</v>
      </c>
      <c r="L1091" s="6" t="n">
        <f aca="false">QUOTIENT(Tabelle4[[#This Row],[Spalte14]],6)</f>
        <v>15</v>
      </c>
      <c r="M1091" s="1" t="s">
        <v>1810</v>
      </c>
    </row>
    <row r="1092" customFormat="false" ht="15" hidden="false" customHeight="false" outlineLevel="0" collapsed="false">
      <c r="A1092" s="0" t="s">
        <v>1811</v>
      </c>
      <c r="B1092" s="23"/>
      <c r="D1092" s="1" t="s">
        <v>1812</v>
      </c>
      <c r="E1092" s="0" t="s">
        <v>1813</v>
      </c>
      <c r="F1092" s="0" t="n">
        <v>2016</v>
      </c>
      <c r="G1092" s="2" t="n">
        <v>47</v>
      </c>
      <c r="H1092" s="21" t="n">
        <v>1</v>
      </c>
      <c r="I1092" s="21" t="s">
        <v>442</v>
      </c>
      <c r="K1092" s="26" t="n">
        <v>120</v>
      </c>
      <c r="L1092" s="6" t="n">
        <f aca="false">QUOTIENT(Tabelle4[[#This Row],[Spalte14]],6)</f>
        <v>20</v>
      </c>
      <c r="M1092" s="1" t="s">
        <v>1814</v>
      </c>
    </row>
    <row r="1093" customFormat="false" ht="15" hidden="false" customHeight="false" outlineLevel="0" collapsed="false">
      <c r="A1093" s="0" t="s">
        <v>1815</v>
      </c>
      <c r="B1093" s="23"/>
      <c r="D1093" s="1" t="s">
        <v>1445</v>
      </c>
      <c r="E1093" s="0" t="s">
        <v>1816</v>
      </c>
      <c r="F1093" s="0" t="n">
        <v>2010</v>
      </c>
      <c r="G1093" s="2" t="n">
        <v>16.8</v>
      </c>
      <c r="H1093" s="21" t="n">
        <v>3</v>
      </c>
      <c r="I1093" s="21"/>
      <c r="K1093" s="24" t="n">
        <f aca="false">IF(G1093&lt;=7,G1093*3.2+6,IF(G1093&lt;=13,G1093*3+6,IF(G1093&lt;=28,G1093*2.7+6,IF(G1093&lt;=45,G1093*2.5,IF(G1093&gt;45,G1093*2)))))*1.1</f>
        <v>56.496</v>
      </c>
      <c r="L1093" s="6" t="n">
        <f aca="false">QUOTIENT(Tabelle4[[#This Row],[Spalte14]],6)</f>
        <v>9</v>
      </c>
      <c r="M1093" s="1" t="s">
        <v>1817</v>
      </c>
    </row>
    <row r="1094" customFormat="false" ht="15" hidden="false" customHeight="false" outlineLevel="0" collapsed="false">
      <c r="A1094" s="0" t="s">
        <v>1818</v>
      </c>
      <c r="B1094" s="23"/>
      <c r="D1094" s="1" t="s">
        <v>1445</v>
      </c>
      <c r="E1094" s="0" t="s">
        <v>1816</v>
      </c>
      <c r="F1094" s="0" t="n">
        <v>2010</v>
      </c>
      <c r="G1094" s="2" t="n">
        <v>29.5</v>
      </c>
      <c r="H1094" s="21" t="n">
        <v>1</v>
      </c>
      <c r="I1094" s="21"/>
      <c r="J1094" s="4" t="n">
        <v>2</v>
      </c>
      <c r="K1094" s="24" t="n">
        <f aca="false">IF(G1094&lt;=7,G1094*3.2+6,IF(G1094&lt;=13,G1094*3+6,IF(G1094&lt;=28,G1094*2.7+6,IF(G1094&lt;=45,G1094*2.5,IF(G1094&gt;45,G1094*2)))))*1.1</f>
        <v>81.125</v>
      </c>
      <c r="L1094" s="6" t="n">
        <f aca="false">QUOTIENT(Tabelle4[[#This Row],[Spalte14]],6)</f>
        <v>13</v>
      </c>
      <c r="M1094" s="1" t="s">
        <v>1817</v>
      </c>
    </row>
    <row r="1095" customFormat="false" ht="15" hidden="false" customHeight="false" outlineLevel="0" collapsed="false">
      <c r="A1095" s="0" t="s">
        <v>1819</v>
      </c>
      <c r="B1095" s="23"/>
      <c r="D1095" s="1"/>
      <c r="E1095" s="0" t="s">
        <v>1820</v>
      </c>
      <c r="F1095" s="0" t="n">
        <v>2013</v>
      </c>
      <c r="G1095" s="2" t="n">
        <v>42</v>
      </c>
      <c r="H1095" s="21" t="n">
        <v>0</v>
      </c>
      <c r="I1095" s="21" t="s">
        <v>179</v>
      </c>
      <c r="J1095" s="4" t="n">
        <v>2</v>
      </c>
      <c r="K1095" s="24" t="n">
        <f aca="false">IF(G1095&lt;=7,G1095*3.2+6,IF(G1095&lt;=13,G1095*3+6,IF(G1095&lt;=28,G1095*2.7+6,IF(G1095&lt;=45,G1095*2.5,IF(G1095&gt;45,G1095*2)))))*1.1</f>
        <v>115.5</v>
      </c>
      <c r="L1095" s="6" t="n">
        <f aca="false">QUOTIENT(Tabelle4[[#This Row],[Spalte14]],6)</f>
        <v>19</v>
      </c>
    </row>
    <row r="1096" customFormat="false" ht="15" hidden="false" customHeight="false" outlineLevel="0" collapsed="false">
      <c r="A1096" s="0" t="s">
        <v>1821</v>
      </c>
      <c r="B1096" s="23"/>
      <c r="D1096" s="87" t="s">
        <v>1822</v>
      </c>
      <c r="E1096" s="0" t="s">
        <v>1820</v>
      </c>
      <c r="F1096" s="0" t="n">
        <v>2003</v>
      </c>
      <c r="G1096" s="2" t="n">
        <v>17</v>
      </c>
      <c r="H1096" s="21" t="n">
        <v>0</v>
      </c>
      <c r="I1096" s="21"/>
      <c r="J1096" s="4" t="n">
        <v>2</v>
      </c>
      <c r="K1096" s="26" t="n">
        <v>67</v>
      </c>
      <c r="L1096" s="6" t="n">
        <f aca="false">QUOTIENT(Tabelle4[[#This Row],[Spalte14]],6)</f>
        <v>11</v>
      </c>
    </row>
    <row r="1097" customFormat="false" ht="15" hidden="false" customHeight="false" outlineLevel="0" collapsed="false">
      <c r="A1097" s="7" t="s">
        <v>1823</v>
      </c>
      <c r="B1097" s="20"/>
      <c r="C1097" s="7"/>
      <c r="D1097" s="8"/>
      <c r="E1097" s="7"/>
      <c r="F1097" s="7" t="n">
        <v>2019</v>
      </c>
      <c r="G1097" s="2" t="n">
        <v>69.3</v>
      </c>
      <c r="H1097" s="21" t="n">
        <v>3</v>
      </c>
      <c r="I1097" s="33"/>
      <c r="K1097" s="24" t="n">
        <f aca="false">IF(G1097&lt;=7,G1097*3.2+6,IF(G1097&lt;=13,G1097*3+6,IF(G1097&lt;=28,G1097*2.7+6,IF(G1097&lt;=45,G1097*2.5,IF(G1097&gt;45,G1097*2)))))*1.1</f>
        <v>152.46</v>
      </c>
      <c r="L1097" s="6" t="n">
        <f aca="false">QUOTIENT(Tabelle4[[#This Row],[Spalte14]],6)</f>
        <v>25</v>
      </c>
    </row>
    <row r="1098" customFormat="false" ht="15" hidden="false" customHeight="false" outlineLevel="0" collapsed="false">
      <c r="A1098" s="67" t="s">
        <v>1824</v>
      </c>
      <c r="B1098" s="68"/>
      <c r="C1098" s="67"/>
      <c r="D1098" s="72"/>
      <c r="E1098" s="62" t="s">
        <v>746</v>
      </c>
      <c r="F1098" s="62" t="n">
        <v>2014</v>
      </c>
      <c r="G1098" s="62" t="n">
        <v>53.4</v>
      </c>
      <c r="H1098" s="70" t="n">
        <v>5</v>
      </c>
      <c r="I1098" s="70"/>
      <c r="J1098" s="63"/>
      <c r="K1098" s="24" t="n">
        <f aca="false">IF(G1098&lt;=7,G1098*3.2+6,IF(G1098&lt;=13,G1098*3+6,IF(G1098&lt;=28,G1098*2.7+6,IF(G1098&lt;=45,G1098*2.5,IF(G1098&gt;45,G1098*2)))))*1.1</f>
        <v>117.48</v>
      </c>
      <c r="L1098" s="6" t="n">
        <f aca="false">QUOTIENT(Tabelle4[[#This Row],[Spalte14]],6)</f>
        <v>19</v>
      </c>
    </row>
    <row r="1099" customFormat="false" ht="28.35" hidden="false" customHeight="false" outlineLevel="0" collapsed="false">
      <c r="A1099" s="0" t="s">
        <v>1825</v>
      </c>
      <c r="B1099" s="23"/>
      <c r="D1099" s="1"/>
      <c r="E1099" s="62" t="s">
        <v>188</v>
      </c>
      <c r="F1099" s="0" t="n">
        <v>2019</v>
      </c>
      <c r="G1099" s="2" t="n">
        <v>6.25</v>
      </c>
      <c r="H1099" s="21" t="n">
        <v>2</v>
      </c>
      <c r="I1099" s="21" t="s">
        <v>294</v>
      </c>
      <c r="K1099" s="24" t="n">
        <f aca="false">IF(G1099&lt;=7,G1099*3.2+6,IF(G1099&lt;=13,G1099*3+6,IF(G1099&lt;=28,G1099*2.7+6,IF(G1099&lt;=45,G1099*2.5,IF(G1099&gt;45,G1099*2)))))*1.1</f>
        <v>28.6</v>
      </c>
      <c r="L1099" s="6" t="n">
        <f aca="false">QUOTIENT(Tabelle4[[#This Row],[Spalte14]],6)</f>
        <v>4</v>
      </c>
      <c r="M1099" s="1" t="s">
        <v>1826</v>
      </c>
    </row>
    <row r="1100" customFormat="false" ht="15" hidden="false" customHeight="false" outlineLevel="0" collapsed="false">
      <c r="B1100" s="23"/>
      <c r="D1100" s="1"/>
      <c r="E1100" s="62"/>
      <c r="H1100" s="21"/>
      <c r="I1100" s="21"/>
      <c r="K1100" s="24" t="n">
        <f aca="false">IF(G1100&lt;=7,G1100*3.2+6,IF(G1100&lt;=13,G1100*3+6,IF(G1100&lt;=28,G1100*2.7+6,IF(G1100&lt;=45,G1100*2.5,IF(G1100&gt;45,G1100*2)))))*1.1</f>
        <v>6.6</v>
      </c>
      <c r="L1100" s="6" t="n">
        <f aca="false">QUOTIENT(Tabelle4[[#This Row],[Spalte14]],6)</f>
        <v>1</v>
      </c>
      <c r="M1100" s="1" t="s">
        <v>1827</v>
      </c>
    </row>
    <row r="1101" customFormat="false" ht="28.35" hidden="false" customHeight="false" outlineLevel="0" collapsed="false">
      <c r="A1101" s="0" t="s">
        <v>1828</v>
      </c>
      <c r="B1101" s="23"/>
      <c r="D1101" s="1" t="s">
        <v>1829</v>
      </c>
      <c r="E1101" s="62" t="s">
        <v>777</v>
      </c>
      <c r="F1101" s="0" t="n">
        <v>2020</v>
      </c>
      <c r="G1101" s="2" t="n">
        <v>4.2</v>
      </c>
      <c r="H1101" s="88" t="n">
        <v>2</v>
      </c>
      <c r="I1101" s="88" t="s">
        <v>246</v>
      </c>
      <c r="K1101" s="24" t="n">
        <f aca="false">IF(G1101&lt;=7,G1101*3.2+6,IF(G1101&lt;=13,G1101*3+6,IF(G1101&lt;=28,G1101*2.7+6,IF(G1101&lt;=45,G1101*2.5,IF(G1101&gt;45,G1101*2)))))*1.1</f>
        <v>21.384</v>
      </c>
      <c r="L1101" s="6" t="n">
        <f aca="false">QUOTIENT(Tabelle4[[#This Row],[Spalte14]],6)</f>
        <v>3</v>
      </c>
      <c r="M1101" s="1" t="s">
        <v>1830</v>
      </c>
    </row>
    <row r="1102" customFormat="false" ht="55.15" hidden="false" customHeight="false" outlineLevel="0" collapsed="false">
      <c r="A1102" s="0" t="s">
        <v>1831</v>
      </c>
      <c r="B1102" s="23"/>
      <c r="D1102" s="1"/>
      <c r="E1102" s="62" t="s">
        <v>272</v>
      </c>
      <c r="F1102" s="0" t="n">
        <v>2018</v>
      </c>
      <c r="G1102" s="2" t="n">
        <v>8.75</v>
      </c>
      <c r="H1102" s="21" t="n">
        <v>0</v>
      </c>
      <c r="I1102" s="25" t="s">
        <v>1832</v>
      </c>
      <c r="K1102" s="24" t="n">
        <f aca="false">IF(G1102&lt;=7,G1102*3.2+6,IF(G1102&lt;=13,G1102*3+6,IF(G1102&lt;=28,G1102*2.7+6,IF(G1102&lt;=45,G1102*2.5,IF(G1102&gt;45,G1102*2)))))*1.1</f>
        <v>35.475</v>
      </c>
      <c r="L1102" s="6" t="n">
        <f aca="false">QUOTIENT(Tabelle4[[#This Row],[Spalte14]],6)</f>
        <v>5</v>
      </c>
      <c r="M1102" s="1" t="s">
        <v>1833</v>
      </c>
    </row>
    <row r="1103" customFormat="false" ht="28.35" hidden="false" customHeight="false" outlineLevel="0" collapsed="false">
      <c r="A1103" s="0" t="s">
        <v>1834</v>
      </c>
      <c r="B1103" s="23"/>
      <c r="D1103" s="1"/>
      <c r="E1103" s="62" t="s">
        <v>241</v>
      </c>
      <c r="F1103" s="0" t="n">
        <v>2020</v>
      </c>
      <c r="G1103" s="2" t="n">
        <v>5.5</v>
      </c>
      <c r="H1103" s="21" t="n">
        <v>3</v>
      </c>
      <c r="I1103" s="21"/>
      <c r="K1103" s="24" t="n">
        <f aca="false">IF(G1103&lt;=7,G1103*3.2+6,IF(G1103&lt;=13,G1103*3+6,IF(G1103&lt;=28,G1103*2.7+6,IF(G1103&lt;=45,G1103*2.5,IF(G1103&gt;45,G1103*2)))))*1.1</f>
        <v>25.96</v>
      </c>
      <c r="L1103" s="6" t="n">
        <f aca="false">QUOTIENT(Tabelle4[[#This Row],[Spalte14]],6)</f>
        <v>4</v>
      </c>
      <c r="M1103" s="1" t="s">
        <v>1835</v>
      </c>
    </row>
    <row r="1104" customFormat="false" ht="28.35" hidden="false" customHeight="false" outlineLevel="0" collapsed="false">
      <c r="A1104" s="0" t="s">
        <v>1836</v>
      </c>
      <c r="B1104" s="23"/>
      <c r="D1104" s="1"/>
      <c r="E1104" s="62" t="s">
        <v>290</v>
      </c>
      <c r="F1104" s="0" t="n">
        <v>2022</v>
      </c>
      <c r="G1104" s="2" t="n">
        <v>4.9</v>
      </c>
      <c r="H1104" s="21" t="n">
        <v>4</v>
      </c>
      <c r="I1104" s="21"/>
      <c r="K1104" s="24" t="n">
        <f aca="false">IF(G1104&lt;=7,G1104*3.2+6,IF(G1104&lt;=13,G1104*3+6,IF(G1104&lt;=28,G1104*2.7+6,IF(G1104&lt;=45,G1104*2.5,IF(G1104&gt;45,G1104*2)))))*1.1</f>
        <v>23.848</v>
      </c>
      <c r="L1104" s="6" t="n">
        <f aca="false">QUOTIENT(Tabelle4[[#This Row],[Spalte14]],6)</f>
        <v>3</v>
      </c>
      <c r="M1104" s="1" t="s">
        <v>1837</v>
      </c>
    </row>
    <row r="1105" customFormat="false" ht="41.75" hidden="false" customHeight="false" outlineLevel="0" collapsed="false">
      <c r="A1105" s="0" t="s">
        <v>1838</v>
      </c>
      <c r="B1105" s="23"/>
      <c r="D1105" s="1" t="s">
        <v>1839</v>
      </c>
      <c r="E1105" s="62" t="s">
        <v>245</v>
      </c>
      <c r="F1105" s="0" t="n">
        <v>2020</v>
      </c>
      <c r="G1105" s="2" t="n">
        <v>10.5</v>
      </c>
      <c r="H1105" s="21" t="n">
        <v>2</v>
      </c>
      <c r="I1105" s="21"/>
      <c r="J1105" s="4" t="n">
        <v>1</v>
      </c>
      <c r="K1105" s="24" t="n">
        <f aca="false">IF(G1105&lt;=7,G1105*3.2+6,IF(G1105&lt;=13,G1105*3+6,IF(G1105&lt;=28,G1105*2.7+6,IF(G1105&lt;=45,G1105*2.5,IF(G1105&gt;45,G1105*2)))))*1.1</f>
        <v>41.25</v>
      </c>
      <c r="L1105" s="6" t="n">
        <f aca="false">QUOTIENT(Tabelle4[[#This Row],[Spalte14]],6)</f>
        <v>6</v>
      </c>
      <c r="M1105" s="1" t="s">
        <v>1840</v>
      </c>
    </row>
    <row r="1106" customFormat="false" ht="28.35" hidden="false" customHeight="false" outlineLevel="0" collapsed="false">
      <c r="A1106" s="0" t="s">
        <v>1841</v>
      </c>
      <c r="B1106" s="23"/>
      <c r="D1106" s="1" t="s">
        <v>1842</v>
      </c>
      <c r="E1106" s="62" t="s">
        <v>202</v>
      </c>
      <c r="F1106" s="0" t="n">
        <v>2018</v>
      </c>
      <c r="G1106" s="2" t="n">
        <v>10.8</v>
      </c>
      <c r="H1106" s="21" t="n">
        <v>1</v>
      </c>
      <c r="I1106" s="21" t="s">
        <v>1843</v>
      </c>
      <c r="K1106" s="24" t="n">
        <f aca="false">IF(G1106&lt;=7,G1106*3.2+6,IF(G1106&lt;=13,G1106*3+6,IF(G1106&lt;=28,G1106*2.7+6,IF(G1106&lt;=45,G1106*2.5,IF(G1106&gt;45,G1106*2)))))*1.1</f>
        <v>42.24</v>
      </c>
      <c r="L1106" s="6" t="n">
        <f aca="false">QUOTIENT(Tabelle4[[#This Row],[Spalte14]],6)</f>
        <v>7</v>
      </c>
      <c r="M1106" s="1" t="s">
        <v>1844</v>
      </c>
    </row>
    <row r="1107" customFormat="false" ht="15" hidden="false" customHeight="false" outlineLevel="0" collapsed="false">
      <c r="B1107" s="23"/>
      <c r="D1107" s="1"/>
      <c r="E1107" s="62"/>
      <c r="H1107" s="21"/>
      <c r="I1107" s="21"/>
      <c r="K1107" s="24" t="n">
        <f aca="false">IF(G1107&lt;=7,G1107*3.2+6,IF(G1107&lt;=13,G1107*3+6,IF(G1107&lt;=28,G1107*2.7+6,IF(G1107&lt;=45,G1107*2.5,IF(G1107&gt;45,G1107*2)))))*1.1</f>
        <v>6.6</v>
      </c>
      <c r="L1107" s="6" t="n">
        <f aca="false">QUOTIENT(Tabelle4[[#This Row],[Spalte14]],6)</f>
        <v>1</v>
      </c>
      <c r="M1107" s="1"/>
    </row>
    <row r="1108" customFormat="false" ht="15" hidden="false" customHeight="false" outlineLevel="0" collapsed="false">
      <c r="B1108" s="23"/>
      <c r="D1108" s="1"/>
      <c r="E1108" s="62"/>
      <c r="H1108" s="21"/>
      <c r="I1108" s="21"/>
      <c r="K1108" s="24" t="n">
        <f aca="false">IF(G1108&lt;=7,G1108*3.2+6,IF(G1108&lt;=13,G1108*3+6,IF(G1108&lt;=28,G1108*2.7+6,IF(G1108&lt;=45,G1108*2.5,IF(G1108&gt;45,G1108*2)))))*1.1</f>
        <v>6.6</v>
      </c>
      <c r="L1108" s="6" t="n">
        <f aca="false">QUOTIENT(Tabelle4[[#This Row],[Spalte14]],6)</f>
        <v>1</v>
      </c>
    </row>
    <row r="1109" customFormat="false" ht="15" hidden="false" customHeight="false" outlineLevel="0" collapsed="false">
      <c r="A1109" s="7" t="s">
        <v>1845</v>
      </c>
      <c r="B1109" s="20"/>
      <c r="C1109" s="7"/>
      <c r="D1109" s="1"/>
      <c r="E1109" s="62"/>
      <c r="H1109" s="21"/>
      <c r="I1109" s="21"/>
      <c r="K1109" s="24" t="n">
        <f aca="false">IF(G1109&lt;=7,G1109*3.2+6,IF(G1109&lt;=13,G1109*3+6,IF(G1109&lt;=28,G1109*2.7+6,IF(G1109&lt;=45,G1109*2.5,IF(G1109&gt;45,G1109*2)))))*1.1</f>
        <v>6.6</v>
      </c>
      <c r="L1109" s="6" t="n">
        <f aca="false">QUOTIENT(Tabelle4[[#This Row],[Spalte14]],6)</f>
        <v>1</v>
      </c>
    </row>
    <row r="1110" customFormat="false" ht="28.35" hidden="false" customHeight="false" outlineLevel="0" collapsed="false">
      <c r="A1110" s="0" t="s">
        <v>1560</v>
      </c>
      <c r="B1110" s="23"/>
      <c r="D1110" s="1" t="s">
        <v>1505</v>
      </c>
      <c r="E1110" s="62" t="s">
        <v>1561</v>
      </c>
      <c r="F1110" s="0" t="n">
        <v>2011</v>
      </c>
      <c r="G1110" s="2" t="n">
        <v>31.5</v>
      </c>
      <c r="H1110" s="21" t="n">
        <v>1</v>
      </c>
      <c r="I1110" s="21" t="s">
        <v>361</v>
      </c>
      <c r="K1110" s="24" t="n">
        <f aca="false">IF(G1110&lt;=7,G1110*3.2+6,IF(G1110&lt;=13,G1110*3+6,IF(G1110&lt;=28,G1110*2.7+6,IF(G1110&lt;=45,G1110*2.5,IF(G1110&gt;45,G1110*2)))))*1.1</f>
        <v>86.625</v>
      </c>
      <c r="L1110" s="6" t="n">
        <f aca="false">QUOTIENT(Tabelle4[[#This Row],[Spalte14]],6)</f>
        <v>14</v>
      </c>
      <c r="M1110" s="1" t="s">
        <v>1846</v>
      </c>
    </row>
    <row r="1111" customFormat="false" ht="15" hidden="false" customHeight="false" outlineLevel="0" collapsed="false">
      <c r="B1111" s="23"/>
      <c r="D1111" s="1"/>
      <c r="E1111" s="62"/>
      <c r="H1111" s="21"/>
      <c r="I1111" s="21"/>
      <c r="K1111" s="24" t="n">
        <f aca="false">IF(G1111&lt;=7,G1111*3.2+6,IF(G1111&lt;=13,G1111*3+6,IF(G1111&lt;=28,G1111*2.7+6,IF(G1111&lt;=45,G1111*2.5,IF(G1111&gt;45,G1111*2)))))*1.1</f>
        <v>6.6</v>
      </c>
      <c r="L1111" s="6" t="n">
        <f aca="false">QUOTIENT(Tabelle4[[#This Row],[Spalte14]],6)</f>
        <v>1</v>
      </c>
    </row>
    <row r="1112" customFormat="false" ht="15" hidden="false" customHeight="false" outlineLevel="0" collapsed="false">
      <c r="B1112" s="23"/>
      <c r="D1112" s="1"/>
      <c r="E1112" s="62"/>
      <c r="H1112" s="21"/>
      <c r="I1112" s="21"/>
      <c r="K1112" s="24" t="n">
        <f aca="false">IF(G1112&lt;=7,G1112*3.2+6,IF(G1112&lt;=13,G1112*3+6,IF(G1112&lt;=28,G1112*2.7+6,IF(G1112&lt;=45,G1112*2.5,IF(G1112&gt;45,G1112*2)))))*1.1</f>
        <v>6.6</v>
      </c>
      <c r="L1112" s="6" t="n">
        <f aca="false">QUOTIENT(Tabelle4[[#This Row],[Spalte14]],6)</f>
        <v>1</v>
      </c>
    </row>
    <row r="1113" customFormat="false" ht="15" hidden="false" customHeight="false" outlineLevel="0" collapsed="false">
      <c r="A1113" s="7" t="s">
        <v>1847</v>
      </c>
      <c r="B1113" s="20"/>
      <c r="C1113" s="7"/>
      <c r="D1113" s="1"/>
      <c r="E1113" s="62"/>
      <c r="H1113" s="21"/>
      <c r="I1113" s="21"/>
      <c r="K1113" s="24" t="n">
        <f aca="false">IF(G1113&lt;=7,G1113*3.2+6,IF(G1113&lt;=13,G1113*3+6,IF(G1113&lt;=28,G1113*2.7+6,IF(G1113&lt;=45,G1113*2.5,IF(G1113&gt;45,G1113*2)))))*1.1</f>
        <v>6.6</v>
      </c>
      <c r="L1113" s="6" t="n">
        <f aca="false">QUOTIENT(Tabelle4[[#This Row],[Spalte14]],6)</f>
        <v>1</v>
      </c>
    </row>
    <row r="1114" customFormat="false" ht="15" hidden="false" customHeight="false" outlineLevel="0" collapsed="false">
      <c r="B1114" s="23"/>
      <c r="D1114" s="72"/>
      <c r="E1114" s="62"/>
      <c r="H1114" s="21"/>
      <c r="I1114" s="21"/>
      <c r="K1114" s="24" t="n">
        <f aca="false">IF(G1114&lt;=7,G1114*3.2+6,IF(G1114&lt;=13,G1114*3+6,IF(G1114&lt;=28,G1114*2.7+6,IF(G1114&lt;=45,G1114*2.5,IF(G1114&gt;45,G1114*2)))))*1.1</f>
        <v>6.6</v>
      </c>
      <c r="M1114" s="1"/>
    </row>
    <row r="1115" customFormat="false" ht="41.75" hidden="false" customHeight="false" outlineLevel="0" collapsed="false">
      <c r="A1115" s="0" t="s">
        <v>1409</v>
      </c>
      <c r="B1115" s="23"/>
      <c r="D1115" s="72" t="s">
        <v>1848</v>
      </c>
      <c r="E1115" s="62" t="s">
        <v>1849</v>
      </c>
      <c r="F1115" s="0" t="n">
        <v>2015</v>
      </c>
      <c r="G1115" s="2" t="n">
        <v>87.12</v>
      </c>
      <c r="H1115" s="21" t="n">
        <v>2</v>
      </c>
      <c r="I1115" s="21" t="s">
        <v>77</v>
      </c>
      <c r="K1115" s="24" t="n">
        <f aca="false">IF(G1115&lt;=7,G1115*3.2+6,IF(G1115&lt;=13,G1115*3+6,IF(G1115&lt;=28,G1115*2.7+6,IF(G1115&lt;=45,G1115*2.5,IF(G1115&gt;45,G1115*2)))))*1.1</f>
        <v>191.664</v>
      </c>
      <c r="L1115" s="6" t="n">
        <f aca="false">QUOTIENT(Tabelle4[[#This Row],[Spalte14]],6)</f>
        <v>31</v>
      </c>
      <c r="M1115" s="1" t="s">
        <v>1850</v>
      </c>
    </row>
    <row r="1116" customFormat="false" ht="15" hidden="false" customHeight="false" outlineLevel="0" collapsed="false">
      <c r="A1116" s="0" t="s">
        <v>1851</v>
      </c>
      <c r="B1116" s="23"/>
      <c r="D1116" s="1"/>
      <c r="E1116" s="62" t="s">
        <v>1852</v>
      </c>
      <c r="F1116" s="0" t="n">
        <v>2016</v>
      </c>
      <c r="G1116" s="2" t="n">
        <v>38.81</v>
      </c>
      <c r="H1116" s="21" t="n">
        <v>0</v>
      </c>
      <c r="I1116" s="21" t="s">
        <v>179</v>
      </c>
      <c r="J1116" s="4" t="n">
        <v>2</v>
      </c>
      <c r="K1116" s="24" t="n">
        <f aca="false">IF(G1116&lt;=7,G1116*3.2+6,IF(G1116&lt;=13,G1116*3+6,IF(G1116&lt;=28,G1116*2.7+6,IF(G1116&lt;=45,G1116*2.5,IF(G1116&gt;45,G1116*2)))))*1.1</f>
        <v>106.7275</v>
      </c>
      <c r="L1116" s="6" t="n">
        <f aca="false">QUOTIENT(Tabelle4[[#This Row],[Spalte14]],6)</f>
        <v>17</v>
      </c>
      <c r="M1116" s="1" t="s">
        <v>1853</v>
      </c>
    </row>
    <row r="1117" customFormat="false" ht="28.35" hidden="false" customHeight="false" outlineLevel="0" collapsed="false">
      <c r="A1117" s="0" t="s">
        <v>1854</v>
      </c>
      <c r="B1117" s="23"/>
      <c r="D1117" s="1" t="s">
        <v>1305</v>
      </c>
      <c r="E1117" s="62" t="s">
        <v>1855</v>
      </c>
      <c r="F1117" s="0" t="n">
        <v>2015</v>
      </c>
      <c r="G1117" s="2" t="n">
        <v>10.8</v>
      </c>
      <c r="H1117" s="21" t="n">
        <v>1</v>
      </c>
      <c r="I1117" s="21" t="s">
        <v>1856</v>
      </c>
      <c r="K1117" s="24" t="n">
        <f aca="false">IF(G1117&lt;=7,G1117*3.2+6,IF(G1117&lt;=13,G1117*3+6,IF(G1117&lt;=28,G1117*2.7+6,IF(G1117&lt;=45,G1117*2.5,IF(G1117&gt;45,G1117*2)))))*1.1</f>
        <v>42.24</v>
      </c>
      <c r="L1117" s="6" t="n">
        <f aca="false">QUOTIENT(Tabelle4[[#This Row],[Spalte14]],6)</f>
        <v>7</v>
      </c>
      <c r="M1117" s="1" t="s">
        <v>1857</v>
      </c>
    </row>
    <row r="1118" customFormat="false" ht="41.75" hidden="false" customHeight="false" outlineLevel="0" collapsed="false">
      <c r="A1118" s="0" t="s">
        <v>1465</v>
      </c>
      <c r="B1118" s="23"/>
      <c r="D1118" s="1" t="s">
        <v>1305</v>
      </c>
      <c r="E1118" s="62" t="s">
        <v>1858</v>
      </c>
      <c r="F1118" s="0" t="n">
        <v>2013</v>
      </c>
      <c r="G1118" s="2" t="n">
        <v>15.2</v>
      </c>
      <c r="H1118" s="21" t="n">
        <v>0</v>
      </c>
      <c r="I1118" s="21" t="s">
        <v>1859</v>
      </c>
      <c r="J1118" s="4" t="n">
        <v>2</v>
      </c>
      <c r="K1118" s="24" t="n">
        <f aca="false">IF(G1118&lt;=7,G1118*3.2+6,IF(G1118&lt;=13,G1118*3+6,IF(G1118&lt;=28,G1118*2.7+6,IF(G1118&lt;=45,G1118*2.5,IF(G1118&gt;45,G1118*2)))))*1.1</f>
        <v>51.744</v>
      </c>
      <c r="L1118" s="6" t="n">
        <f aca="false">QUOTIENT(Tabelle4[[#This Row],[Spalte14]],6)</f>
        <v>8</v>
      </c>
      <c r="M1118" s="1" t="s">
        <v>1860</v>
      </c>
    </row>
    <row r="1119" customFormat="false" ht="41.75" hidden="false" customHeight="false" outlineLevel="0" collapsed="false">
      <c r="A1119" s="0" t="s">
        <v>1386</v>
      </c>
      <c r="B1119" s="23"/>
      <c r="D1119" s="1" t="s">
        <v>1387</v>
      </c>
      <c r="E1119" s="62" t="s">
        <v>1861</v>
      </c>
      <c r="F1119" s="0" t="n">
        <v>2009</v>
      </c>
      <c r="G1119" s="2" t="n">
        <v>15.6</v>
      </c>
      <c r="H1119" s="21" t="n">
        <v>1</v>
      </c>
      <c r="I1119" s="21" t="s">
        <v>1483</v>
      </c>
      <c r="K1119" s="24" t="n">
        <f aca="false">IF(G1119&lt;=7,G1119*3.2+6,IF(G1119&lt;=13,G1119*3+6,IF(G1119&lt;=28,G1119*2.7+6,IF(G1119&lt;=45,G1119*2.5,IF(G1119&gt;45,G1119*2)))))*1.1</f>
        <v>52.932</v>
      </c>
      <c r="L1119" s="6" t="n">
        <f aca="false">QUOTIENT(Tabelle4[[#This Row],[Spalte14]],6)</f>
        <v>8</v>
      </c>
      <c r="M1119" s="1" t="s">
        <v>1862</v>
      </c>
    </row>
    <row r="1120" customFormat="false" ht="15" hidden="false" customHeight="false" outlineLevel="0" collapsed="false">
      <c r="A1120" s="0" t="s">
        <v>1863</v>
      </c>
      <c r="B1120" s="23"/>
      <c r="D1120" s="1" t="s">
        <v>1305</v>
      </c>
      <c r="E1120" s="62" t="s">
        <v>1283</v>
      </c>
      <c r="F1120" s="0" t="n">
        <v>2009</v>
      </c>
      <c r="G1120" s="2" t="n">
        <v>7.3</v>
      </c>
      <c r="H1120" s="21" t="n">
        <v>0</v>
      </c>
      <c r="I1120" s="21" t="s">
        <v>179</v>
      </c>
      <c r="J1120" s="4" t="n">
        <v>2</v>
      </c>
      <c r="K1120" s="24" t="n">
        <f aca="false">IF(G1120&lt;=7,G1120*3.2+6,IF(G1120&lt;=13,G1120*3+6,IF(G1120&lt;=28,G1120*2.7+6,IF(G1120&lt;=45,G1120*2.5,IF(G1120&gt;45,G1120*2)))))*1.1</f>
        <v>30.69</v>
      </c>
      <c r="L1120" s="6" t="n">
        <f aca="false">QUOTIENT(Tabelle4[[#This Row],[Spalte14]],6)</f>
        <v>5</v>
      </c>
      <c r="M1120" s="1" t="s">
        <v>1864</v>
      </c>
    </row>
    <row r="1121" customFormat="false" ht="15" hidden="false" customHeight="false" outlineLevel="0" collapsed="false">
      <c r="B1121" s="23"/>
      <c r="D1121" s="1"/>
      <c r="H1121" s="21"/>
      <c r="I1121" s="21"/>
      <c r="K1121" s="24" t="n">
        <f aca="false">IF(G1121&lt;=7,G1121*3.2+6,IF(G1121&lt;=13,G1121*3+6,IF(G1121&lt;=28,G1121*2.7+6,IF(G1121&lt;=45,G1121*2.5,IF(G1121&gt;45,G1121*2)))))*1.1</f>
        <v>6.6</v>
      </c>
      <c r="L1121" s="6" t="n">
        <f aca="false">QUOTIENT(Tabelle4[[#This Row],[Spalte14]],6)</f>
        <v>1</v>
      </c>
    </row>
    <row r="1122" customFormat="false" ht="15" hidden="false" customHeight="false" outlineLevel="0" collapsed="false">
      <c r="B1122" s="23"/>
      <c r="D1122" s="1"/>
      <c r="H1122" s="21"/>
      <c r="I1122" s="21"/>
      <c r="K1122" s="24" t="n">
        <f aca="false">IF(G1122&lt;=7,G1122*3.2+6,IF(G1122&lt;=13,G1122*3+6,IF(G1122&lt;=28,G1122*2.7+6,IF(G1122&lt;=45,G1122*2.5,IF(G1122&gt;45,G1122*2)))))*1.1</f>
        <v>6.6</v>
      </c>
      <c r="L1122" s="6" t="n">
        <f aca="false">QUOTIENT(Tabelle4[[#This Row],[Spalte14]],6)</f>
        <v>1</v>
      </c>
    </row>
    <row r="1123" customFormat="false" ht="15" hidden="false" customHeight="false" outlineLevel="0" collapsed="false">
      <c r="B1123" s="23"/>
      <c r="D1123" s="1"/>
      <c r="H1123" s="21"/>
      <c r="I1123" s="21"/>
      <c r="K1123" s="24" t="n">
        <f aca="false">IF(G1123&lt;=7,G1123*3.2+6,IF(G1123&lt;=13,G1123*3+6,IF(G1123&lt;=28,G1123*2.7+6,IF(G1123&lt;=45,G1123*2.5,IF(G1123&gt;45,G1123*2)))))*1.1</f>
        <v>6.6</v>
      </c>
      <c r="L1123" s="6" t="n">
        <f aca="false">QUOTIENT(Tabelle4[[#This Row],[Spalte14]],6)</f>
        <v>1</v>
      </c>
    </row>
    <row r="1124" customFormat="false" ht="15" hidden="false" customHeight="false" outlineLevel="0" collapsed="false">
      <c r="A1124" s="7" t="s">
        <v>757</v>
      </c>
      <c r="B1124" s="20"/>
      <c r="C1124" s="7"/>
      <c r="D1124" s="8"/>
      <c r="E1124" s="7"/>
      <c r="F1124" s="7"/>
      <c r="H1124" s="21"/>
      <c r="I1124" s="21"/>
      <c r="K1124" s="24" t="n">
        <f aca="false">IF(G1124&lt;=7,G1124*3.2+6,IF(G1124&lt;=13,G1124*3+6,IF(G1124&lt;=28,G1124*2.7+6,IF(G1124&lt;=45,G1124*2.5,IF(G1124&gt;45,G1124*2)))))*1.1</f>
        <v>6.6</v>
      </c>
      <c r="L1124" s="6" t="n">
        <f aca="false">QUOTIENT(Tabelle4[[#This Row],[Spalte14]],6)</f>
        <v>1</v>
      </c>
    </row>
    <row r="1125" customFormat="false" ht="15" hidden="false" customHeight="false" outlineLevel="0" collapsed="false">
      <c r="A1125" s="7"/>
      <c r="B1125" s="20"/>
      <c r="C1125" s="7"/>
      <c r="D1125" s="8"/>
      <c r="E1125" s="7"/>
      <c r="F1125" s="7"/>
      <c r="H1125" s="21"/>
      <c r="I1125" s="21"/>
      <c r="K1125" s="24" t="n">
        <f aca="false">IF(G1125&lt;=7,G1125*3.2+6,IF(G1125&lt;=13,G1125*3+6,IF(G1125&lt;=28,G1125*2.7+6,IF(G1125&lt;=45,G1125*2.5,IF(G1125&gt;45,G1125*2)))))*1.1</f>
        <v>6.6</v>
      </c>
      <c r="L1125" s="6" t="n">
        <f aca="false">QUOTIENT(Tabelle4[[#This Row],[Spalte14]],6)</f>
        <v>1</v>
      </c>
    </row>
    <row r="1126" customFormat="false" ht="15" hidden="false" customHeight="false" outlineLevel="0" collapsed="false">
      <c r="A1126" s="7" t="s">
        <v>14</v>
      </c>
      <c r="B1126" s="20"/>
      <c r="C1126" s="7"/>
      <c r="D1126" s="8"/>
      <c r="E1126" s="7"/>
      <c r="F1126" s="7"/>
      <c r="H1126" s="21"/>
      <c r="I1126" s="21"/>
      <c r="K1126" s="24" t="n">
        <f aca="false">IF(G1126&lt;=7,G1126*3.2+6,IF(G1126&lt;=13,G1126*3+6,IF(G1126&lt;=28,G1126*2.7+6,IF(G1126&lt;=45,G1126*2.5,IF(G1126&gt;45,G1126*2)))))*1.1</f>
        <v>6.6</v>
      </c>
      <c r="L1126" s="6" t="n">
        <f aca="false">QUOTIENT(Tabelle4[[#This Row],[Spalte14]],6)</f>
        <v>1</v>
      </c>
    </row>
    <row r="1127" customFormat="false" ht="15" hidden="false" customHeight="false" outlineLevel="0" collapsed="false">
      <c r="A1127" s="62" t="s">
        <v>1865</v>
      </c>
      <c r="B1127" s="71"/>
      <c r="C1127" s="62"/>
      <c r="D1127" s="72"/>
      <c r="E1127" s="62" t="s">
        <v>198</v>
      </c>
      <c r="F1127" s="62" t="n">
        <v>2016</v>
      </c>
      <c r="G1127" s="62" t="n">
        <v>101</v>
      </c>
      <c r="H1127" s="70" t="n">
        <v>1</v>
      </c>
      <c r="I1127" s="21"/>
      <c r="J1127" s="63"/>
      <c r="K1127" s="24" t="n">
        <f aca="false">IF(G1127&lt;=7,G1127*3.2+6,IF(G1127&lt;=13,G1127*3+6,IF(G1127&lt;=28,G1127*2.7+6,IF(G1127&lt;=45,G1127*2.5,IF(G1127&gt;45,G1127*2)))))*1.1</f>
        <v>222.2</v>
      </c>
      <c r="L1127" s="6" t="n">
        <f aca="false">QUOTIENT(Tabelle4[[#This Row],[Spalte14]],6)</f>
        <v>37</v>
      </c>
      <c r="M1127" s="1" t="s">
        <v>838</v>
      </c>
    </row>
    <row r="1128" customFormat="false" ht="28.35" hidden="false" customHeight="false" outlineLevel="0" collapsed="false">
      <c r="A1128" s="62" t="s">
        <v>1866</v>
      </c>
      <c r="B1128" s="71"/>
      <c r="C1128" s="62"/>
      <c r="D1128" s="72"/>
      <c r="E1128" s="62" t="s">
        <v>188</v>
      </c>
      <c r="F1128" s="62" t="n">
        <v>2021</v>
      </c>
      <c r="G1128" s="62" t="n">
        <v>58</v>
      </c>
      <c r="H1128" s="70" t="n">
        <v>1</v>
      </c>
      <c r="I1128" s="70"/>
      <c r="J1128" s="63"/>
      <c r="K1128" s="24" t="n">
        <f aca="false">IF(G1128&lt;=7,G1128*3.2+6,IF(G1128&lt;=13,G1128*3+6,IF(G1128&lt;=28,G1128*2.7+6,IF(G1128&lt;=45,G1128*2.5,IF(G1128&gt;45,G1128*2)))))*1.1</f>
        <v>127.6</v>
      </c>
      <c r="L1128" s="6" t="n">
        <f aca="false">QUOTIENT(Tabelle4[[#This Row],[Spalte14]],6)</f>
        <v>21</v>
      </c>
      <c r="M1128" s="1" t="s">
        <v>1867</v>
      </c>
    </row>
    <row r="1129" customFormat="false" ht="15" hidden="false" customHeight="false" outlineLevel="0" collapsed="false">
      <c r="A1129" s="62" t="s">
        <v>1868</v>
      </c>
      <c r="B1129" s="71"/>
      <c r="C1129" s="62"/>
      <c r="D1129" s="72"/>
      <c r="E1129" s="62" t="s">
        <v>219</v>
      </c>
      <c r="F1129" s="62" t="n">
        <v>2020</v>
      </c>
      <c r="G1129" s="62" t="n">
        <v>131</v>
      </c>
      <c r="H1129" s="70" t="n">
        <v>1</v>
      </c>
      <c r="I1129" s="70"/>
      <c r="J1129" s="63"/>
      <c r="K1129" s="24" t="n">
        <f aca="false">IF(G1129&lt;=7,G1129*3.2+6,IF(G1129&lt;=13,G1129*3+6,IF(G1129&lt;=28,G1129*2.7+6,IF(G1129&lt;=45,G1129*2.5,IF(G1129&gt;45,G1129*2)))))*1.1</f>
        <v>288.2</v>
      </c>
      <c r="L1129" s="6" t="n">
        <f aca="false">QUOTIENT(Tabelle4[[#This Row],[Spalte14]],6)</f>
        <v>48</v>
      </c>
      <c r="M1129" s="1"/>
    </row>
    <row r="1130" customFormat="false" ht="28.35" hidden="false" customHeight="false" outlineLevel="0" collapsed="false">
      <c r="A1130" s="62" t="s">
        <v>1869</v>
      </c>
      <c r="B1130" s="71"/>
      <c r="C1130" s="62"/>
      <c r="D1130" s="72"/>
      <c r="E1130" s="62" t="s">
        <v>1870</v>
      </c>
      <c r="F1130" s="62" t="n">
        <v>2009</v>
      </c>
      <c r="G1130" s="62" t="n">
        <v>29</v>
      </c>
      <c r="H1130" s="70" t="n">
        <v>1</v>
      </c>
      <c r="I1130" s="70"/>
      <c r="J1130" s="63"/>
      <c r="K1130" s="24" t="n">
        <f aca="false">IF(G1130&lt;=7,G1130*3.2+6,IF(G1130&lt;=13,G1130*3+6,IF(G1130&lt;=28,G1130*2.7+6,IF(G1130&lt;=45,G1130*2.5,IF(G1130&gt;45,G1130*2)))))*1.1</f>
        <v>79.75</v>
      </c>
      <c r="L1130" s="6" t="n">
        <f aca="false">QUOTIENT(Tabelle4[[#This Row],[Spalte14]],6)</f>
        <v>13</v>
      </c>
    </row>
    <row r="1131" customFormat="false" ht="41.75" hidden="false" customHeight="false" outlineLevel="0" collapsed="false">
      <c r="A1131" s="62" t="s">
        <v>1871</v>
      </c>
      <c r="B1131" s="71"/>
      <c r="C1131" s="62"/>
      <c r="D1131" s="72" t="s">
        <v>1872</v>
      </c>
      <c r="E1131" s="62" t="s">
        <v>245</v>
      </c>
      <c r="F1131" s="62" t="n">
        <v>2007</v>
      </c>
      <c r="G1131" s="62" t="n">
        <v>44.5</v>
      </c>
      <c r="H1131" s="70" t="n">
        <v>1</v>
      </c>
      <c r="I1131" s="70"/>
      <c r="J1131" s="63"/>
      <c r="K1131" s="24" t="n">
        <f aca="false">IF(G1131&lt;=7,G1131*3.2+6,IF(G1131&lt;=13,G1131*3+6,IF(G1131&lt;=28,G1131*2.7+6,IF(G1131&lt;=45,G1131*2.5,IF(G1131&gt;45,G1131*2)))))*1.1</f>
        <v>122.375</v>
      </c>
      <c r="L1131" s="6" t="n">
        <f aca="false">QUOTIENT(Tabelle4[[#This Row],[Spalte14]],6)</f>
        <v>20</v>
      </c>
      <c r="M1131" s="1" t="s">
        <v>1840</v>
      </c>
    </row>
    <row r="1132" customFormat="false" ht="28.35" hidden="false" customHeight="false" outlineLevel="0" collapsed="false">
      <c r="A1132" s="62" t="s">
        <v>924</v>
      </c>
      <c r="B1132" s="71"/>
      <c r="C1132" s="62"/>
      <c r="D1132" s="1" t="s">
        <v>1873</v>
      </c>
      <c r="E1132" s="62" t="s">
        <v>278</v>
      </c>
      <c r="F1132" s="62" t="n">
        <v>2007</v>
      </c>
      <c r="G1132" s="62" t="n">
        <v>62.5</v>
      </c>
      <c r="H1132" s="70" t="n">
        <v>1</v>
      </c>
      <c r="I1132" s="70"/>
      <c r="J1132" s="63"/>
      <c r="K1132" s="26" t="n">
        <v>145</v>
      </c>
      <c r="L1132" s="6" t="n">
        <f aca="false">QUOTIENT(Tabelle4[[#This Row],[Spalte14]],6)</f>
        <v>24</v>
      </c>
      <c r="M1132" s="1" t="s">
        <v>1874</v>
      </c>
    </row>
    <row r="1133" customFormat="false" ht="28.35" hidden="false" customHeight="false" outlineLevel="0" collapsed="false">
      <c r="A1133" s="62" t="s">
        <v>1875</v>
      </c>
      <c r="B1133" s="71"/>
      <c r="C1133" s="62"/>
      <c r="D1133" s="72" t="s">
        <v>936</v>
      </c>
      <c r="E1133" s="62" t="s">
        <v>937</v>
      </c>
      <c r="F1133" s="62" t="n">
        <v>2004</v>
      </c>
      <c r="G1133" s="62" t="n">
        <v>39.5</v>
      </c>
      <c r="H1133" s="70" t="n">
        <v>1</v>
      </c>
      <c r="I1133" s="70"/>
      <c r="J1133" s="63"/>
      <c r="K1133" s="24" t="n">
        <f aca="false">IF(G1133&lt;=7,G1133*3.2+6,IF(G1133&lt;=13,G1133*3+6,IF(G1133&lt;=28,G1133*2.7+6,IF(G1133&lt;=45,G1133*2.5,IF(G1133&gt;45,G1133*2)))))*1.1</f>
        <v>108.625</v>
      </c>
      <c r="L1133" s="6" t="n">
        <f aca="false">QUOTIENT(Tabelle4[[#This Row],[Spalte14]],6)</f>
        <v>18</v>
      </c>
      <c r="M1133" s="1" t="s">
        <v>1876</v>
      </c>
    </row>
    <row r="1134" customFormat="false" ht="41.75" hidden="false" customHeight="false" outlineLevel="0" collapsed="false">
      <c r="A1134" s="62" t="s">
        <v>1877</v>
      </c>
      <c r="B1134" s="71"/>
      <c r="C1134" s="62"/>
      <c r="D1134" s="72" t="s">
        <v>1878</v>
      </c>
      <c r="E1134" s="62" t="s">
        <v>245</v>
      </c>
      <c r="F1134" s="62" t="n">
        <v>2008</v>
      </c>
      <c r="G1134" s="62" t="n">
        <v>64</v>
      </c>
      <c r="H1134" s="70" t="n">
        <v>1</v>
      </c>
      <c r="I1134" s="70"/>
      <c r="J1134" s="63"/>
      <c r="K1134" s="24" t="n">
        <f aca="false">IF(G1134&lt;=7,G1134*3.2+6,IF(G1134&lt;=13,G1134*3+6,IF(G1134&lt;=28,G1134*2.7+6,IF(G1134&lt;=45,G1134*2.5,IF(G1134&gt;45,G1134*2)))))*1.1</f>
        <v>140.8</v>
      </c>
      <c r="L1134" s="6" t="n">
        <f aca="false">QUOTIENT(Tabelle4[[#This Row],[Spalte14]],6)</f>
        <v>23</v>
      </c>
      <c r="M1134" s="1" t="s">
        <v>1879</v>
      </c>
    </row>
    <row r="1135" customFormat="false" ht="15" hidden="false" customHeight="false" outlineLevel="0" collapsed="false">
      <c r="A1135" s="62"/>
      <c r="B1135" s="71"/>
      <c r="C1135" s="62"/>
      <c r="D1135" s="72"/>
      <c r="E1135" s="62"/>
      <c r="F1135" s="62"/>
      <c r="G1135" s="62"/>
      <c r="H1135" s="70"/>
      <c r="I1135" s="70"/>
      <c r="J1135" s="63"/>
      <c r="K1135" s="24" t="n">
        <f aca="false">IF(G1135&lt;=7,G1135*3.2+6,IF(G1135&lt;=13,G1135*3+6,IF(G1135&lt;=28,G1135*2.7+6,IF(G1135&lt;=45,G1135*2.5,IF(G1135&gt;45,G1135*2)))))*1.1</f>
        <v>6.6</v>
      </c>
      <c r="L1135" s="6" t="n">
        <f aca="false">QUOTIENT(Tabelle4[[#This Row],[Spalte14]],6)</f>
        <v>1</v>
      </c>
      <c r="M1135" s="1"/>
    </row>
    <row r="1136" customFormat="false" ht="28.35" hidden="false" customHeight="false" outlineLevel="0" collapsed="false">
      <c r="A1136" s="62" t="s">
        <v>1880</v>
      </c>
      <c r="B1136" s="71"/>
      <c r="C1136" s="62"/>
      <c r="D1136" s="72" t="s">
        <v>1881</v>
      </c>
      <c r="E1136" s="62" t="s">
        <v>1034</v>
      </c>
      <c r="F1136" s="62" t="n">
        <v>2009</v>
      </c>
      <c r="G1136" s="62" t="n">
        <v>33</v>
      </c>
      <c r="H1136" s="70" t="n">
        <v>1</v>
      </c>
      <c r="I1136" s="70"/>
      <c r="J1136" s="63"/>
      <c r="K1136" s="24" t="n">
        <f aca="false">IF(G1136&lt;=7,G1136*3.2+6,IF(G1136&lt;=13,G1136*3+6,IF(G1136&lt;=28,G1136*2.7+6,IF(G1136&lt;=45,G1136*2.5,IF(G1136&gt;45,G1136*2)))))*1.1</f>
        <v>90.75</v>
      </c>
      <c r="L1136" s="6" t="n">
        <f aca="false">QUOTIENT(Tabelle4[[#This Row],[Spalte14]],6)</f>
        <v>15</v>
      </c>
      <c r="M1136" s="1" t="s">
        <v>1882</v>
      </c>
    </row>
    <row r="1137" customFormat="false" ht="15" hidden="false" customHeight="false" outlineLevel="0" collapsed="false">
      <c r="A1137" s="62"/>
      <c r="B1137" s="71"/>
      <c r="C1137" s="62"/>
      <c r="D1137" s="72"/>
      <c r="E1137" s="62"/>
      <c r="F1137" s="62"/>
      <c r="G1137" s="62"/>
      <c r="H1137" s="70"/>
      <c r="I1137" s="70"/>
      <c r="J1137" s="63"/>
      <c r="K1137" s="24" t="n">
        <f aca="false">IF(G1137&lt;=7,G1137*3.2+6,IF(G1137&lt;=13,G1137*3+6,IF(G1137&lt;=28,G1137*2.7+6,IF(G1137&lt;=45,G1137*2.5,IF(G1137&gt;45,G1137*2)))))*1.1</f>
        <v>6.6</v>
      </c>
      <c r="L1137" s="6" t="n">
        <f aca="false">QUOTIENT(Tabelle4[[#This Row],[Spalte14]],6)</f>
        <v>1</v>
      </c>
    </row>
    <row r="1138" customFormat="false" ht="30.3" hidden="false" customHeight="false" outlineLevel="0" collapsed="false">
      <c r="A1138" s="62" t="s">
        <v>1106</v>
      </c>
      <c r="B1138" s="71"/>
      <c r="C1138" s="62"/>
      <c r="D1138" s="72" t="s">
        <v>1883</v>
      </c>
      <c r="E1138" s="62" t="s">
        <v>937</v>
      </c>
      <c r="F1138" s="62" t="n">
        <v>2017</v>
      </c>
      <c r="G1138" s="62" t="n">
        <v>55.4</v>
      </c>
      <c r="H1138" s="70" t="n">
        <v>1</v>
      </c>
      <c r="I1138" s="70"/>
      <c r="J1138" s="63"/>
      <c r="K1138" s="24" t="n">
        <f aca="false">IF(G1138&lt;=7,G1138*3.2+6,IF(G1138&lt;=13,G1138*3+6,IF(G1138&lt;=28,G1138*2.7+6,IF(G1138&lt;=45,G1138*2.5,IF(G1138&gt;45,G1138*2)))))*1.1</f>
        <v>121.88</v>
      </c>
      <c r="L1138" s="6" t="n">
        <f aca="false">QUOTIENT(Tabelle4[[#This Row],[Spalte14]],6)</f>
        <v>20</v>
      </c>
      <c r="M1138" s="1" t="s">
        <v>1884</v>
      </c>
    </row>
    <row r="1139" customFormat="false" ht="28.35" hidden="false" customHeight="false" outlineLevel="0" collapsed="false">
      <c r="A1139" s="62" t="s">
        <v>1885</v>
      </c>
      <c r="B1139" s="71"/>
      <c r="C1139" s="62"/>
      <c r="D1139" s="72" t="s">
        <v>1886</v>
      </c>
      <c r="E1139" s="62" t="s">
        <v>1887</v>
      </c>
      <c r="F1139" s="62" t="n">
        <v>2010</v>
      </c>
      <c r="G1139" s="62" t="n">
        <v>76.3</v>
      </c>
      <c r="H1139" s="70" t="n">
        <v>2</v>
      </c>
      <c r="I1139" s="70"/>
      <c r="J1139" s="63"/>
      <c r="K1139" s="24" t="n">
        <f aca="false">IF(G1139&lt;=7,G1139*3.2+6,IF(G1139&lt;=13,G1139*3+6,IF(G1139&lt;=28,G1139*2.7+6,IF(G1139&lt;=45,G1139*2.5,IF(G1139&gt;45,G1139*2)))))*1.1</f>
        <v>167.86</v>
      </c>
      <c r="L1139" s="6" t="n">
        <f aca="false">QUOTIENT(Tabelle4[[#This Row],[Spalte14]],6)</f>
        <v>27</v>
      </c>
      <c r="M1139" s="1" t="s">
        <v>1888</v>
      </c>
    </row>
    <row r="1140" customFormat="false" ht="30.3" hidden="false" customHeight="false" outlineLevel="0" collapsed="false">
      <c r="A1140" s="62" t="s">
        <v>1079</v>
      </c>
      <c r="B1140" s="71"/>
      <c r="C1140" s="62"/>
      <c r="D1140" s="72" t="s">
        <v>1889</v>
      </c>
      <c r="E1140" s="62" t="s">
        <v>488</v>
      </c>
      <c r="F1140" s="62" t="n">
        <v>2018</v>
      </c>
      <c r="G1140" s="62" t="n">
        <v>70.2</v>
      </c>
      <c r="H1140" s="70" t="n">
        <v>1</v>
      </c>
      <c r="I1140" s="70"/>
      <c r="J1140" s="63"/>
      <c r="K1140" s="26" t="n">
        <v>175</v>
      </c>
      <c r="L1140" s="6" t="n">
        <f aca="false">QUOTIENT(Tabelle4[[#This Row],[Spalte14]],6)</f>
        <v>29</v>
      </c>
      <c r="M1140" s="1" t="s">
        <v>1890</v>
      </c>
    </row>
    <row r="1141" customFormat="false" ht="28.35" hidden="false" customHeight="false" outlineLevel="0" collapsed="false">
      <c r="A1141" s="62" t="s">
        <v>993</v>
      </c>
      <c r="B1141" s="71"/>
      <c r="C1141" s="62"/>
      <c r="D1141" s="72"/>
      <c r="E1141" s="62" t="s">
        <v>975</v>
      </c>
      <c r="F1141" s="62" t="n">
        <v>2013</v>
      </c>
      <c r="G1141" s="62" t="n">
        <v>31</v>
      </c>
      <c r="H1141" s="70" t="n">
        <v>3</v>
      </c>
      <c r="I1141" s="70"/>
      <c r="J1141" s="63"/>
      <c r="K1141" s="26" t="n">
        <v>120</v>
      </c>
      <c r="L1141" s="6" t="n">
        <f aca="false">QUOTIENT(Tabelle4[[#This Row],[Spalte14]],6)</f>
        <v>20</v>
      </c>
      <c r="M1141" s="1" t="s">
        <v>1891</v>
      </c>
    </row>
    <row r="1142" customFormat="false" ht="28.35" hidden="false" customHeight="false" outlineLevel="0" collapsed="false">
      <c r="A1142" s="62" t="s">
        <v>1892</v>
      </c>
      <c r="B1142" s="71"/>
      <c r="C1142" s="62"/>
      <c r="D1142" s="72"/>
      <c r="E1142" s="62" t="s">
        <v>800</v>
      </c>
      <c r="F1142" s="62" t="n">
        <v>2013</v>
      </c>
      <c r="G1142" s="62" t="n">
        <v>48.1</v>
      </c>
      <c r="H1142" s="70" t="n">
        <v>2</v>
      </c>
      <c r="I1142" s="70"/>
      <c r="J1142" s="63"/>
      <c r="K1142" s="26" t="n">
        <v>118</v>
      </c>
      <c r="L1142" s="6" t="n">
        <f aca="false">QUOTIENT(Tabelle4[[#This Row],[Spalte14]],6)</f>
        <v>19</v>
      </c>
      <c r="M1142" s="1" t="s">
        <v>1005</v>
      </c>
    </row>
    <row r="1143" customFormat="false" ht="28.35" hidden="false" customHeight="false" outlineLevel="0" collapsed="false">
      <c r="A1143" s="62" t="s">
        <v>1029</v>
      </c>
      <c r="B1143" s="71"/>
      <c r="C1143" s="62"/>
      <c r="D1143" s="72"/>
      <c r="E1143" s="62" t="s">
        <v>773</v>
      </c>
      <c r="F1143" s="62" t="n">
        <v>2016</v>
      </c>
      <c r="G1143" s="62" t="n">
        <v>38.9</v>
      </c>
      <c r="H1143" s="70" t="n">
        <v>1</v>
      </c>
      <c r="I1143" s="70"/>
      <c r="J1143" s="63"/>
      <c r="K1143" s="24" t="n">
        <f aca="false">IF(G1143&lt;=7,G1143*3.2+6,IF(G1143&lt;=13,G1143*3+6,IF(G1143&lt;=28,G1143*2.7+6,IF(G1143&lt;=45,G1143*2.5,IF(G1143&gt;45,G1143*2)))))*1.1</f>
        <v>106.975</v>
      </c>
      <c r="L1143" s="6" t="n">
        <f aca="false">QUOTIENT(Tabelle4[[#This Row],[Spalte14]],6)</f>
        <v>17</v>
      </c>
      <c r="M1143" s="1" t="s">
        <v>1030</v>
      </c>
    </row>
    <row r="1144" customFormat="false" ht="28.35" hidden="false" customHeight="false" outlineLevel="0" collapsed="false">
      <c r="A1144" s="62" t="s">
        <v>998</v>
      </c>
      <c r="B1144" s="71"/>
      <c r="C1144" s="62"/>
      <c r="D1144" s="72"/>
      <c r="E1144" s="62" t="s">
        <v>885</v>
      </c>
      <c r="F1144" s="62" t="n">
        <v>2013</v>
      </c>
      <c r="G1144" s="62" t="n">
        <v>43.55</v>
      </c>
      <c r="H1144" s="70" t="n">
        <v>1</v>
      </c>
      <c r="I1144" s="70"/>
      <c r="J1144" s="63"/>
      <c r="K1144" s="24" t="n">
        <f aca="false">IF(G1144&lt;=7,G1144*3.2+6,IF(G1144&lt;=13,G1144*3+6,IF(G1144&lt;=28,G1144*2.7+6,IF(G1144&lt;=45,G1144*2.5,IF(G1144&gt;45,G1144*2)))))*1.1</f>
        <v>119.7625</v>
      </c>
      <c r="L1144" s="6" t="n">
        <f aca="false">QUOTIENT(Tabelle4[[#This Row],[Spalte14]],6)</f>
        <v>19</v>
      </c>
      <c r="M1144" s="1" t="s">
        <v>999</v>
      </c>
    </row>
    <row r="1145" customFormat="false" ht="28.35" hidden="false" customHeight="false" outlineLevel="0" collapsed="false">
      <c r="A1145" s="62" t="s">
        <v>1041</v>
      </c>
      <c r="B1145" s="71"/>
      <c r="C1145" s="62"/>
      <c r="D1145" s="72"/>
      <c r="E1145" s="62" t="s">
        <v>232</v>
      </c>
      <c r="F1145" s="62" t="n">
        <v>2015</v>
      </c>
      <c r="G1145" s="62" t="n">
        <v>56.9</v>
      </c>
      <c r="H1145" s="70" t="n">
        <v>1</v>
      </c>
      <c r="I1145" s="70"/>
      <c r="J1145" s="63"/>
      <c r="K1145" s="24" t="n">
        <f aca="false">IF(G1145&lt;=7,G1145*3.2+6,IF(G1145&lt;=13,G1145*3+6,IF(G1145&lt;=28,G1145*2.7+6,IF(G1145&lt;=45,G1145*2.5,IF(G1145&gt;45,G1145*2)))))*1.1</f>
        <v>125.18</v>
      </c>
      <c r="L1145" s="6" t="n">
        <f aca="false">QUOTIENT(Tabelle4[[#This Row],[Spalte14]],6)</f>
        <v>20</v>
      </c>
      <c r="M1145" s="1" t="s">
        <v>1893</v>
      </c>
    </row>
    <row r="1146" customFormat="false" ht="28.35" hidden="false" customHeight="false" outlineLevel="0" collapsed="false">
      <c r="A1146" s="62" t="s">
        <v>1000</v>
      </c>
      <c r="B1146" s="71"/>
      <c r="C1146" s="62"/>
      <c r="D1146" s="72"/>
      <c r="E1146" s="62" t="s">
        <v>885</v>
      </c>
      <c r="F1146" s="62" t="n">
        <v>2011</v>
      </c>
      <c r="G1146" s="62" t="n">
        <v>29.5</v>
      </c>
      <c r="H1146" s="70" t="n">
        <v>1</v>
      </c>
      <c r="I1146" s="70"/>
      <c r="J1146" s="63"/>
      <c r="K1146" s="24" t="n">
        <f aca="false">IF(G1146&lt;=7,G1146*3.2+6,IF(G1146&lt;=13,G1146*3+6,IF(G1146&lt;=28,G1146*2.7+6,IF(G1146&lt;=45,G1146*2.5,IF(G1146&gt;45,G1146*2)))))*1.1</f>
        <v>81.125</v>
      </c>
      <c r="L1146" s="6" t="n">
        <f aca="false">QUOTIENT(Tabelle4[[#This Row],[Spalte14]],6)</f>
        <v>13</v>
      </c>
      <c r="M1146" s="1" t="s">
        <v>1894</v>
      </c>
    </row>
    <row r="1147" customFormat="false" ht="15" hidden="false" customHeight="false" outlineLevel="0" collapsed="false">
      <c r="A1147" s="62"/>
      <c r="B1147" s="71"/>
      <c r="C1147" s="62"/>
      <c r="D1147" s="72"/>
      <c r="E1147" s="62"/>
      <c r="F1147" s="62"/>
      <c r="G1147" s="62"/>
      <c r="H1147" s="70"/>
      <c r="I1147" s="70"/>
      <c r="J1147" s="63"/>
      <c r="K1147" s="24" t="n">
        <f aca="false">IF(G1147&lt;=7,G1147*3.2+6,IF(G1147&lt;=13,G1147*3+6,IF(G1147&lt;=28,G1147*2.7+6,IF(G1147&lt;=45,G1147*2.5,IF(G1147&gt;45,G1147*2)))))*1.1</f>
        <v>6.6</v>
      </c>
      <c r="L1147" s="6" t="n">
        <f aca="false">QUOTIENT(Tabelle4[[#This Row],[Spalte14]],6)</f>
        <v>1</v>
      </c>
      <c r="M1147" s="1"/>
    </row>
    <row r="1148" customFormat="false" ht="30.3" hidden="false" customHeight="false" outlineLevel="0" collapsed="false">
      <c r="A1148" s="62" t="s">
        <v>1841</v>
      </c>
      <c r="B1148" s="71"/>
      <c r="C1148" s="62"/>
      <c r="D1148" s="72" t="s">
        <v>1895</v>
      </c>
      <c r="E1148" s="62" t="s">
        <v>202</v>
      </c>
      <c r="F1148" s="62" t="n">
        <v>2012</v>
      </c>
      <c r="G1148" s="62" t="n">
        <v>32.6</v>
      </c>
      <c r="H1148" s="70" t="n">
        <v>1</v>
      </c>
      <c r="I1148" s="70"/>
      <c r="J1148" s="63"/>
      <c r="K1148" s="24" t="n">
        <f aca="false">IF(G1148&lt;=7,G1148*3.2+6,IF(G1148&lt;=13,G1148*3+6,IF(G1148&lt;=28,G1148*2.7+6,IF(G1148&lt;=45,G1148*2.5,IF(G1148&gt;45,G1148*2)))))*1.1</f>
        <v>89.65</v>
      </c>
      <c r="L1148" s="6" t="n">
        <f aca="false">QUOTIENT(Tabelle4[[#This Row],[Spalte14]],6)</f>
        <v>14</v>
      </c>
      <c r="M1148" s="1" t="s">
        <v>1844</v>
      </c>
    </row>
    <row r="1149" customFormat="false" ht="28.35" hidden="false" customHeight="false" outlineLevel="0" collapsed="false">
      <c r="A1149" s="0" t="s">
        <v>881</v>
      </c>
      <c r="B1149" s="23"/>
      <c r="D1149" s="1"/>
      <c r="E1149" s="62" t="s">
        <v>882</v>
      </c>
      <c r="F1149" s="62" t="n">
        <v>2007</v>
      </c>
      <c r="G1149" s="2" t="n">
        <v>46</v>
      </c>
      <c r="H1149" s="21" t="n">
        <v>0</v>
      </c>
      <c r="I1149" s="21" t="s">
        <v>179</v>
      </c>
      <c r="J1149" s="63"/>
      <c r="K1149" s="26" t="n">
        <v>110</v>
      </c>
      <c r="L1149" s="6" t="n">
        <f aca="false">QUOTIENT(Tabelle4[[#This Row],[Spalte14]],6)</f>
        <v>18</v>
      </c>
      <c r="M1149" s="1" t="s">
        <v>883</v>
      </c>
    </row>
    <row r="1150" customFormat="false" ht="15" hidden="false" customHeight="false" outlineLevel="0" collapsed="false">
      <c r="B1150" s="23"/>
      <c r="D1150" s="1"/>
      <c r="E1150" s="62"/>
      <c r="F1150" s="62"/>
      <c r="G1150" s="62"/>
      <c r="H1150" s="21"/>
      <c r="I1150" s="21"/>
      <c r="J1150" s="63"/>
      <c r="K1150" s="24" t="n">
        <f aca="false">IF(G1150&lt;=7,G1150*3.2+6,IF(G1150&lt;=13,G1150*3+6,IF(G1150&lt;=28,G1150*2.7+6,IF(G1150&lt;=45,G1150*2.5,IF(G1150&gt;45,G1150*2)))))*1.1</f>
        <v>6.6</v>
      </c>
      <c r="L1150" s="6" t="n">
        <f aca="false">QUOTIENT(Tabelle4[[#This Row],[Spalte14]],6)</f>
        <v>1</v>
      </c>
    </row>
    <row r="1151" customFormat="false" ht="15" hidden="false" customHeight="false" outlineLevel="0" collapsed="false">
      <c r="A1151" s="7" t="s">
        <v>1845</v>
      </c>
      <c r="B1151" s="20"/>
      <c r="C1151" s="7"/>
      <c r="D1151" s="1"/>
      <c r="E1151" s="62"/>
      <c r="F1151" s="62"/>
      <c r="H1151" s="21"/>
      <c r="I1151" s="21"/>
      <c r="J1151" s="63"/>
      <c r="K1151" s="24" t="n">
        <f aca="false">IF(G1151&lt;=7,G1151*3.2+6,IF(G1151&lt;=13,G1151*3+6,IF(G1151&lt;=28,G1151*2.7+6,IF(G1151&lt;=45,G1151*2.5,IF(G1151&gt;45,G1151*2)))))*1.1</f>
        <v>6.6</v>
      </c>
      <c r="L1151" s="6" t="n">
        <f aca="false">QUOTIENT(Tabelle4[[#This Row],[Spalte14]],6)</f>
        <v>1</v>
      </c>
    </row>
    <row r="1152" customFormat="false" ht="15" hidden="false" customHeight="false" outlineLevel="0" collapsed="false">
      <c r="B1152" s="23"/>
      <c r="D1152" s="1"/>
      <c r="E1152" s="62"/>
      <c r="H1152" s="21"/>
      <c r="I1152" s="21"/>
      <c r="J1152" s="63"/>
      <c r="K1152" s="24" t="n">
        <f aca="false">IF(G1152&lt;=7,G1152*3.2+6,IF(G1152&lt;=13,G1152*3+6,IF(G1152&lt;=28,G1152*2.7+6,IF(G1152&lt;=45,G1152*2.5,IF(G1152&gt;45,G1152*2)))))*1.1</f>
        <v>6.6</v>
      </c>
      <c r="M1152" s="1"/>
    </row>
    <row r="1153" customFormat="false" ht="28.35" hidden="false" customHeight="false" outlineLevel="0" collapsed="false">
      <c r="A1153" s="0" t="s">
        <v>1560</v>
      </c>
      <c r="B1153" s="23"/>
      <c r="D1153" s="1" t="s">
        <v>1505</v>
      </c>
      <c r="E1153" s="62" t="s">
        <v>1561</v>
      </c>
      <c r="F1153" s="0" t="n">
        <v>2011</v>
      </c>
      <c r="G1153" s="2" t="n">
        <v>160.55</v>
      </c>
      <c r="H1153" s="21" t="n">
        <v>1</v>
      </c>
      <c r="I1153" s="21"/>
      <c r="J1153" s="63"/>
      <c r="K1153" s="26" t="n">
        <v>350</v>
      </c>
      <c r="L1153" s="6" t="n">
        <f aca="false">QUOTIENT(Tabelle4[[#This Row],[Spalte14]],6)</f>
        <v>58</v>
      </c>
      <c r="M1153" s="1" t="s">
        <v>1896</v>
      </c>
    </row>
    <row r="1154" customFormat="false" ht="28.35" hidden="false" customHeight="false" outlineLevel="0" collapsed="false">
      <c r="A1154" s="0" t="s">
        <v>1590</v>
      </c>
      <c r="B1154" s="23"/>
      <c r="D1154" s="1" t="s">
        <v>1591</v>
      </c>
      <c r="E1154" s="62" t="s">
        <v>1561</v>
      </c>
      <c r="F1154" s="62" t="n">
        <v>2012</v>
      </c>
      <c r="G1154" s="2" t="n">
        <v>39.16</v>
      </c>
      <c r="H1154" s="21" t="n">
        <v>2</v>
      </c>
      <c r="I1154" s="21"/>
      <c r="J1154" s="63" t="n">
        <v>1</v>
      </c>
      <c r="K1154" s="26" t="n">
        <v>159</v>
      </c>
      <c r="L1154" s="6" t="n">
        <f aca="false">QUOTIENT(Tabelle4[[#This Row],[Spalte14]],6)</f>
        <v>26</v>
      </c>
      <c r="M1154" s="1" t="s">
        <v>1897</v>
      </c>
    </row>
    <row r="1155" customFormat="false" ht="15" hidden="false" customHeight="false" outlineLevel="0" collapsed="false">
      <c r="A1155" s="7" t="s">
        <v>1847</v>
      </c>
      <c r="B1155" s="20"/>
      <c r="C1155" s="7"/>
      <c r="D1155" s="1"/>
      <c r="E1155" s="62"/>
      <c r="H1155" s="21"/>
      <c r="I1155" s="21"/>
      <c r="J1155" s="63"/>
      <c r="K1155" s="24" t="n">
        <f aca="false">IF(G1155&lt;=7,G1155*3.2+6,IF(G1155&lt;=13,G1155*3+6,IF(G1155&lt;=28,G1155*2.7+6,IF(G1155&lt;=45,G1155*2.5,IF(G1155&gt;45,G1155*2)))))*1.1</f>
        <v>6.6</v>
      </c>
      <c r="L1155" s="6" t="n">
        <f aca="false">QUOTIENT(Tabelle4[[#This Row],[Spalte14]],6)</f>
        <v>1</v>
      </c>
    </row>
    <row r="1156" customFormat="false" ht="28.35" hidden="false" customHeight="false" outlineLevel="0" collapsed="false">
      <c r="A1156" s="0" t="s">
        <v>1448</v>
      </c>
      <c r="B1156" s="23"/>
      <c r="D1156" s="1" t="s">
        <v>1305</v>
      </c>
      <c r="E1156" s="62" t="s">
        <v>1468</v>
      </c>
      <c r="F1156" s="62" t="n">
        <v>2007</v>
      </c>
      <c r="G1156" s="2" t="n">
        <v>89</v>
      </c>
      <c r="H1156" s="21" t="n">
        <v>0</v>
      </c>
      <c r="I1156" s="21" t="s">
        <v>179</v>
      </c>
      <c r="J1156" s="63" t="n">
        <v>1</v>
      </c>
      <c r="K1156" s="24" t="n">
        <f aca="false">IF(G1156&lt;=7,G1156*3.2+6,IF(G1156&lt;=13,G1156*3+6,IF(G1156&lt;=28,G1156*2.7+6,IF(G1156&lt;=45,G1156*2.5,IF(G1156&gt;45,G1156*2)))))*1.1</f>
        <v>195.8</v>
      </c>
      <c r="L1156" s="6" t="n">
        <f aca="false">QUOTIENT(Tabelle4[[#This Row],[Spalte14]],6)</f>
        <v>32</v>
      </c>
      <c r="M1156" s="1" t="s">
        <v>1898</v>
      </c>
    </row>
    <row r="1157" customFormat="false" ht="55.15" hidden="false" customHeight="false" outlineLevel="0" collapsed="false">
      <c r="A1157" s="0" t="s">
        <v>1401</v>
      </c>
      <c r="B1157" s="23"/>
      <c r="D1157" s="1" t="s">
        <v>1305</v>
      </c>
      <c r="E1157" s="62" t="s">
        <v>1278</v>
      </c>
      <c r="F1157" s="0" t="n">
        <v>2017</v>
      </c>
      <c r="G1157" s="2" t="n">
        <v>117.65</v>
      </c>
      <c r="H1157" s="21" t="n">
        <v>1</v>
      </c>
      <c r="I1157" s="21"/>
      <c r="J1157" s="63"/>
      <c r="K1157" s="24" t="n">
        <f aca="false">IF(G1157&lt;=7,G1157*3.2+6,IF(G1157&lt;=13,G1157*3+6,IF(G1157&lt;=28,G1157*2.7+6,IF(G1157&lt;=45,G1157*2.5,IF(G1157&gt;45,G1157*2)))))*1.1</f>
        <v>258.83</v>
      </c>
      <c r="L1157" s="6" t="n">
        <f aca="false">QUOTIENT(Tabelle4[[#This Row],[Spalte14]],6)</f>
        <v>43</v>
      </c>
      <c r="M1157" s="1" t="s">
        <v>1899</v>
      </c>
    </row>
    <row r="1158" customFormat="false" ht="28.35" hidden="false" customHeight="false" outlineLevel="0" collapsed="false">
      <c r="A1158" s="0" t="s">
        <v>1900</v>
      </c>
      <c r="B1158" s="23"/>
      <c r="D1158" s="1"/>
      <c r="E1158" s="62" t="s">
        <v>1317</v>
      </c>
      <c r="F1158" s="62" t="n">
        <v>2013</v>
      </c>
      <c r="G1158" s="2" t="n">
        <v>175.35</v>
      </c>
      <c r="H1158" s="21" t="n">
        <v>3</v>
      </c>
      <c r="I1158" s="21"/>
      <c r="J1158" s="63"/>
      <c r="K1158" s="24" t="n">
        <f aca="false">IF(G1158&lt;=7,G1158*3.2+6,IF(G1158&lt;=13,G1158*3+6,IF(G1158&lt;=28,G1158*2.7+6,IF(G1158&lt;=45,G1158*2.5,IF(G1158&gt;45,G1158*2)))))*1.1</f>
        <v>385.77</v>
      </c>
      <c r="L1158" s="6" t="n">
        <f aca="false">QUOTIENT(Tabelle4[[#This Row],[Spalte14]],6)</f>
        <v>64</v>
      </c>
    </row>
    <row r="1159" customFormat="false" ht="15" hidden="false" customHeight="false" outlineLevel="0" collapsed="false">
      <c r="B1159" s="23"/>
      <c r="D1159" s="1"/>
      <c r="E1159" s="62"/>
      <c r="H1159" s="21"/>
      <c r="I1159" s="21"/>
      <c r="J1159" s="63"/>
      <c r="K1159" s="24" t="n">
        <f aca="false">IF(G1159&lt;=7,G1159*3.2+6,IF(G1159&lt;=13,G1159*3+6,IF(G1159&lt;=28,G1159*2.7+6,IF(G1159&lt;=45,G1159*2.5,IF(G1159&gt;45,G1159*2)))))*1.1</f>
        <v>6.6</v>
      </c>
      <c r="L1159" s="6" t="n">
        <f aca="false">QUOTIENT(Tabelle4[[#This Row],[Spalte14]],6)</f>
        <v>1</v>
      </c>
    </row>
    <row r="1160" customFormat="false" ht="15" hidden="false" customHeight="false" outlineLevel="0" collapsed="false">
      <c r="B1160" s="23"/>
      <c r="D1160" s="1"/>
      <c r="E1160" s="62"/>
      <c r="H1160" s="21"/>
      <c r="I1160" s="21"/>
      <c r="J1160" s="63"/>
      <c r="K1160" s="24" t="n">
        <f aca="false">IF(G1160&lt;=7,G1160*3.2+6,IF(G1160&lt;=13,G1160*3+6,IF(G1160&lt;=28,G1160*2.7+6,IF(G1160&lt;=45,G1160*2.5,IF(G1160&gt;45,G1160*2)))))*1.1</f>
        <v>6.6</v>
      </c>
      <c r="L1160" s="6" t="n">
        <f aca="false">QUOTIENT(Tabelle4[[#This Row],[Spalte14]],6)</f>
        <v>1</v>
      </c>
    </row>
    <row r="1161" customFormat="false" ht="15" hidden="false" customHeight="false" outlineLevel="0" collapsed="false">
      <c r="A1161" s="7" t="s">
        <v>1901</v>
      </c>
      <c r="B1161" s="20"/>
      <c r="C1161" s="7"/>
      <c r="D1161" s="8"/>
      <c r="E1161" s="7"/>
      <c r="F1161" s="7"/>
      <c r="H1161" s="21"/>
      <c r="I1161" s="21"/>
      <c r="K1161" s="24" t="n">
        <f aca="false">IF(G1161&lt;=7,G1161*3.2+6,IF(G1161&lt;=13,G1161*3+6,IF(G1161&lt;=28,G1161*2.7+6,IF(G1161&lt;=45,G1161*2.5,IF(G1161&gt;45,G1161*2)))))*1.1</f>
        <v>6.6</v>
      </c>
      <c r="L1161" s="6" t="n">
        <f aca="false">QUOTIENT(Tabelle4[[#This Row],[Spalte14]],6)</f>
        <v>1</v>
      </c>
    </row>
    <row r="1162" customFormat="false" ht="15" hidden="false" customHeight="false" outlineLevel="0" collapsed="false">
      <c r="A1162" s="7"/>
      <c r="B1162" s="20"/>
      <c r="C1162" s="7"/>
      <c r="D1162" s="8"/>
      <c r="E1162" s="7"/>
      <c r="F1162" s="7"/>
      <c r="H1162" s="21"/>
      <c r="I1162" s="21"/>
      <c r="K1162" s="24" t="n">
        <f aca="false">IF(G1162&lt;=7,G1162*3.2+6,IF(G1162&lt;=13,G1162*3+6,IF(G1162&lt;=28,G1162*2.7+6,IF(G1162&lt;=45,G1162*2.5,IF(G1162&gt;45,G1162*2)))))*1.1</f>
        <v>6.6</v>
      </c>
      <c r="L1162" s="6" t="n">
        <f aca="false">QUOTIENT(Tabelle4[[#This Row],[Spalte14]],6)</f>
        <v>1</v>
      </c>
    </row>
    <row r="1163" customFormat="false" ht="15" hidden="false" customHeight="false" outlineLevel="0" collapsed="false">
      <c r="A1163" s="7" t="s">
        <v>14</v>
      </c>
      <c r="B1163" s="20"/>
      <c r="C1163" s="7"/>
      <c r="D1163" s="8"/>
      <c r="E1163" s="7"/>
      <c r="F1163" s="7"/>
      <c r="H1163" s="21"/>
      <c r="I1163" s="21"/>
      <c r="K1163" s="24" t="n">
        <f aca="false">IF(G1163&lt;=7,G1163*3.2+6,IF(G1163&lt;=13,G1163*3+6,IF(G1163&lt;=28,G1163*2.7+6,IF(G1163&lt;=45,G1163*2.5,IF(G1163&gt;45,G1163*2)))))*1.1</f>
        <v>6.6</v>
      </c>
      <c r="L1163" s="6" t="n">
        <f aca="false">QUOTIENT(Tabelle4[[#This Row],[Spalte14]],6)</f>
        <v>1</v>
      </c>
    </row>
    <row r="1164" customFormat="false" ht="41.75" hidden="false" customHeight="false" outlineLevel="0" collapsed="false">
      <c r="A1164" s="0" t="s">
        <v>1902</v>
      </c>
      <c r="B1164" s="23"/>
      <c r="D1164" s="1" t="s">
        <v>495</v>
      </c>
      <c r="E1164" s="62" t="s">
        <v>238</v>
      </c>
      <c r="F1164" s="0" t="n">
        <v>2017</v>
      </c>
      <c r="G1164" s="2" t="n">
        <v>19</v>
      </c>
      <c r="H1164" s="21" t="n">
        <v>1</v>
      </c>
      <c r="I1164" s="21" t="s">
        <v>1903</v>
      </c>
      <c r="K1164" s="24" t="n">
        <f aca="false">IF(G1164&lt;=7,G1164*3.2+6,IF(G1164&lt;=13,G1164*3+6,IF(G1164&lt;=28,G1164*2.7+6,IF(G1164&lt;=45,G1164*2.5,IF(G1164&gt;45,G1164*2)))))*1.1</f>
        <v>63.03</v>
      </c>
      <c r="L1164" s="6" t="n">
        <f aca="false">QUOTIENT(Tabelle4[[#This Row],[Spalte14]],6)</f>
        <v>10</v>
      </c>
      <c r="M1164" s="1" t="s">
        <v>1904</v>
      </c>
    </row>
    <row r="1165" customFormat="false" ht="28.35" hidden="false" customHeight="false" outlineLevel="0" collapsed="false">
      <c r="A1165" s="0" t="s">
        <v>1905</v>
      </c>
      <c r="B1165" s="23"/>
      <c r="D1165" s="1" t="s">
        <v>1906</v>
      </c>
      <c r="E1165" s="62" t="s">
        <v>1907</v>
      </c>
      <c r="F1165" s="0" t="n">
        <v>2019</v>
      </c>
      <c r="G1165" s="2" t="n">
        <v>19</v>
      </c>
      <c r="H1165" s="21" t="n">
        <v>0</v>
      </c>
      <c r="I1165" s="60" t="s">
        <v>1908</v>
      </c>
      <c r="K1165" s="24" t="n">
        <f aca="false">IF(G1165&lt;=7,G1165*3.2+6,IF(G1165&lt;=13,G1165*3+6,IF(G1165&lt;=28,G1165*2.7+6,IF(G1165&lt;=45,G1165*2.5,IF(G1165&gt;45,G1165*2)))))*1.1</f>
        <v>63.03</v>
      </c>
      <c r="L1165" s="6" t="n">
        <f aca="false">QUOTIENT(Tabelle4[[#This Row],[Spalte14]],6)</f>
        <v>10</v>
      </c>
    </row>
    <row r="1166" customFormat="false" ht="15" hidden="false" customHeight="false" outlineLevel="0" collapsed="false">
      <c r="A1166" s="0" t="s">
        <v>1909</v>
      </c>
      <c r="B1166" s="23"/>
      <c r="D1166" s="1"/>
      <c r="E1166" s="62" t="s">
        <v>219</v>
      </c>
      <c r="F1166" s="0" t="n">
        <v>2018</v>
      </c>
      <c r="G1166" s="2" t="n">
        <v>34</v>
      </c>
      <c r="H1166" s="21" t="n">
        <v>6</v>
      </c>
      <c r="I1166" s="21"/>
      <c r="K1166" s="24" t="n">
        <f aca="false">IF(G1166&lt;=7,G1166*3.2+6,IF(G1166&lt;=13,G1166*3+6,IF(G1166&lt;=28,G1166*2.7+6,IF(G1166&lt;=45,G1166*2.5,IF(G1166&gt;45,G1166*2)))))*1.1</f>
        <v>93.5</v>
      </c>
      <c r="L1166" s="6" t="n">
        <f aca="false">QUOTIENT(Tabelle4[[#This Row],[Spalte14]],6)</f>
        <v>15</v>
      </c>
    </row>
    <row r="1167" customFormat="false" ht="15" hidden="false" customHeight="false" outlineLevel="0" collapsed="false">
      <c r="A1167" s="0" t="s">
        <v>1910</v>
      </c>
      <c r="B1167" s="23"/>
      <c r="D1167" s="1"/>
      <c r="E1167" s="62" t="s">
        <v>847</v>
      </c>
      <c r="F1167" s="0" t="n">
        <v>2022</v>
      </c>
      <c r="H1167" s="21" t="n">
        <v>3</v>
      </c>
      <c r="I1167" s="21" t="s">
        <v>179</v>
      </c>
      <c r="K1167" s="24" t="n">
        <f aca="false">IF(G1167&lt;=7,G1167*3.2+6,IF(G1167&lt;=13,G1167*3+6,IF(G1167&lt;=28,G1167*2.7+6,IF(G1167&lt;=45,G1167*2.5,IF(G1167&gt;45,G1167*2)))))*1.1</f>
        <v>6.6</v>
      </c>
      <c r="L1167" s="6" t="n">
        <f aca="false">QUOTIENT(Tabelle4[[#This Row],[Spalte14]],6)</f>
        <v>1</v>
      </c>
      <c r="M1167" s="1" t="s">
        <v>1911</v>
      </c>
    </row>
    <row r="1168" customFormat="false" ht="28.35" hidden="false" customHeight="false" outlineLevel="0" collapsed="false">
      <c r="A1168" s="0" t="s">
        <v>1912</v>
      </c>
      <c r="B1168" s="23"/>
      <c r="D1168" s="1"/>
      <c r="E1168" s="62" t="s">
        <v>975</v>
      </c>
      <c r="F1168" s="0" t="n">
        <v>2016</v>
      </c>
      <c r="G1168" s="2" t="n">
        <v>16.3</v>
      </c>
      <c r="H1168" s="21" t="n">
        <v>0</v>
      </c>
      <c r="I1168" s="21" t="s">
        <v>179</v>
      </c>
      <c r="K1168" s="24" t="n">
        <f aca="false">IF(G1168&lt;=7,G1168*3.2+6,IF(G1168&lt;=13,G1168*3+6,IF(G1168&lt;=28,G1168*2.7+6,IF(G1168&lt;=45,G1168*2.5,IF(G1168&gt;45,G1168*2)))))*1.1</f>
        <v>55.011</v>
      </c>
      <c r="L1168" s="6" t="n">
        <f aca="false">QUOTIENT(Tabelle4[[#This Row],[Spalte14]],6)</f>
        <v>9</v>
      </c>
      <c r="M1168" s="1" t="s">
        <v>1913</v>
      </c>
    </row>
    <row r="1169" customFormat="false" ht="28.35" hidden="false" customHeight="false" outlineLevel="0" collapsed="false">
      <c r="A1169" s="0" t="s">
        <v>1914</v>
      </c>
      <c r="B1169" s="23"/>
      <c r="D1169" s="1"/>
      <c r="E1169" s="62" t="s">
        <v>777</v>
      </c>
      <c r="F1169" s="0" t="n">
        <v>2013</v>
      </c>
      <c r="G1169" s="2" t="n">
        <v>15.5</v>
      </c>
      <c r="H1169" s="21" t="n">
        <v>2</v>
      </c>
      <c r="I1169" s="21"/>
      <c r="K1169" s="24" t="n">
        <f aca="false">IF(G1169&lt;=7,G1169*3.2+6,IF(G1169&lt;=13,G1169*3+6,IF(G1169&lt;=28,G1169*2.7+6,IF(G1169&lt;=45,G1169*2.5,IF(G1169&gt;45,G1169*2)))))*1.1</f>
        <v>52.635</v>
      </c>
      <c r="L1169" s="6" t="n">
        <f aca="false">QUOTIENT(Tabelle4[[#This Row],[Spalte14]],6)</f>
        <v>8</v>
      </c>
      <c r="M1169" s="1" t="s">
        <v>1915</v>
      </c>
    </row>
    <row r="1170" customFormat="false" ht="15" hidden="false" customHeight="false" outlineLevel="0" collapsed="false">
      <c r="B1170" s="23"/>
      <c r="D1170" s="1"/>
      <c r="E1170" s="62"/>
      <c r="H1170" s="21"/>
      <c r="I1170" s="21"/>
      <c r="K1170" s="24" t="n">
        <f aca="false">IF(G1170&lt;=7,G1170*3.2+6,IF(G1170&lt;=13,G1170*3+6,IF(G1170&lt;=28,G1170*2.7+6,IF(G1170&lt;=45,G1170*2.5,IF(G1170&gt;45,G1170*2)))))*1.1</f>
        <v>6.6</v>
      </c>
      <c r="L1170" s="6" t="n">
        <f aca="false">QUOTIENT(Tabelle4[[#This Row],[Spalte14]],6)</f>
        <v>1</v>
      </c>
      <c r="M1170" s="1"/>
    </row>
    <row r="1171" customFormat="false" ht="15" hidden="false" customHeight="false" outlineLevel="0" collapsed="false">
      <c r="A1171" s="0" t="s">
        <v>1916</v>
      </c>
      <c r="B1171" s="23"/>
      <c r="D1171" s="1"/>
      <c r="E1171" s="62"/>
      <c r="F1171" s="0" t="n">
        <v>2021</v>
      </c>
      <c r="G1171" s="2" t="n">
        <v>22.5</v>
      </c>
      <c r="H1171" s="21" t="n">
        <v>13</v>
      </c>
      <c r="I1171" s="21"/>
      <c r="K1171" s="24" t="n">
        <f aca="false">IF(G1171&lt;=7,G1171*3.2+6,IF(G1171&lt;=13,G1171*3+6,IF(G1171&lt;=28,G1171*2.7+6,IF(G1171&lt;=45,G1171*2.5,IF(G1171&gt;45,G1171*2)))))*1.1</f>
        <v>73.425</v>
      </c>
      <c r="L1171" s="6" t="n">
        <f aca="false">QUOTIENT(Tabelle4[[#This Row],[Spalte14]],6)</f>
        <v>12</v>
      </c>
    </row>
    <row r="1172" customFormat="false" ht="28.35" hidden="false" customHeight="false" outlineLevel="0" collapsed="false">
      <c r="A1172" s="0" t="s">
        <v>1917</v>
      </c>
      <c r="B1172" s="23"/>
      <c r="D1172" s="1"/>
      <c r="E1172" s="62" t="s">
        <v>290</v>
      </c>
      <c r="F1172" s="0" t="n">
        <v>2017</v>
      </c>
      <c r="G1172" s="2" t="n">
        <v>29.3</v>
      </c>
      <c r="H1172" s="21" t="n">
        <v>9</v>
      </c>
      <c r="I1172" s="21" t="s">
        <v>1918</v>
      </c>
      <c r="K1172" s="24" t="n">
        <f aca="false">IF(G1172&lt;=7,G1172*3.2+6,IF(G1172&lt;=13,G1172*3+6,IF(G1172&lt;=28,G1172*2.7+6,IF(G1172&lt;=45,G1172*2.5,IF(G1172&gt;45,G1172*2)))))*1.1</f>
        <v>80.575</v>
      </c>
      <c r="L1172" s="6" t="n">
        <f aca="false">QUOTIENT(Tabelle4[[#This Row],[Spalte14]],6)</f>
        <v>13</v>
      </c>
      <c r="M1172" s="1" t="s">
        <v>1919</v>
      </c>
    </row>
    <row r="1173" customFormat="false" ht="28.35" hidden="false" customHeight="false" outlineLevel="0" collapsed="false">
      <c r="A1173" s="0" t="s">
        <v>1920</v>
      </c>
      <c r="B1173" s="23"/>
      <c r="D1173" s="1" t="s">
        <v>1921</v>
      </c>
      <c r="E1173" s="62" t="s">
        <v>290</v>
      </c>
      <c r="F1173" s="0" t="n">
        <v>2018</v>
      </c>
      <c r="G1173" s="2" t="n">
        <v>17.6</v>
      </c>
      <c r="H1173" s="21" t="n">
        <v>1</v>
      </c>
      <c r="I1173" s="25" t="s">
        <v>1922</v>
      </c>
      <c r="K1173" s="24" t="n">
        <f aca="false">IF(G1173&lt;=7,G1173*3.2+6,IF(G1173&lt;=13,G1173*3+6,IF(G1173&lt;=28,G1173*2.7+6,IF(G1173&lt;=45,G1173*2.5,IF(G1173&gt;45,G1173*2)))))*1.1</f>
        <v>58.872</v>
      </c>
      <c r="L1173" s="6" t="n">
        <f aca="false">QUOTIENT(Tabelle4[[#This Row],[Spalte14]],6)</f>
        <v>9</v>
      </c>
      <c r="M1173" s="1" t="s">
        <v>1923</v>
      </c>
    </row>
    <row r="1174" customFormat="false" ht="28.35" hidden="false" customHeight="false" outlineLevel="0" collapsed="false">
      <c r="A1174" s="0" t="s">
        <v>1924</v>
      </c>
      <c r="B1174" s="23"/>
      <c r="D1174" s="1"/>
      <c r="E1174" s="62" t="s">
        <v>1925</v>
      </c>
      <c r="F1174" s="0" t="n">
        <v>2009</v>
      </c>
      <c r="G1174" s="2" t="n">
        <v>15.2</v>
      </c>
      <c r="H1174" s="21" t="n">
        <v>1</v>
      </c>
      <c r="I1174" s="21"/>
      <c r="K1174" s="24" t="n">
        <f aca="false">IF(G1174&lt;=7,G1174*3.2+6,IF(G1174&lt;=13,G1174*3+6,IF(G1174&lt;=28,G1174*2.7+6,IF(G1174&lt;=45,G1174*2.5,IF(G1174&gt;45,G1174*2)))))*1.1</f>
        <v>51.744</v>
      </c>
      <c r="L1174" s="6" t="n">
        <f aca="false">QUOTIENT(Tabelle4[[#This Row],[Spalte14]],6)</f>
        <v>8</v>
      </c>
    </row>
    <row r="1175" customFormat="false" ht="28.35" hidden="false" customHeight="false" outlineLevel="0" collapsed="false">
      <c r="A1175" s="0" t="s">
        <v>1926</v>
      </c>
      <c r="B1175" s="23"/>
      <c r="D1175" s="1"/>
      <c r="E1175" s="62" t="s">
        <v>864</v>
      </c>
      <c r="F1175" s="0" t="n">
        <v>2016</v>
      </c>
      <c r="G1175" s="2" t="n">
        <v>25</v>
      </c>
      <c r="H1175" s="21" t="n">
        <v>4</v>
      </c>
      <c r="I1175" s="25"/>
      <c r="K1175" s="24" t="n">
        <f aca="false">IF(G1175&lt;=7,G1175*3.2+6,IF(G1175&lt;=13,G1175*3+6,IF(G1175&lt;=28,G1175*2.7+6,IF(G1175&lt;=45,G1175*2.5,IF(G1175&gt;45,G1175*2)))))*1.1</f>
        <v>80.85</v>
      </c>
      <c r="L1175" s="6" t="n">
        <f aca="false">QUOTIENT(Tabelle4[[#This Row],[Spalte14]],6)</f>
        <v>13</v>
      </c>
      <c r="M1175" s="1" t="s">
        <v>1927</v>
      </c>
    </row>
    <row r="1176" customFormat="false" ht="28.35" hidden="false" customHeight="false" outlineLevel="0" collapsed="false">
      <c r="A1176" s="0" t="s">
        <v>1928</v>
      </c>
      <c r="B1176" s="23"/>
      <c r="D1176" s="1" t="s">
        <v>1929</v>
      </c>
      <c r="E1176" s="62" t="s">
        <v>379</v>
      </c>
      <c r="F1176" s="0" t="n">
        <v>2018</v>
      </c>
      <c r="G1176" s="2" t="n">
        <v>25</v>
      </c>
      <c r="H1176" s="21" t="n">
        <v>0</v>
      </c>
      <c r="I1176" s="21" t="s">
        <v>1930</v>
      </c>
      <c r="K1176" s="24" t="n">
        <f aca="false">IF(G1176&lt;=7,G1176*3.2+6,IF(G1176&lt;=13,G1176*3+6,IF(G1176&lt;=28,G1176*2.7+6,IF(G1176&lt;=45,G1176*2.5,IF(G1176&gt;45,G1176*2)))))*1.1</f>
        <v>80.85</v>
      </c>
      <c r="L1176" s="6" t="n">
        <f aca="false">QUOTIENT(Tabelle4[[#This Row],[Spalte14]],6)</f>
        <v>13</v>
      </c>
      <c r="M1176" s="1" t="s">
        <v>1931</v>
      </c>
    </row>
    <row r="1177" customFormat="false" ht="28.35" hidden="false" customHeight="false" outlineLevel="0" collapsed="false">
      <c r="A1177" s="0" t="s">
        <v>1932</v>
      </c>
      <c r="B1177" s="23"/>
      <c r="D1177" s="1"/>
      <c r="E1177" s="62" t="s">
        <v>975</v>
      </c>
      <c r="F1177" s="0" t="n">
        <v>2013</v>
      </c>
      <c r="G1177" s="2" t="n">
        <v>40</v>
      </c>
      <c r="H1177" s="21" t="n">
        <v>0</v>
      </c>
      <c r="I1177" s="21" t="s">
        <v>1933</v>
      </c>
      <c r="K1177" s="26" t="n">
        <v>84</v>
      </c>
      <c r="L1177" s="6" t="n">
        <f aca="false">QUOTIENT(Tabelle4[[#This Row],[Spalte14]],6)</f>
        <v>14</v>
      </c>
    </row>
    <row r="1178" customFormat="false" ht="28.35" hidden="false" customHeight="false" outlineLevel="0" collapsed="false">
      <c r="A1178" s="0" t="s">
        <v>1934</v>
      </c>
      <c r="B1178" s="23"/>
      <c r="D1178" s="1"/>
      <c r="E1178" s="62" t="s">
        <v>800</v>
      </c>
      <c r="F1178" s="0" t="n">
        <v>2010</v>
      </c>
      <c r="G1178" s="2" t="n">
        <v>19</v>
      </c>
      <c r="H1178" s="21" t="n">
        <v>1</v>
      </c>
      <c r="I1178" s="21"/>
      <c r="K1178" s="24" t="n">
        <f aca="false">IF(G1178&lt;=7,G1178*3.2+6,IF(G1178&lt;=13,G1178*3+6,IF(G1178&lt;=28,G1178*2.7+6,IF(G1178&lt;=45,G1178*2.5,IF(G1178&gt;45,G1178*2)))))*1.1</f>
        <v>63.03</v>
      </c>
      <c r="L1178" s="6" t="n">
        <f aca="false">QUOTIENT(Tabelle4[[#This Row],[Spalte14]],6)</f>
        <v>10</v>
      </c>
      <c r="M1178" s="1" t="s">
        <v>1935</v>
      </c>
    </row>
    <row r="1179" customFormat="false" ht="28.35" hidden="false" customHeight="false" outlineLevel="0" collapsed="false">
      <c r="A1179" s="0" t="s">
        <v>1934</v>
      </c>
      <c r="B1179" s="23"/>
      <c r="D1179" s="1"/>
      <c r="E1179" s="62" t="s">
        <v>773</v>
      </c>
      <c r="F1179" s="0" t="n">
        <v>2021</v>
      </c>
      <c r="G1179" s="2" t="n">
        <v>17.3</v>
      </c>
      <c r="H1179" s="21" t="n">
        <v>0</v>
      </c>
      <c r="I1179" s="21" t="s">
        <v>1936</v>
      </c>
      <c r="K1179" s="24" t="n">
        <f aca="false">IF(G1179&lt;=7,G1179*3.2+6,IF(G1179&lt;=13,G1179*3+6,IF(G1179&lt;=28,G1179*2.7+6,IF(G1179&lt;=45,G1179*2.5,IF(G1179&gt;45,G1179*2)))))*1.1</f>
        <v>57.981</v>
      </c>
      <c r="L1179" s="6" t="n">
        <f aca="false">QUOTIENT(Tabelle4[[#This Row],[Spalte14]],6)</f>
        <v>9</v>
      </c>
      <c r="M1179" s="1" t="s">
        <v>1937</v>
      </c>
    </row>
    <row r="1180" customFormat="false" ht="28.35" hidden="false" customHeight="false" outlineLevel="0" collapsed="false">
      <c r="A1180" s="0" t="s">
        <v>1905</v>
      </c>
      <c r="B1180" s="23"/>
      <c r="D1180" s="1"/>
      <c r="E1180" s="62" t="s">
        <v>975</v>
      </c>
      <c r="F1180" s="0" t="n">
        <v>2018</v>
      </c>
      <c r="G1180" s="2" t="n">
        <v>15</v>
      </c>
      <c r="H1180" s="88" t="n">
        <v>3</v>
      </c>
      <c r="I1180" s="88"/>
      <c r="J1180" s="4" t="n">
        <v>6</v>
      </c>
      <c r="K1180" s="24" t="n">
        <f aca="false">IF(G1180&lt;=7,G1180*3.2+6,IF(G1180&lt;=13,G1180*3+6,IF(G1180&lt;=28,G1180*2.7+6,IF(G1180&lt;=45,G1180*2.5,IF(G1180&gt;45,G1180*2)))))*1.1</f>
        <v>51.15</v>
      </c>
      <c r="L1180" s="6" t="n">
        <f aca="false">QUOTIENT(Tabelle4[[#This Row],[Spalte14]],6)</f>
        <v>8</v>
      </c>
    </row>
    <row r="1181" customFormat="false" ht="15" hidden="false" customHeight="false" outlineLevel="0" collapsed="false">
      <c r="A1181" s="0" t="s">
        <v>1934</v>
      </c>
      <c r="B1181" s="23"/>
      <c r="D1181" s="1"/>
      <c r="E1181" s="62" t="s">
        <v>847</v>
      </c>
      <c r="F1181" s="0" t="n">
        <v>2016</v>
      </c>
      <c r="G1181" s="2" t="n">
        <v>20.2</v>
      </c>
      <c r="H1181" s="21" t="n">
        <v>2</v>
      </c>
      <c r="I1181" s="21"/>
      <c r="K1181" s="24" t="n">
        <f aca="false">IF(G1181&lt;=7,G1181*3.2+6,IF(G1181&lt;=13,G1181*3+6,IF(G1181&lt;=28,G1181*2.7+6,IF(G1181&lt;=45,G1181*2.5,IF(G1181&gt;45,G1181*2)))))*1.1</f>
        <v>66.594</v>
      </c>
      <c r="L1181" s="6" t="n">
        <f aca="false">QUOTIENT(Tabelle4[[#This Row],[Spalte14]],6)</f>
        <v>11</v>
      </c>
      <c r="M1181" s="1" t="s">
        <v>1938</v>
      </c>
    </row>
    <row r="1182" customFormat="false" ht="28.35" hidden="false" customHeight="false" outlineLevel="0" collapsed="false">
      <c r="A1182" s="0" t="s">
        <v>1939</v>
      </c>
      <c r="B1182" s="23"/>
      <c r="D1182" s="1" t="s">
        <v>973</v>
      </c>
      <c r="E1182" s="62" t="s">
        <v>792</v>
      </c>
      <c r="G1182" s="2" t="n">
        <v>21.6</v>
      </c>
      <c r="H1182" s="21" t="n">
        <v>2</v>
      </c>
      <c r="I1182" s="21"/>
      <c r="K1182" s="24" t="n">
        <f aca="false">IF(G1182&lt;=7,G1182*3.2+6,IF(G1182&lt;=13,G1182*3+6,IF(G1182&lt;=28,G1182*2.7+6,IF(G1182&lt;=45,G1182*2.5,IF(G1182&gt;45,G1182*2)))))*1.1</f>
        <v>70.752</v>
      </c>
      <c r="L1182" s="6" t="n">
        <f aca="false">QUOTIENT(Tabelle4[[#This Row],[Spalte14]],6)</f>
        <v>11</v>
      </c>
      <c r="M1182" s="1" t="s">
        <v>1940</v>
      </c>
    </row>
    <row r="1183" customFormat="false" ht="15" hidden="false" customHeight="false" outlineLevel="0" collapsed="false">
      <c r="A1183" s="0" t="s">
        <v>1941</v>
      </c>
      <c r="B1183" s="23"/>
      <c r="D1183" s="1"/>
      <c r="E1183" s="62"/>
      <c r="F1183" s="0" t="n">
        <v>2019</v>
      </c>
      <c r="H1183" s="21" t="n">
        <v>3</v>
      </c>
      <c r="I1183" s="21" t="s">
        <v>1942</v>
      </c>
      <c r="K1183" s="24" t="n">
        <f aca="false">IF(G1183&lt;=7,G1183*3.2+6,IF(G1183&lt;=13,G1183*3+6,IF(G1183&lt;=28,G1183*2.7+6,IF(G1183&lt;=45,G1183*2.5,IF(G1183&gt;45,G1183*2)))))*1.1</f>
        <v>6.6</v>
      </c>
      <c r="L1183" s="6" t="n">
        <f aca="false">QUOTIENT(Tabelle4[[#This Row],[Spalte14]],6)</f>
        <v>1</v>
      </c>
    </row>
    <row r="1184" customFormat="false" ht="15" hidden="false" customHeight="false" outlineLevel="0" collapsed="false">
      <c r="B1184" s="23"/>
      <c r="D1184" s="1"/>
      <c r="E1184" s="62"/>
      <c r="H1184" s="21"/>
      <c r="I1184" s="21"/>
      <c r="K1184" s="24" t="n">
        <f aca="false">IF(G1184&lt;=7,G1184*3.2+6,IF(G1184&lt;=13,G1184*3+6,IF(G1184&lt;=28,G1184*2.7+6,IF(G1184&lt;=45,G1184*2.5,IF(G1184&gt;45,G1184*2)))))*1.1</f>
        <v>6.6</v>
      </c>
      <c r="L1184" s="6" t="n">
        <f aca="false">QUOTIENT(Tabelle4[[#This Row],[Spalte14]],6)</f>
        <v>1</v>
      </c>
    </row>
    <row r="1185" customFormat="false" ht="409.5" hidden="false" customHeight="true" outlineLevel="0" collapsed="false">
      <c r="B1185" s="23"/>
      <c r="D1185" s="1"/>
      <c r="E1185" s="62"/>
      <c r="H1185" s="21"/>
      <c r="I1185" s="21"/>
      <c r="K1185" s="24" t="n">
        <f aca="false">IF(G1185&lt;=7,G1185*3.2+6,IF(G1185&lt;=13,G1185*3+6,IF(G1185&lt;=28,G1185*2.7+6,IF(G1185&lt;=45,G1185*2.5,IF(G1185&gt;45,G1185*2)))))*1.1</f>
        <v>6.6</v>
      </c>
      <c r="L1185" s="6" t="n">
        <f aca="false">QUOTIENT(Tabelle4[[#This Row],[Spalte14]],6)</f>
        <v>1</v>
      </c>
    </row>
    <row r="1186" customFormat="false" ht="15" hidden="false" customHeight="false" outlineLevel="0" collapsed="false">
      <c r="A1186" s="7" t="s">
        <v>1943</v>
      </c>
      <c r="B1186" s="20"/>
      <c r="C1186" s="7"/>
      <c r="D1186" s="1"/>
      <c r="E1186" s="62"/>
      <c r="H1186" s="21"/>
      <c r="I1186" s="21"/>
      <c r="K1186" s="24" t="n">
        <f aca="false">IF(G1186&lt;=7,G1186*3.2+6,IF(G1186&lt;=13,G1186*3+6,IF(G1186&lt;=28,G1186*2.7+6,IF(G1186&lt;=45,G1186*2.5,IF(G1186&gt;45,G1186*2)))))*1.1</f>
        <v>6.6</v>
      </c>
      <c r="L1186" s="6" t="n">
        <f aca="false">QUOTIENT(Tabelle4[[#This Row],[Spalte14]],6)</f>
        <v>1</v>
      </c>
    </row>
    <row r="1187" customFormat="false" ht="28.35" hidden="false" customHeight="false" outlineLevel="0" collapsed="false">
      <c r="A1187" s="0" t="s">
        <v>1944</v>
      </c>
      <c r="B1187" s="23"/>
      <c r="D1187" s="1" t="s">
        <v>1945</v>
      </c>
      <c r="E1187" s="62" t="s">
        <v>541</v>
      </c>
      <c r="F1187" s="0" t="n">
        <v>2011</v>
      </c>
      <c r="G1187" s="2" t="n">
        <v>9.5</v>
      </c>
      <c r="H1187" s="21" t="n">
        <v>5</v>
      </c>
      <c r="I1187" s="21"/>
      <c r="K1187" s="24" t="n">
        <f aca="false">IF(G1187&lt;=7,G1187*3.2+6,IF(G1187&lt;=13,G1187*3+6,IF(G1187&lt;=28,G1187*2.7+6,IF(G1187&lt;=45,G1187*2.5,IF(G1187&gt;45,G1187*2)))))*1.1</f>
        <v>37.95</v>
      </c>
      <c r="L1187" s="6" t="n">
        <f aca="false">QUOTIENT(Tabelle4[[#This Row],[Spalte14]],6)</f>
        <v>6</v>
      </c>
      <c r="M1187" s="1"/>
    </row>
    <row r="1188" customFormat="false" ht="15" hidden="false" customHeight="false" outlineLevel="0" collapsed="false">
      <c r="B1188" s="23"/>
      <c r="D1188" s="1"/>
      <c r="E1188" s="62"/>
      <c r="H1188" s="21"/>
      <c r="I1188" s="21"/>
      <c r="K1188" s="24" t="n">
        <f aca="false">IF(G1188&lt;=7,G1188*3.2+6,IF(G1188&lt;=13,G1188*3+6,IF(G1188&lt;=28,G1188*2.7+6,IF(G1188&lt;=45,G1188*2.5,IF(G1188&gt;45,G1188*2)))))*1.1</f>
        <v>6.6</v>
      </c>
      <c r="L1188" s="6" t="n">
        <f aca="false">QUOTIENT(Tabelle4[[#This Row],[Spalte14]],6)</f>
        <v>1</v>
      </c>
    </row>
    <row r="1189" customFormat="false" ht="15" hidden="false" customHeight="false" outlineLevel="0" collapsed="false">
      <c r="A1189" s="0" t="s">
        <v>1946</v>
      </c>
      <c r="B1189" s="23"/>
      <c r="D1189" s="1" t="s">
        <v>1947</v>
      </c>
      <c r="E1189" s="62"/>
      <c r="F1189" s="0" t="n">
        <v>2006</v>
      </c>
      <c r="G1189" s="2" t="n">
        <v>25</v>
      </c>
      <c r="H1189" s="21" t="n">
        <v>2</v>
      </c>
      <c r="I1189" s="21"/>
      <c r="J1189" s="4" t="n">
        <v>1</v>
      </c>
      <c r="K1189" s="26" t="n">
        <v>85</v>
      </c>
      <c r="L1189" s="6" t="n">
        <f aca="false">QUOTIENT(Tabelle4[[#This Row],[Spalte14]],6)</f>
        <v>14</v>
      </c>
    </row>
    <row r="1190" customFormat="false" ht="15" hidden="false" customHeight="false" outlineLevel="0" collapsed="false">
      <c r="B1190" s="23"/>
      <c r="D1190" s="1"/>
      <c r="E1190" s="62"/>
      <c r="H1190" s="21"/>
      <c r="I1190" s="21"/>
      <c r="K1190" s="24" t="n">
        <f aca="false">IF(G1190&lt;=7,G1190*3.2+6,IF(G1190&lt;=13,G1190*3+6,IF(G1190&lt;=28,G1190*2.7+6,IF(G1190&lt;=45,G1190*2.5,IF(G1190&gt;45,G1190*2)))))*1.1</f>
        <v>6.6</v>
      </c>
      <c r="L1190" s="6" t="n">
        <f aca="false">QUOTIENT(Tabelle4[[#This Row],[Spalte14]],6)</f>
        <v>1</v>
      </c>
    </row>
    <row r="1191" customFormat="false" ht="15" hidden="false" customHeight="false" outlineLevel="0" collapsed="false">
      <c r="B1191" s="23"/>
      <c r="D1191" s="1"/>
      <c r="E1191" s="62"/>
      <c r="H1191" s="21"/>
      <c r="I1191" s="21"/>
      <c r="K1191" s="24" t="n">
        <f aca="false">IF(G1191&lt;=7,G1191*3.2+6,IF(G1191&lt;=13,G1191*3+6,IF(G1191&lt;=28,G1191*2.7+6,IF(G1191&lt;=45,G1191*2.5,IF(G1191&gt;45,G1191*2)))))*1.1</f>
        <v>6.6</v>
      </c>
      <c r="L1191" s="6" t="n">
        <f aca="false">QUOTIENT(Tabelle4[[#This Row],[Spalte14]],6)</f>
        <v>1</v>
      </c>
    </row>
    <row r="1192" customFormat="false" ht="15" hidden="false" customHeight="false" outlineLevel="0" collapsed="false">
      <c r="A1192" s="7" t="s">
        <v>1157</v>
      </c>
      <c r="B1192" s="20"/>
      <c r="C1192" s="7"/>
      <c r="D1192" s="1"/>
      <c r="E1192" s="62"/>
      <c r="H1192" s="21"/>
      <c r="I1192" s="21"/>
      <c r="K1192" s="24" t="n">
        <f aca="false">IF(G1192&lt;=7,G1192*3.2+6,IF(G1192&lt;=13,G1192*3+6,IF(G1192&lt;=28,G1192*2.7+6,IF(G1192&lt;=45,G1192*2.5,IF(G1192&gt;45,G1192*2)))))*1.1</f>
        <v>6.6</v>
      </c>
      <c r="L1192" s="6" t="n">
        <f aca="false">QUOTIENT(Tabelle4[[#This Row],[Spalte14]],6)</f>
        <v>1</v>
      </c>
    </row>
    <row r="1193" customFormat="false" ht="28.35" hidden="false" customHeight="false" outlineLevel="0" collapsed="false">
      <c r="A1193" s="0" t="s">
        <v>1948</v>
      </c>
      <c r="B1193" s="23"/>
      <c r="D1193" s="1" t="s">
        <v>1949</v>
      </c>
      <c r="E1193" s="62" t="s">
        <v>1202</v>
      </c>
      <c r="F1193" s="0" t="n">
        <v>2010</v>
      </c>
      <c r="G1193" s="2" t="n">
        <v>9</v>
      </c>
      <c r="H1193" s="21" t="n">
        <v>2</v>
      </c>
      <c r="I1193" s="21"/>
      <c r="K1193" s="26" t="n">
        <v>37</v>
      </c>
      <c r="L1193" s="6" t="n">
        <f aca="false">QUOTIENT(Tabelle4[[#This Row],[Spalte14]],6)</f>
        <v>6</v>
      </c>
      <c r="M1193" s="1" t="s">
        <v>1950</v>
      </c>
    </row>
    <row r="1194" customFormat="false" ht="28.35" hidden="false" customHeight="false" outlineLevel="0" collapsed="false">
      <c r="A1194" s="0" t="s">
        <v>1951</v>
      </c>
      <c r="B1194" s="23" t="s">
        <v>37</v>
      </c>
      <c r="D1194" s="1" t="s">
        <v>1952</v>
      </c>
      <c r="E1194" s="62" t="s">
        <v>535</v>
      </c>
      <c r="F1194" s="0" t="n">
        <v>2018</v>
      </c>
      <c r="G1194" s="2" t="n">
        <v>16.5</v>
      </c>
      <c r="H1194" s="21" t="n">
        <v>8</v>
      </c>
      <c r="I1194" s="21"/>
      <c r="K1194" s="24" t="n">
        <f aca="false">IF(G1194&lt;=7,G1194*3.2+6,IF(G1194&lt;=13,G1194*3+6,IF(G1194&lt;=28,G1194*2.7+6,IF(G1194&lt;=45,G1194*2.5,IF(G1194&gt;45,G1194*2)))))*1.1</f>
        <v>55.605</v>
      </c>
      <c r="L1194" s="6" t="n">
        <f aca="false">QUOTIENT(Tabelle4[[#This Row],[Spalte14]],6)</f>
        <v>9</v>
      </c>
    </row>
    <row r="1195" customFormat="false" ht="15" hidden="false" customHeight="false" outlineLevel="0" collapsed="false">
      <c r="B1195" s="23"/>
      <c r="D1195" s="1"/>
      <c r="E1195" s="62"/>
      <c r="H1195" s="21"/>
      <c r="I1195" s="21"/>
      <c r="K1195" s="24" t="n">
        <f aca="false">IF(G1195&lt;=7,G1195*3.2+6,IF(G1195&lt;=13,G1195*3+6,IF(G1195&lt;=28,G1195*2.7+6,IF(G1195&lt;=45,G1195*2.5,IF(G1195&gt;45,G1195*2)))))*1.1</f>
        <v>6.6</v>
      </c>
      <c r="L1195" s="6" t="n">
        <f aca="false">QUOTIENT(Tabelle4[[#This Row],[Spalte14]],6)</f>
        <v>1</v>
      </c>
    </row>
    <row r="1196" customFormat="false" ht="15" hidden="false" customHeight="false" outlineLevel="0" collapsed="false">
      <c r="B1196" s="23"/>
      <c r="D1196" s="1"/>
      <c r="E1196" s="62"/>
      <c r="H1196" s="21"/>
      <c r="I1196" s="21"/>
      <c r="K1196" s="24" t="n">
        <f aca="false">IF(G1196&lt;=7,G1196*3.2+6,IF(G1196&lt;=13,G1196*3+6,IF(G1196&lt;=28,G1196*2.7+6,IF(G1196&lt;=45,G1196*2.5,IF(G1196&gt;45,G1196*2)))))*1.1</f>
        <v>6.6</v>
      </c>
      <c r="L1196" s="6" t="n">
        <f aca="false">QUOTIENT(Tabelle4[[#This Row],[Spalte14]],6)</f>
        <v>1</v>
      </c>
    </row>
    <row r="1197" customFormat="false" ht="15" hidden="false" customHeight="false" outlineLevel="0" collapsed="false">
      <c r="A1197" s="7" t="s">
        <v>1845</v>
      </c>
      <c r="B1197" s="20"/>
      <c r="C1197" s="7"/>
      <c r="D1197" s="1"/>
      <c r="E1197" s="62"/>
      <c r="H1197" s="21"/>
      <c r="I1197" s="21"/>
      <c r="K1197" s="24" t="n">
        <f aca="false">IF(G1197&lt;=7,G1197*3.2+6,IF(G1197&lt;=13,G1197*3+6,IF(G1197&lt;=28,G1197*2.7+6,IF(G1197&lt;=45,G1197*2.5,IF(G1197&gt;45,G1197*2)))))*1.1</f>
        <v>6.6</v>
      </c>
      <c r="L1197" s="6" t="n">
        <f aca="false">QUOTIENT(Tabelle4[[#This Row],[Spalte14]],6)</f>
        <v>1</v>
      </c>
    </row>
    <row r="1198" customFormat="false" ht="15" hidden="false" customHeight="false" outlineLevel="0" collapsed="false">
      <c r="B1198" s="23"/>
      <c r="D1198" s="1"/>
      <c r="E1198" s="62"/>
      <c r="H1198" s="21"/>
      <c r="I1198" s="21"/>
      <c r="K1198" s="24" t="n">
        <f aca="false">IF(G1198&lt;=7,G1198*3.2+6,IF(G1198&lt;=13,G1198*3+6,IF(G1198&lt;=28,G1198*2.7+6,IF(G1198&lt;=45,G1198*2.5,IF(G1198&gt;45,G1198*2)))))*1.1</f>
        <v>6.6</v>
      </c>
      <c r="L1198" s="6" t="n">
        <f aca="false">QUOTIENT(Tabelle4[[#This Row],[Spalte14]],6)</f>
        <v>1</v>
      </c>
    </row>
    <row r="1199" customFormat="false" ht="15" hidden="false" customHeight="false" outlineLevel="0" collapsed="false">
      <c r="A1199" s="0" t="s">
        <v>1953</v>
      </c>
      <c r="B1199" s="23"/>
      <c r="D1199" s="1"/>
      <c r="E1199" s="62" t="s">
        <v>1954</v>
      </c>
      <c r="F1199" s="0" t="n">
        <v>2017</v>
      </c>
      <c r="G1199" s="2" t="n">
        <v>7.6</v>
      </c>
      <c r="H1199" s="21" t="n">
        <v>6</v>
      </c>
      <c r="I1199" s="21"/>
      <c r="K1199" s="24" t="n">
        <f aca="false">IF(G1199&lt;=7,G1199*3.2+6,IF(G1199&lt;=13,G1199*3+6,IF(G1199&lt;=28,G1199*2.7+6,IF(G1199&lt;=45,G1199*2.5,IF(G1199&gt;45,G1199*2)))))*1.1</f>
        <v>31.68</v>
      </c>
      <c r="L1199" s="6" t="n">
        <f aca="false">QUOTIENT(Tabelle4[[#This Row],[Spalte14]],6)</f>
        <v>5</v>
      </c>
    </row>
    <row r="1200" customFormat="false" ht="15" hidden="false" customHeight="false" outlineLevel="0" collapsed="false">
      <c r="B1200" s="23"/>
      <c r="D1200" s="1"/>
      <c r="E1200" s="62"/>
      <c r="H1200" s="21"/>
      <c r="I1200" s="21"/>
      <c r="K1200" s="24" t="n">
        <f aca="false">IF(G1200&lt;=7,G1200*3.2+6,IF(G1200&lt;=13,G1200*3+6,IF(G1200&lt;=28,G1200*2.7+6,IF(G1200&lt;=45,G1200*2.5,IF(G1200&gt;45,G1200*2)))))*1.1</f>
        <v>6.6</v>
      </c>
      <c r="L1200" s="6" t="n">
        <f aca="false">QUOTIENT(Tabelle4[[#This Row],[Spalte14]],6)</f>
        <v>1</v>
      </c>
    </row>
    <row r="1201" customFormat="false" ht="15" hidden="false" customHeight="false" outlineLevel="0" collapsed="false">
      <c r="B1201" s="23"/>
      <c r="D1201" s="1"/>
      <c r="E1201" s="62"/>
      <c r="H1201" s="21"/>
      <c r="I1201" s="21"/>
      <c r="K1201" s="24" t="n">
        <f aca="false">IF(G1201&lt;=7,G1201*3.2+6,IF(G1201&lt;=13,G1201*3+6,IF(G1201&lt;=28,G1201*2.7+6,IF(G1201&lt;=45,G1201*2.5,IF(G1201&gt;45,G1201*2)))))*1.1</f>
        <v>6.6</v>
      </c>
      <c r="L1201" s="6" t="n">
        <f aca="false">QUOTIENT(Tabelle4[[#This Row],[Spalte14]],6)</f>
        <v>1</v>
      </c>
    </row>
    <row r="1202" customFormat="false" ht="15" hidden="false" customHeight="false" outlineLevel="0" collapsed="false">
      <c r="B1202" s="23"/>
      <c r="D1202" s="1"/>
      <c r="E1202" s="62"/>
      <c r="H1202" s="21"/>
      <c r="I1202" s="21"/>
      <c r="K1202" s="24" t="n">
        <f aca="false">IF(G1202&lt;=7,G1202*3.2+6,IF(G1202&lt;=13,G1202*3+6,IF(G1202&lt;=28,G1202*2.7+6,IF(G1202&lt;=45,G1202*2.5,IF(G1202&gt;45,G1202*2)))))*1.1</f>
        <v>6.6</v>
      </c>
      <c r="L1202" s="6" t="n">
        <f aca="false">QUOTIENT(Tabelle4[[#This Row],[Spalte14]],6)</f>
        <v>1</v>
      </c>
    </row>
    <row r="1203" customFormat="false" ht="15" hidden="false" customHeight="false" outlineLevel="0" collapsed="false">
      <c r="A1203" s="7" t="s">
        <v>1955</v>
      </c>
      <c r="B1203" s="20"/>
      <c r="C1203" s="7"/>
      <c r="D1203" s="1"/>
      <c r="E1203" s="62"/>
      <c r="H1203" s="21"/>
      <c r="I1203" s="21"/>
      <c r="K1203" s="24" t="n">
        <f aca="false">IF(G1203&lt;=7,G1203*3.2+6,IF(G1203&lt;=13,G1203*3+6,IF(G1203&lt;=28,G1203*2.7+6,IF(G1203&lt;=45,G1203*2.5,IF(G1203&gt;45,G1203*2)))))*1.1</f>
        <v>6.6</v>
      </c>
      <c r="L1203" s="6" t="n">
        <f aca="false">QUOTIENT(Tabelle4[[#This Row],[Spalte14]],6)</f>
        <v>1</v>
      </c>
    </row>
    <row r="1204" customFormat="false" ht="15" hidden="false" customHeight="false" outlineLevel="0" collapsed="false">
      <c r="A1204" s="0" t="s">
        <v>1956</v>
      </c>
      <c r="B1204" s="23"/>
      <c r="D1204" s="1" t="s">
        <v>1957</v>
      </c>
      <c r="E1204" s="62" t="s">
        <v>1852</v>
      </c>
      <c r="F1204" s="0" t="n">
        <v>2010</v>
      </c>
      <c r="G1204" s="2" t="n">
        <v>22.5</v>
      </c>
      <c r="H1204" s="21" t="n">
        <v>2</v>
      </c>
      <c r="I1204" s="21"/>
      <c r="K1204" s="24" t="n">
        <f aca="false">IF(G1204&lt;=7,G1204*3.2+6,IF(G1204&lt;=13,G1204*3+6,IF(G1204&lt;=28,G1204*2.7+6,IF(G1204&lt;=45,G1204*2.5,IF(G1204&gt;45,G1204*2)))))*1.1</f>
        <v>73.425</v>
      </c>
      <c r="L1204" s="6" t="n">
        <f aca="false">QUOTIENT(Tabelle4[[#This Row],[Spalte14]],6)</f>
        <v>12</v>
      </c>
      <c r="M1204" s="1" t="s">
        <v>1958</v>
      </c>
    </row>
    <row r="1205" customFormat="false" ht="15" hidden="false" customHeight="false" outlineLevel="0" collapsed="false">
      <c r="B1205" s="23"/>
      <c r="D1205" s="1"/>
      <c r="E1205" s="62"/>
      <c r="H1205" s="21"/>
      <c r="I1205" s="21"/>
      <c r="K1205" s="24" t="n">
        <f aca="false">IF(G1205&lt;=7,G1205*3.2+6,IF(G1205&lt;=13,G1205*3+6,IF(G1205&lt;=28,G1205*2.7+6,IF(G1205&lt;=45,G1205*2.5,IF(G1205&gt;45,G1205*2)))))*1.1</f>
        <v>6.6</v>
      </c>
      <c r="L1205" s="6" t="n">
        <f aca="false">QUOTIENT(Tabelle4[[#This Row],[Spalte14]],6)</f>
        <v>1</v>
      </c>
    </row>
    <row r="1206" customFormat="false" ht="15" hidden="false" customHeight="false" outlineLevel="0" collapsed="false">
      <c r="B1206" s="23"/>
      <c r="D1206" s="1"/>
      <c r="E1206" s="62"/>
      <c r="H1206" s="21"/>
      <c r="I1206" s="21"/>
      <c r="K1206" s="24" t="n">
        <f aca="false">IF(G1206&lt;=7,G1206*3.2+6,IF(G1206&lt;=13,G1206*3+6,IF(G1206&lt;=28,G1206*2.7+6,IF(G1206&lt;=45,G1206*2.5,IF(G1206&gt;45,G1206*2)))))*1.1</f>
        <v>6.6</v>
      </c>
      <c r="L1206" s="6" t="n">
        <f aca="false">QUOTIENT(Tabelle4[[#This Row],[Spalte14]],6)</f>
        <v>1</v>
      </c>
    </row>
    <row r="1207" customFormat="false" ht="15" hidden="false" customHeight="false" outlineLevel="0" collapsed="false">
      <c r="B1207" s="23"/>
      <c r="D1207" s="1"/>
      <c r="E1207" s="62"/>
      <c r="H1207" s="21"/>
      <c r="I1207" s="21"/>
      <c r="K1207" s="24" t="n">
        <f aca="false">IF(G1207&lt;=7,G1207*3.2+6,IF(G1207&lt;=13,G1207*3+6,IF(G1207&lt;=28,G1207*2.7+6,IF(G1207&lt;=45,G1207*2.5,IF(G1207&gt;45,G1207*2)))))*1.1</f>
        <v>6.6</v>
      </c>
      <c r="L1207" s="6" t="n">
        <f aca="false">QUOTIENT(Tabelle4[[#This Row],[Spalte14]],6)</f>
        <v>1</v>
      </c>
    </row>
    <row r="1208" customFormat="false" ht="15" hidden="false" customHeight="false" outlineLevel="0" collapsed="false">
      <c r="A1208" s="7" t="s">
        <v>1959</v>
      </c>
      <c r="B1208" s="20"/>
      <c r="C1208" s="7"/>
      <c r="D1208" s="1"/>
      <c r="E1208" s="62"/>
      <c r="H1208" s="21"/>
      <c r="I1208" s="21"/>
      <c r="K1208" s="24" t="n">
        <f aca="false">IF(G1208&lt;=7,G1208*3.2+6,IF(G1208&lt;=13,G1208*3+6,IF(G1208&lt;=28,G1208*2.7+6,IF(G1208&lt;=45,G1208*2.5,IF(G1208&gt;45,G1208*2)))))*1.1</f>
        <v>6.6</v>
      </c>
      <c r="L1208" s="6" t="n">
        <f aca="false">QUOTIENT(Tabelle4[[#This Row],[Spalte14]],6)</f>
        <v>1</v>
      </c>
    </row>
    <row r="1209" customFormat="false" ht="28.35" hidden="false" customHeight="false" outlineLevel="0" collapsed="false">
      <c r="A1209" s="0" t="s">
        <v>1960</v>
      </c>
      <c r="B1209" s="23"/>
      <c r="D1209" s="1" t="s">
        <v>1961</v>
      </c>
      <c r="E1209" s="62" t="s">
        <v>1693</v>
      </c>
      <c r="F1209" s="0" t="n">
        <v>2015</v>
      </c>
      <c r="G1209" s="2" t="n">
        <v>20.46</v>
      </c>
      <c r="H1209" s="21" t="n">
        <v>2</v>
      </c>
      <c r="I1209" s="21" t="s">
        <v>1962</v>
      </c>
      <c r="K1209" s="24" t="n">
        <f aca="false">IF(G1209&lt;=7,G1209*3.2+6,IF(G1209&lt;=13,G1209*3+6,IF(G1209&lt;=28,G1209*2.7+6,IF(G1209&lt;=45,G1209*2.5,IF(G1209&gt;45,G1209*2)))))*1.1</f>
        <v>67.3662</v>
      </c>
      <c r="L1209" s="6" t="n">
        <f aca="false">QUOTIENT(Tabelle4[[#This Row],[Spalte14]],6)</f>
        <v>11</v>
      </c>
      <c r="M1209" s="1" t="s">
        <v>1963</v>
      </c>
    </row>
    <row r="1210" customFormat="false" ht="15" hidden="false" customHeight="false" outlineLevel="0" collapsed="false">
      <c r="A1210" s="7" t="s">
        <v>1964</v>
      </c>
      <c r="B1210" s="20"/>
      <c r="C1210" s="7"/>
      <c r="D1210" s="1"/>
      <c r="E1210" s="62"/>
      <c r="F1210" s="0" t="n">
        <v>2015</v>
      </c>
      <c r="H1210" s="21" t="n">
        <v>0</v>
      </c>
      <c r="I1210" s="60" t="s">
        <v>1908</v>
      </c>
      <c r="K1210" s="24" t="n">
        <f aca="false">IF(G1210&lt;=7,G1210*3.2+6,IF(G1210&lt;=13,G1210*3+6,IF(G1210&lt;=28,G1210*2.7+6,IF(G1210&lt;=45,G1210*2.5,IF(G1210&gt;45,G1210*2)))))*1.1</f>
        <v>6.6</v>
      </c>
      <c r="L1210" s="6" t="n">
        <f aca="false">QUOTIENT(Tabelle4[[#This Row],[Spalte14]],6)</f>
        <v>1</v>
      </c>
    </row>
    <row r="1211" customFormat="false" ht="15" hidden="false" customHeight="false" outlineLevel="0" collapsed="false">
      <c r="A1211" s="0" t="s">
        <v>1965</v>
      </c>
      <c r="B1211" s="23"/>
      <c r="D1211" s="1"/>
      <c r="E1211" s="62" t="s">
        <v>1966</v>
      </c>
      <c r="F1211" s="0" t="s">
        <v>431</v>
      </c>
      <c r="G1211" s="2" t="n">
        <v>15.5</v>
      </c>
      <c r="H1211" s="21" t="n">
        <v>2</v>
      </c>
      <c r="I1211" s="21" t="n">
        <v>16.5</v>
      </c>
      <c r="K1211" s="24" t="n">
        <f aca="false">IF(G1211&lt;=7,G1211*3.2+6,IF(G1211&lt;=13,G1211*3+6,IF(G1211&lt;=28,G1211*2.7+6,IF(G1211&lt;=45,G1211*2.5,IF(G1211&gt;45,G1211*2)))))*1.1</f>
        <v>52.635</v>
      </c>
      <c r="L1211" s="6" t="n">
        <f aca="false">QUOTIENT(Tabelle4[[#This Row],[Spalte14]],6)</f>
        <v>8</v>
      </c>
    </row>
    <row r="1212" customFormat="false" ht="15" hidden="false" customHeight="false" outlineLevel="0" collapsed="false">
      <c r="A1212" s="0" t="s">
        <v>1967</v>
      </c>
      <c r="B1212" s="23"/>
      <c r="D1212" s="1"/>
      <c r="E1212" s="62"/>
      <c r="F1212" s="0" t="n">
        <v>2001</v>
      </c>
      <c r="G1212" s="2" t="n">
        <v>46.9</v>
      </c>
      <c r="H1212" s="21" t="n">
        <v>0</v>
      </c>
      <c r="I1212" s="60" t="s">
        <v>1908</v>
      </c>
      <c r="K1212" s="24" t="n">
        <f aca="false">IF(G1212&lt;=7,G1212*3.2+6,IF(G1212&lt;=13,G1212*3+6,IF(G1212&lt;=28,G1212*2.7+6,IF(G1212&lt;=45,G1212*2.5,IF(G1212&gt;45,G1212*2)))))*1.1</f>
        <v>103.18</v>
      </c>
      <c r="L1212" s="6" t="n">
        <f aca="false">QUOTIENT(Tabelle4[[#This Row],[Spalte14]],6)</f>
        <v>17</v>
      </c>
    </row>
    <row r="1213" customFormat="false" ht="15" hidden="false" customHeight="false" outlineLevel="0" collapsed="false">
      <c r="A1213" s="0" t="s">
        <v>1968</v>
      </c>
      <c r="B1213" s="20"/>
      <c r="C1213" s="7"/>
      <c r="D1213" s="1"/>
      <c r="E1213" s="62" t="s">
        <v>1966</v>
      </c>
      <c r="F1213" s="0" t="n">
        <v>2020</v>
      </c>
      <c r="G1213" s="2" t="n">
        <v>23.6</v>
      </c>
      <c r="H1213" s="21" t="n">
        <v>2</v>
      </c>
      <c r="I1213" s="21"/>
      <c r="K1213" s="24" t="n">
        <f aca="false">IF(G1213&lt;=7,G1213*3.2+6,IF(G1213&lt;=13,G1213*3+6,IF(G1213&lt;=28,G1213*2.7+6,IF(G1213&lt;=45,G1213*2.5,IF(G1213&gt;45,G1213*2)))))*1.1</f>
        <v>76.692</v>
      </c>
      <c r="L1213" s="6" t="n">
        <f aca="false">QUOTIENT(Tabelle4[[#This Row],[Spalte14]],6)</f>
        <v>12</v>
      </c>
    </row>
    <row r="1214" customFormat="false" ht="28.35" hidden="false" customHeight="false" outlineLevel="0" collapsed="false">
      <c r="A1214" s="0" t="s">
        <v>1969</v>
      </c>
      <c r="B1214" s="23"/>
      <c r="D1214" s="1" t="s">
        <v>1970</v>
      </c>
      <c r="E1214" s="62" t="s">
        <v>1971</v>
      </c>
      <c r="F1214" s="0" t="n">
        <v>2016</v>
      </c>
      <c r="G1214" s="2" t="n">
        <v>41.9</v>
      </c>
      <c r="H1214" s="21" t="n">
        <v>4</v>
      </c>
      <c r="I1214" s="21"/>
      <c r="K1214" s="24" t="n">
        <f aca="false">IF(G1214&lt;=7,G1214*3.2+6,IF(G1214&lt;=13,G1214*3+6,IF(G1214&lt;=28,G1214*2.7+6,IF(G1214&lt;=45,G1214*2.5,IF(G1214&gt;45,G1214*2)))))*1.1</f>
        <v>115.225</v>
      </c>
      <c r="L1214" s="6" t="n">
        <f aca="false">QUOTIENT(Tabelle4[[#This Row],[Spalte14]],6)</f>
        <v>19</v>
      </c>
      <c r="M1214" s="1" t="s">
        <v>1972</v>
      </c>
    </row>
    <row r="1215" customFormat="false" ht="15" hidden="false" customHeight="false" outlineLevel="0" collapsed="false">
      <c r="A1215" s="0" t="s">
        <v>1969</v>
      </c>
      <c r="B1215" s="23"/>
      <c r="D1215" s="1"/>
      <c r="E1215" s="62" t="s">
        <v>1973</v>
      </c>
      <c r="F1215" s="0" t="n">
        <v>2006</v>
      </c>
      <c r="G1215" s="2" t="n">
        <v>45</v>
      </c>
      <c r="H1215" s="21" t="n">
        <v>0</v>
      </c>
      <c r="I1215" s="21" t="s">
        <v>179</v>
      </c>
      <c r="J1215" s="4" t="n">
        <v>3</v>
      </c>
      <c r="K1215" s="24" t="n">
        <f aca="false">IF(G1215&lt;=7,G1215*3.2+6,IF(G1215&lt;=13,G1215*3+6,IF(G1215&lt;=28,G1215*2.7+6,IF(G1215&lt;=45,G1215*2.5,IF(G1215&gt;45,G1215*2)))))*1.1</f>
        <v>123.75</v>
      </c>
      <c r="L1215" s="6" t="n">
        <f aca="false">QUOTIENT(Tabelle4[[#This Row],[Spalte14]],6)</f>
        <v>20</v>
      </c>
    </row>
    <row r="1216" customFormat="false" ht="15" hidden="false" customHeight="false" outlineLevel="0" collapsed="false">
      <c r="A1216" s="0" t="s">
        <v>1974</v>
      </c>
      <c r="B1216" s="23"/>
      <c r="D1216" s="1"/>
      <c r="E1216" s="62"/>
      <c r="H1216" s="21" t="n">
        <v>5</v>
      </c>
      <c r="I1216" s="21"/>
      <c r="K1216" s="24" t="n">
        <f aca="false">IF(G1216&lt;=7,G1216*3.2+6,IF(G1216&lt;=13,G1216*3+6,IF(G1216&lt;=28,G1216*2.7+6,IF(G1216&lt;=45,G1216*2.5,IF(G1216&gt;45,G1216*2)))))*1.1</f>
        <v>6.6</v>
      </c>
      <c r="L1216" s="6" t="n">
        <f aca="false">QUOTIENT(Tabelle4[[#This Row],[Spalte14]],6)</f>
        <v>1</v>
      </c>
    </row>
    <row r="1217" customFormat="false" ht="28.35" hidden="false" customHeight="false" outlineLevel="0" collapsed="false">
      <c r="A1217" s="0" t="s">
        <v>1975</v>
      </c>
      <c r="B1217" s="23"/>
      <c r="D1217" s="1"/>
      <c r="E1217" s="62" t="s">
        <v>636</v>
      </c>
      <c r="F1217" s="0" t="n">
        <v>2017</v>
      </c>
      <c r="G1217" s="2" t="n">
        <v>79.5</v>
      </c>
      <c r="H1217" s="21" t="n">
        <v>2</v>
      </c>
      <c r="I1217" s="21"/>
      <c r="K1217" s="24" t="n">
        <f aca="false">IF(G1217&lt;=7,G1217*3.2+6,IF(G1217&lt;=13,G1217*3+6,IF(G1217&lt;=28,G1217*2.7+6,IF(G1217&lt;=45,G1217*2.5,IF(G1217&gt;45,G1217*2)))))*1.1</f>
        <v>174.9</v>
      </c>
      <c r="L1217" s="6" t="n">
        <f aca="false">QUOTIENT(Tabelle4[[#This Row],[Spalte14]],6)</f>
        <v>29</v>
      </c>
    </row>
    <row r="1218" customFormat="false" ht="28.35" hidden="false" customHeight="false" outlineLevel="0" collapsed="false">
      <c r="A1218" s="0" t="s">
        <v>1976</v>
      </c>
      <c r="B1218" s="20"/>
      <c r="C1218" s="7"/>
      <c r="D1218" s="1"/>
      <c r="E1218" s="62" t="s">
        <v>629</v>
      </c>
      <c r="G1218" s="2" t="n">
        <v>23.5</v>
      </c>
      <c r="H1218" s="21"/>
      <c r="I1218" s="21"/>
      <c r="K1218" s="24" t="n">
        <f aca="false">IF(G1218&lt;=7,G1218*3.2+6,IF(G1218&lt;=13,G1218*3+6,IF(G1218&lt;=28,G1218*2.7+6,IF(G1218&lt;=45,G1218*2.5,IF(G1218&gt;45,G1218*2)))))*1.1</f>
        <v>76.395</v>
      </c>
      <c r="L1218" s="6" t="n">
        <f aca="false">QUOTIENT(Tabelle4[[#This Row],[Spalte14]],6)</f>
        <v>12</v>
      </c>
    </row>
    <row r="1219" customFormat="false" ht="28.35" hidden="false" customHeight="false" outlineLevel="0" collapsed="false">
      <c r="A1219" s="0" t="s">
        <v>1977</v>
      </c>
      <c r="B1219" s="23"/>
      <c r="D1219" s="1"/>
      <c r="E1219" s="62" t="s">
        <v>1978</v>
      </c>
      <c r="F1219" s="0" t="n">
        <v>2018</v>
      </c>
      <c r="G1219" s="2" t="n">
        <v>42.5</v>
      </c>
      <c r="H1219" s="21" t="n">
        <v>2</v>
      </c>
      <c r="I1219" s="21"/>
      <c r="K1219" s="24" t="n">
        <f aca="false">IF(G1219&lt;=7,G1219*3.2+6,IF(G1219&lt;=13,G1219*3+6,IF(G1219&lt;=28,G1219*2.7+6,IF(G1219&lt;=45,G1219*2.5,IF(G1219&gt;45,G1219*2)))))*1.1</f>
        <v>116.875</v>
      </c>
      <c r="L1219" s="6" t="n">
        <f aca="false">QUOTIENT(Tabelle4[[#This Row],[Spalte14]],6)</f>
        <v>19</v>
      </c>
    </row>
    <row r="1220" customFormat="false" ht="41.75" hidden="false" customHeight="false" outlineLevel="0" collapsed="false">
      <c r="A1220" s="0" t="s">
        <v>1979</v>
      </c>
      <c r="B1220" s="23"/>
      <c r="D1220" s="1" t="s">
        <v>1980</v>
      </c>
      <c r="E1220" s="62" t="s">
        <v>1981</v>
      </c>
      <c r="F1220" s="0" t="n">
        <v>2009</v>
      </c>
      <c r="G1220" s="2" t="n">
        <v>36.6</v>
      </c>
      <c r="H1220" s="21" t="n">
        <v>1</v>
      </c>
      <c r="I1220" s="21"/>
      <c r="K1220" s="24" t="n">
        <f aca="false">IF(G1220&lt;=7,G1220*3.2+6,IF(G1220&lt;=13,G1220*3+6,IF(G1220&lt;=28,G1220*2.7+6,IF(G1220&lt;=45,G1220*2.5,IF(G1220&gt;45,G1220*2)))))*1.1</f>
        <v>100.65</v>
      </c>
      <c r="L1220" s="6" t="n">
        <f aca="false">QUOTIENT(Tabelle4[[#This Row],[Spalte14]],6)</f>
        <v>16</v>
      </c>
    </row>
    <row r="1221" customFormat="false" ht="28.35" hidden="false" customHeight="false" outlineLevel="0" collapsed="false">
      <c r="A1221" s="0" t="s">
        <v>1982</v>
      </c>
      <c r="B1221" s="23"/>
      <c r="D1221" s="1" t="s">
        <v>1980</v>
      </c>
      <c r="E1221" s="62" t="s">
        <v>1983</v>
      </c>
      <c r="F1221" s="0" t="n">
        <v>2001</v>
      </c>
      <c r="G1221" s="2" t="n">
        <v>410</v>
      </c>
      <c r="H1221" s="21" t="n">
        <v>1</v>
      </c>
      <c r="I1221" s="21"/>
      <c r="K1221" s="26" t="n">
        <v>1600</v>
      </c>
      <c r="L1221" s="6" t="n">
        <f aca="false">QUOTIENT(Tabelle4[[#This Row],[Spalte14]],6)</f>
        <v>266</v>
      </c>
      <c r="M1221" s="1" t="s">
        <v>1984</v>
      </c>
    </row>
    <row r="1222" customFormat="false" ht="55.15" hidden="false" customHeight="false" outlineLevel="0" collapsed="false">
      <c r="A1222" s="0" t="s">
        <v>1985</v>
      </c>
      <c r="B1222" s="23"/>
      <c r="D1222" s="1" t="s">
        <v>1986</v>
      </c>
      <c r="E1222" s="62" t="s">
        <v>1987</v>
      </c>
      <c r="G1222" s="2" t="n">
        <v>16.65</v>
      </c>
      <c r="H1222" s="21" t="n">
        <v>5</v>
      </c>
      <c r="I1222" s="21"/>
      <c r="K1222" s="24" t="n">
        <f aca="false">IF(G1222&lt;=7,G1222*3.2+6,IF(G1222&lt;=13,G1222*3+6,IF(G1222&lt;=28,G1222*2.7+6,IF(G1222&lt;=45,G1222*2.5,IF(G1222&gt;45,G1222*2)))))*1.1</f>
        <v>56.0505</v>
      </c>
      <c r="L1222" s="6" t="n">
        <f aca="false">QUOTIENT(Tabelle4[[#This Row],[Spalte14]],6)</f>
        <v>9</v>
      </c>
      <c r="M1222" s="1" t="s">
        <v>1988</v>
      </c>
    </row>
    <row r="1223" customFormat="false" ht="15" hidden="false" customHeight="false" outlineLevel="0" collapsed="false">
      <c r="A1223" s="0" t="s">
        <v>1989</v>
      </c>
      <c r="B1223" s="23"/>
      <c r="D1223" s="1"/>
      <c r="E1223" s="0" t="s">
        <v>1990</v>
      </c>
      <c r="G1223" s="2" t="n">
        <v>7.95</v>
      </c>
      <c r="H1223" s="21" t="n">
        <v>5</v>
      </c>
      <c r="I1223" s="21"/>
      <c r="K1223" s="26" t="n">
        <v>35</v>
      </c>
      <c r="L1223" s="6" t="n">
        <f aca="false">QUOTIENT(Tabelle4[[#This Row],[Spalte14]],6)</f>
        <v>5</v>
      </c>
    </row>
    <row r="1224" customFormat="false" ht="15" hidden="false" customHeight="false" outlineLevel="0" collapsed="false">
      <c r="B1224" s="23"/>
      <c r="D1224" s="1"/>
      <c r="H1224" s="21"/>
      <c r="I1224" s="21"/>
      <c r="K1224" s="24" t="n">
        <f aca="false">IF(G1224&lt;=7,G1224*3.2+6,IF(G1224&lt;=13,G1224*3+6,IF(G1224&lt;=28,G1224*2.7+6,IF(G1224&lt;=45,G1224*2.5,IF(G1224&gt;45,G1224*2)))))*1.1</f>
        <v>6.6</v>
      </c>
      <c r="L1224" s="6" t="n">
        <f aca="false">QUOTIENT(Tabelle4[[#This Row],[Spalte14]],6)</f>
        <v>1</v>
      </c>
    </row>
    <row r="1225" customFormat="false" ht="15" hidden="false" customHeight="false" outlineLevel="0" collapsed="false">
      <c r="B1225" s="23"/>
      <c r="D1225" s="1"/>
      <c r="H1225" s="21"/>
      <c r="I1225" s="21"/>
      <c r="K1225" s="24" t="n">
        <f aca="false">IF(G1225&lt;=7,G1225*3.2+6,IF(G1225&lt;=13,G1225*3+6,IF(G1225&lt;=28,G1225*2.7+6,IF(G1225&lt;=45,G1225*2.5,IF(G1225&gt;45,G1225*2)))))*1.1</f>
        <v>6.6</v>
      </c>
      <c r="L1225" s="6" t="n">
        <f aca="false">QUOTIENT(Tabelle4[[#This Row],[Spalte14]],6)</f>
        <v>1</v>
      </c>
    </row>
    <row r="1226" customFormat="false" ht="15" hidden="false" customHeight="false" outlineLevel="0" collapsed="false">
      <c r="B1226" s="23"/>
      <c r="D1226" s="1"/>
      <c r="H1226" s="21"/>
      <c r="I1226" s="21"/>
      <c r="K1226" s="24" t="n">
        <f aca="false">IF(G1226&lt;=7,G1226*3.2+6,IF(G1226&lt;=13,G1226*3+6,IF(G1226&lt;=28,G1226*2.7+6,IF(G1226&lt;=45,G1226*2.5,IF(G1226&gt;45,G1226*2)))))*1.1</f>
        <v>6.6</v>
      </c>
      <c r="L1226" s="6" t="n">
        <f aca="false">QUOTIENT(Tabelle4[[#This Row],[Spalte14]],6)</f>
        <v>1</v>
      </c>
    </row>
    <row r="1227" customFormat="false" ht="15" hidden="false" customHeight="false" outlineLevel="0" collapsed="false">
      <c r="B1227" s="23"/>
      <c r="D1227" s="1"/>
      <c r="H1227" s="21"/>
      <c r="I1227" s="21"/>
      <c r="K1227" s="24" t="n">
        <f aca="false">IF(G1227&lt;=7,G1227*3.2+6,IF(G1227&lt;=13,G1227*3+6,IF(G1227&lt;=28,G1227*2.7+6,IF(G1227&lt;=45,G1227*2.5,IF(G1227&gt;45,G1227*2)))))*1.1</f>
        <v>6.6</v>
      </c>
      <c r="L1227" s="6" t="n">
        <f aca="false">QUOTIENT(Tabelle4[[#This Row],[Spalte14]],6)</f>
        <v>1</v>
      </c>
    </row>
    <row r="1228" customFormat="false" ht="15" hidden="false" customHeight="false" outlineLevel="0" collapsed="false">
      <c r="B1228" s="23"/>
      <c r="D1228" s="1"/>
      <c r="H1228" s="21"/>
      <c r="I1228" s="21"/>
      <c r="K1228" s="24" t="n">
        <f aca="false">IF(G1228&lt;=7,G1228*3.2+6,IF(G1228&lt;=13,G1228*3+6,IF(G1228&lt;=28,G1228*2.7+6,IF(G1228&lt;=45,G1228*2.5,IF(G1228&gt;45,G1228*2)))))*1.1</f>
        <v>6.6</v>
      </c>
    </row>
    <row r="1229" customFormat="false" ht="15" hidden="false" customHeight="false" outlineLevel="0" collapsed="false">
      <c r="B1229" s="23"/>
      <c r="D1229" s="1"/>
      <c r="H1229" s="21"/>
      <c r="I1229" s="21"/>
      <c r="K1229" s="24" t="n">
        <f aca="false">IF(G1229&lt;=7,G1229*3.2+6,IF(G1229&lt;=13,G1229*3+6,IF(G1229&lt;=28,G1229*2.7+6,IF(G1229&lt;=45,G1229*2.5,IF(G1229&gt;45,G1229*2)))))*1.1</f>
        <v>6.6</v>
      </c>
    </row>
    <row r="1230" customFormat="false" ht="15" hidden="false" customHeight="false" outlineLevel="0" collapsed="false">
      <c r="B1230" s="23"/>
      <c r="D1230" s="1"/>
      <c r="H1230" s="21"/>
      <c r="I1230" s="21"/>
      <c r="K1230" s="24" t="n">
        <f aca="false">IF(G1230&lt;=7,G1230*3.2+6,IF(G1230&lt;=13,G1230*3+6,IF(G1230&lt;=28,G1230*2.7+6,IF(G1230&lt;=45,G1230*2.5,IF(G1230&gt;45,G1230*2)))))*1.1</f>
        <v>6.6</v>
      </c>
    </row>
    <row r="1231" customFormat="false" ht="15" hidden="false" customHeight="false" outlineLevel="0" collapsed="false">
      <c r="A1231" s="0" t="s">
        <v>1991</v>
      </c>
      <c r="B1231" s="23"/>
      <c r="D1231" s="1"/>
      <c r="H1231" s="21"/>
      <c r="I1231" s="21"/>
      <c r="K1231" s="24" t="n">
        <f aca="false">IF(G1231&lt;=7,G1231*3.2+6,IF(G1231&lt;=13,G1231*3+6,IF(G1231&lt;=28,G1231*2.7+6,IF(G1231&lt;=45,G1231*2.5,IF(G1231&gt;45,G1231*2)))))*1.1</f>
        <v>6.6</v>
      </c>
    </row>
    <row r="1232" customFormat="false" ht="15" hidden="false" customHeight="false" outlineLevel="0" collapsed="false">
      <c r="A1232" s="0" t="s">
        <v>1992</v>
      </c>
      <c r="B1232" s="23"/>
      <c r="D1232" s="1"/>
      <c r="E1232" s="0" t="s">
        <v>1993</v>
      </c>
      <c r="G1232" s="2" t="n">
        <v>8</v>
      </c>
      <c r="H1232" s="21" t="n">
        <v>14</v>
      </c>
      <c r="I1232" s="21"/>
      <c r="K1232" s="24" t="n">
        <f aca="false">IF(G1232&lt;=7,G1232*3.2+6,IF(G1232&lt;=13,G1232*3+6,IF(G1232&lt;=28,G1232*2.7+6,IF(G1232&lt;=45,G1232*2.5,IF(G1232&gt;45,G1232*2)))))*1.1</f>
        <v>33</v>
      </c>
    </row>
    <row r="1233" customFormat="false" ht="15" hidden="false" customHeight="false" outlineLevel="0" collapsed="false">
      <c r="A1233" s="0" t="s">
        <v>1994</v>
      </c>
      <c r="B1233" s="23"/>
      <c r="D1233" s="1" t="s">
        <v>1995</v>
      </c>
      <c r="E1233" s="0" t="s">
        <v>1993</v>
      </c>
      <c r="G1233" s="2" t="n">
        <v>5.2</v>
      </c>
      <c r="H1233" s="21" t="n">
        <v>5</v>
      </c>
      <c r="I1233" s="21" t="s">
        <v>1019</v>
      </c>
      <c r="K1233" s="24" t="n">
        <f aca="false">IF(G1233&lt;=7,G1233*3.2+6,IF(G1233&lt;=13,G1233*3+6,IF(G1233&lt;=28,G1233*2.7+6,IF(G1233&lt;=45,G1233*2.5,IF(G1233&gt;45,G1233*2)))))*1.1</f>
        <v>24.904</v>
      </c>
    </row>
    <row r="1234" customFormat="false" ht="15" hidden="false" customHeight="false" outlineLevel="0" collapsed="false">
      <c r="A1234" s="0" t="s">
        <v>1996</v>
      </c>
      <c r="B1234" s="23"/>
      <c r="D1234" s="1" t="s">
        <v>1997</v>
      </c>
      <c r="E1234" s="0" t="s">
        <v>1993</v>
      </c>
      <c r="G1234" s="2" t="n">
        <v>5.2</v>
      </c>
      <c r="H1234" s="21" t="n">
        <v>3</v>
      </c>
      <c r="I1234" s="21"/>
      <c r="K1234" s="24" t="n">
        <f aca="false">IF(G1234&lt;=7,G1234*3.2+6,IF(G1234&lt;=13,G1234*3+6,IF(G1234&lt;=28,G1234*2.7+6,IF(G1234&lt;=45,G1234*2.5,IF(G1234&gt;45,G1234*2)))))*1.1</f>
        <v>24.904</v>
      </c>
    </row>
    <row r="1235" customFormat="false" ht="15" hidden="false" customHeight="false" outlineLevel="0" collapsed="false">
      <c r="A1235" s="0" t="s">
        <v>1998</v>
      </c>
      <c r="B1235" s="0" t="s">
        <v>1999</v>
      </c>
      <c r="C1235" s="1" t="s">
        <v>649</v>
      </c>
      <c r="D1235" s="1"/>
      <c r="E1235" s="0" t="s">
        <v>2000</v>
      </c>
      <c r="G1235" s="2" t="n">
        <v>7.5</v>
      </c>
      <c r="H1235" s="21" t="n">
        <v>0</v>
      </c>
      <c r="I1235" s="21"/>
      <c r="K1235" s="24" t="n">
        <f aca="false">IF(G1235&lt;=7,G1235*3.2+6,IF(G1235&lt;=13,G1235*3+6,IF(G1235&lt;=28,G1235*2.7+6,IF(G1235&lt;=45,G1235*2.5,IF(G1235&gt;45,G1235*2)))))*1.1</f>
        <v>31.35</v>
      </c>
    </row>
    <row r="1236" customFormat="false" ht="15" hidden="false" customHeight="false" outlineLevel="0" collapsed="false">
      <c r="A1236" s="0" t="s">
        <v>2001</v>
      </c>
      <c r="B1236" s="23"/>
      <c r="C1236" s="1" t="s">
        <v>2002</v>
      </c>
      <c r="D1236" s="1" t="s">
        <v>2003</v>
      </c>
      <c r="E1236" s="0" t="s">
        <v>2004</v>
      </c>
      <c r="G1236" s="2" t="n">
        <v>10.5</v>
      </c>
      <c r="H1236" s="21" t="n">
        <v>3</v>
      </c>
      <c r="I1236" s="21"/>
      <c r="K1236" s="24" t="n">
        <f aca="false">IF(G1236&lt;=7,G1236*3.2+6,IF(G1236&lt;=13,G1236*3+6,IF(G1236&lt;=28,G1236*2.7+6,IF(G1236&lt;=45,G1236*2.5,IF(G1236&gt;45,G1236*2)))))*1.1</f>
        <v>41.25</v>
      </c>
    </row>
    <row r="1237" customFormat="false" ht="15" hidden="false" customHeight="false" outlineLevel="0" collapsed="false">
      <c r="A1237" s="0" t="s">
        <v>2005</v>
      </c>
      <c r="B1237" s="23"/>
      <c r="C1237" s="1" t="s">
        <v>658</v>
      </c>
      <c r="D1237" s="1" t="s">
        <v>2006</v>
      </c>
      <c r="E1237" s="0" t="s">
        <v>2007</v>
      </c>
      <c r="G1237" s="2" t="n">
        <v>5.5</v>
      </c>
      <c r="H1237" s="21" t="n">
        <v>0</v>
      </c>
      <c r="I1237" s="21"/>
      <c r="K1237" s="24" t="n">
        <f aca="false">IF(G1237&lt;=7,G1237*3.2+6,IF(G1237&lt;=13,G1237*3+6,IF(G1237&lt;=28,G1237*2.7+6,IF(G1237&lt;=45,G1237*2.5,IF(G1237&gt;45,G1237*2)))))*1.1</f>
        <v>25.96</v>
      </c>
    </row>
    <row r="1238" customFormat="false" ht="15" hidden="false" customHeight="false" outlineLevel="0" collapsed="false">
      <c r="A1238" s="0" t="s">
        <v>2008</v>
      </c>
      <c r="B1238" s="23" t="s">
        <v>2009</v>
      </c>
      <c r="C1238" s="1" t="s">
        <v>669</v>
      </c>
      <c r="D1238" s="1" t="s">
        <v>2010</v>
      </c>
      <c r="E1238" s="0" t="s">
        <v>2011</v>
      </c>
      <c r="G1238" s="2" t="n">
        <v>7.5</v>
      </c>
      <c r="H1238" s="21" t="n">
        <v>8</v>
      </c>
      <c r="I1238" s="21"/>
      <c r="K1238" s="24" t="n">
        <f aca="false">IF(G1238&lt;=7,G1238*3.2+6,IF(G1238&lt;=13,G1238*3+6,IF(G1238&lt;=28,G1238*2.7+6,IF(G1238&lt;=45,G1238*2.5,IF(G1238&gt;45,G1238*2)))))*1.1</f>
        <v>31.35</v>
      </c>
    </row>
    <row r="1239" customFormat="false" ht="15" hidden="false" customHeight="false" outlineLevel="0" collapsed="false">
      <c r="A1239" s="0" t="s">
        <v>2012</v>
      </c>
      <c r="B1239" s="23" t="s">
        <v>2013</v>
      </c>
      <c r="C1239" s="1" t="s">
        <v>658</v>
      </c>
      <c r="D1239" s="1" t="s">
        <v>2014</v>
      </c>
      <c r="E1239" s="0" t="s">
        <v>2015</v>
      </c>
      <c r="G1239" s="2" t="n">
        <v>10.5</v>
      </c>
      <c r="H1239" s="21" t="n">
        <v>3</v>
      </c>
      <c r="I1239" s="21"/>
      <c r="K1239" s="24" t="n">
        <f aca="false">IF(G1239&lt;=7,G1239*3.2+6,IF(G1239&lt;=13,G1239*3+6,IF(G1239&lt;=28,G1239*2.7+6,IF(G1239&lt;=45,G1239*2.5,IF(G1239&gt;45,G1239*2)))))*1.1</f>
        <v>41.25</v>
      </c>
    </row>
    <row r="1240" customFormat="false" ht="15" hidden="false" customHeight="false" outlineLevel="0" collapsed="false">
      <c r="A1240" s="0" t="s">
        <v>2016</v>
      </c>
      <c r="B1240" s="0" t="s">
        <v>1999</v>
      </c>
      <c r="C1240" s="1" t="s">
        <v>649</v>
      </c>
      <c r="D1240" s="1"/>
      <c r="E1240" s="0" t="s">
        <v>2017</v>
      </c>
      <c r="G1240" s="2" t="n">
        <v>8</v>
      </c>
      <c r="H1240" s="21" t="n">
        <v>2</v>
      </c>
      <c r="I1240" s="21"/>
      <c r="K1240" s="24" t="n">
        <f aca="false">IF(G1240&lt;=7,G1240*3.2+6,IF(G1240&lt;=13,G1240*3+6,IF(G1240&lt;=28,G1240*2.7+6,IF(G1240&lt;=45,G1240*2.5,IF(G1240&gt;45,G1240*2)))))*1.1</f>
        <v>33</v>
      </c>
    </row>
    <row r="1241" customFormat="false" ht="15" hidden="false" customHeight="false" outlineLevel="0" collapsed="false">
      <c r="A1241" s="0" t="s">
        <v>2018</v>
      </c>
      <c r="B1241" s="23"/>
      <c r="D1241" s="1"/>
      <c r="H1241" s="21" t="n">
        <v>1</v>
      </c>
      <c r="I1241" s="21" t="s">
        <v>928</v>
      </c>
      <c r="K1241" s="24" t="n">
        <f aca="false">IF(G1241&lt;=7,G1241*3.2+6,IF(G1241&lt;=13,G1241*3+6,IF(G1241&lt;=28,G1241*2.7+6,IF(G1241&lt;=45,G1241*2.5,IF(G1241&gt;45,G1241*2)))))*1.1</f>
        <v>6.6</v>
      </c>
    </row>
    <row r="1242" customFormat="false" ht="15" hidden="false" customHeight="false" outlineLevel="0" collapsed="false">
      <c r="A1242" s="0" t="s">
        <v>2019</v>
      </c>
      <c r="B1242" s="23" t="s">
        <v>2020</v>
      </c>
      <c r="C1242" s="1" t="s">
        <v>649</v>
      </c>
      <c r="D1242" s="1"/>
      <c r="E1242" s="0" t="s">
        <v>2017</v>
      </c>
      <c r="G1242" s="2" t="n">
        <v>8.5</v>
      </c>
      <c r="H1242" s="21" t="n">
        <v>4</v>
      </c>
      <c r="I1242" s="21" t="s">
        <v>928</v>
      </c>
      <c r="K1242" s="24" t="n">
        <f aca="false">IF(G1242&lt;=7,G1242*3.2+6,IF(G1242&lt;=13,G1242*3+6,IF(G1242&lt;=28,G1242*2.7+6,IF(G1242&lt;=45,G1242*2.5,IF(G1242&gt;45,G1242*2)))))*1.1</f>
        <v>34.65</v>
      </c>
    </row>
    <row r="1243" customFormat="false" ht="15" hidden="false" customHeight="false" outlineLevel="0" collapsed="false">
      <c r="B1243" s="23"/>
      <c r="D1243" s="1"/>
      <c r="H1243" s="21"/>
      <c r="I1243" s="21"/>
      <c r="K1243" s="24" t="n">
        <f aca="false">IF(G1243&lt;=7,G1243*3.2+6,IF(G1243&lt;=13,G1243*3+6,IF(G1243&lt;=28,G1243*2.7+6,IF(G1243&lt;=45,G1243*2.5,IF(G1243&gt;45,G1243*2)))))*1.1</f>
        <v>6.6</v>
      </c>
    </row>
    <row r="1244" customFormat="false" ht="15" hidden="false" customHeight="false" outlineLevel="0" collapsed="false">
      <c r="B1244" s="23"/>
      <c r="D1244" s="1"/>
      <c r="H1244" s="21"/>
      <c r="I1244" s="21"/>
      <c r="K1244" s="24" t="n">
        <f aca="false">IF(G1244&lt;=7,G1244*3.2+6,IF(G1244&lt;=13,G1244*3+6,IF(G1244&lt;=28,G1244*2.7+6,IF(G1244&lt;=45,G1244*2.5,IF(G1244&gt;45,G1244*2)))))*1.1</f>
        <v>6.6</v>
      </c>
    </row>
    <row r="1245" customFormat="false" ht="15" hidden="false" customHeight="false" outlineLevel="0" collapsed="false">
      <c r="B1245" s="23"/>
      <c r="D1245" s="1"/>
      <c r="H1245" s="21"/>
      <c r="I1245" s="21"/>
      <c r="K1245" s="24" t="n">
        <f aca="false">IF(G1245&lt;=7,G1245*3.2+6,IF(G1245&lt;=13,G1245*3+6,IF(G1245&lt;=28,G1245*2.7+6,IF(G1245&lt;=45,G1245*2.5,IF(G1245&gt;45,G1245*2)))))*1.1</f>
        <v>6.6</v>
      </c>
    </row>
    <row r="1246" customFormat="false" ht="15" hidden="false" customHeight="false" outlineLevel="0" collapsed="false">
      <c r="B1246" s="23"/>
      <c r="D1246" s="1"/>
      <c r="H1246" s="21"/>
      <c r="I1246" s="21"/>
      <c r="K1246" s="24" t="n">
        <f aca="false">IF(G1246&lt;=7,G1246*3.2+6,IF(G1246&lt;=13,G1246*3+6,IF(G1246&lt;=28,G1246*2.7+6,IF(G1246&lt;=45,G1246*2.5,IF(G1246&gt;45,G1246*2)))))*1.1</f>
        <v>6.6</v>
      </c>
    </row>
    <row r="1247" customFormat="false" ht="15" hidden="false" customHeight="false" outlineLevel="0" collapsed="false">
      <c r="B1247" s="23"/>
      <c r="D1247" s="1"/>
      <c r="H1247" s="21"/>
      <c r="I1247" s="21"/>
      <c r="K1247" s="24" t="n">
        <f aca="false">IF(G1247&lt;=7,G1247*3.2+6,IF(G1247&lt;=13,G1247*3+6,IF(G1247&lt;=28,G1247*2.7+6,IF(G1247&lt;=45,G1247*2.5,IF(G1247&gt;45,G1247*2)))))*1.1</f>
        <v>6.6</v>
      </c>
    </row>
    <row r="1248" customFormat="false" ht="15" hidden="false" customHeight="false" outlineLevel="0" collapsed="false">
      <c r="B1248" s="23"/>
      <c r="D1248" s="1"/>
      <c r="H1248" s="21"/>
      <c r="I1248" s="21"/>
      <c r="K1248" s="24" t="n">
        <f aca="false">IF(G1248&lt;=7,G1248*3.2+6,IF(G1248&lt;=13,G1248*3+6,IF(G1248&lt;=28,G1248*2.7+6,IF(G1248&lt;=45,G1248*2.5,IF(G1248&gt;45,G1248*2)))))*1.1</f>
        <v>6.6</v>
      </c>
    </row>
    <row r="1249" customFormat="false" ht="15" hidden="false" customHeight="false" outlineLevel="0" collapsed="false">
      <c r="B1249" s="23"/>
      <c r="D1249" s="1"/>
      <c r="H1249" s="21"/>
      <c r="I1249" s="21"/>
      <c r="K1249" s="24" t="n">
        <f aca="false">IF(G1249&lt;=7,G1249*3.2+6,IF(G1249&lt;=13,G1249*3+6,IF(G1249&lt;=28,G1249*2.7+6,IF(G1249&lt;=45,G1249*2.5,IF(G1249&gt;45,G1249*2)))))*1.1</f>
        <v>6.6</v>
      </c>
    </row>
    <row r="1250" customFormat="false" ht="15" hidden="false" customHeight="false" outlineLevel="0" collapsed="false">
      <c r="B1250" s="23"/>
      <c r="D1250" s="1"/>
      <c r="H1250" s="21"/>
      <c r="I1250" s="21"/>
      <c r="K1250" s="24" t="n">
        <f aca="false">IF(G1250&lt;=7,G1250*3.2+6,IF(G1250&lt;=13,G1250*3+6,IF(G1250&lt;=28,G1250*2.7+6,IF(G1250&lt;=45,G1250*2.5,IF(G1250&gt;45,G1250*2)))))*1.1</f>
        <v>6.6</v>
      </c>
    </row>
    <row r="1251" customFormat="false" ht="15" hidden="false" customHeight="false" outlineLevel="0" collapsed="false">
      <c r="B1251" s="23"/>
      <c r="D1251" s="1"/>
      <c r="H1251" s="21"/>
      <c r="I1251" s="21"/>
      <c r="K1251" s="24" t="n">
        <f aca="false">IF(G1251&lt;=7,G1251*3.2+6,IF(G1251&lt;=13,G1251*3+6,IF(G1251&lt;=28,G1251*2.7+6,IF(G1251&lt;=45,G1251*2.5,IF(G1251&gt;45,G1251*2)))))*1.1</f>
        <v>6.6</v>
      </c>
    </row>
    <row r="1252" customFormat="false" ht="15" hidden="false" customHeight="false" outlineLevel="0" collapsed="false">
      <c r="B1252" s="23"/>
      <c r="D1252" s="1"/>
      <c r="H1252" s="21"/>
      <c r="I1252" s="21"/>
      <c r="K1252" s="24" t="n">
        <f aca="false">IF(G1252&lt;=7,G1252*3.2+6,IF(G1252&lt;=13,G1252*3+6,IF(G1252&lt;=28,G1252*2.7+6,IF(G1252&lt;=45,G1252*2.5,IF(G1252&gt;45,G1252*2)))))*1.1</f>
        <v>6.6</v>
      </c>
    </row>
    <row r="1253" customFormat="false" ht="15" hidden="false" customHeight="false" outlineLevel="0" collapsed="false">
      <c r="B1253" s="23"/>
      <c r="D1253" s="1"/>
      <c r="H1253" s="21"/>
      <c r="I1253" s="21"/>
      <c r="K1253" s="24" t="n">
        <f aca="false">IF(G1253&lt;=7,G1253*3.2+6,IF(G1253&lt;=13,G1253*3+6,IF(G1253&lt;=28,G1253*2.7+6,IF(G1253&lt;=45,G1253*2.5,IF(G1253&gt;45,G1253*2)))))*1.1</f>
        <v>6.6</v>
      </c>
    </row>
    <row r="1254" customFormat="false" ht="15" hidden="false" customHeight="false" outlineLevel="0" collapsed="false">
      <c r="B1254" s="23"/>
      <c r="D1254" s="1"/>
      <c r="H1254" s="21"/>
      <c r="I1254" s="21"/>
      <c r="K1254" s="24" t="n">
        <f aca="false">IF(G1254&lt;=7,G1254*3.2+6,IF(G1254&lt;=13,G1254*3+6,IF(G1254&lt;=28,G1254*2.7+6,IF(G1254&lt;=45,G1254*2.5,IF(G1254&gt;45,G1254*2)))))*1.1</f>
        <v>6.6</v>
      </c>
    </row>
    <row r="1255" customFormat="false" ht="15" hidden="false" customHeight="false" outlineLevel="0" collapsed="false">
      <c r="B1255" s="23"/>
      <c r="D1255" s="1"/>
      <c r="H1255" s="21"/>
      <c r="I1255" s="21"/>
      <c r="K1255" s="24" t="n">
        <f aca="false">IF(G1255&lt;=7,G1255*3.2+6,IF(G1255&lt;=13,G1255*3+6,IF(G1255&lt;=28,G1255*2.7+6,IF(G1255&lt;=45,G1255*2.5,IF(G1255&gt;45,G1255*2)))))*1.1</f>
        <v>6.6</v>
      </c>
    </row>
    <row r="1256" customFormat="false" ht="15" hidden="false" customHeight="false" outlineLevel="0" collapsed="false">
      <c r="B1256" s="23"/>
      <c r="D1256" s="1"/>
      <c r="H1256" s="21"/>
      <c r="I1256" s="21"/>
      <c r="K1256" s="24" t="n">
        <f aca="false">IF(G1256&lt;=7,G1256*3.2+6,IF(G1256&lt;=13,G1256*3+6,IF(G1256&lt;=28,G1256*2.7+6,IF(G1256&lt;=45,G1256*2.5,IF(G1256&gt;45,G1256*2)))))*1.1</f>
        <v>6.6</v>
      </c>
    </row>
    <row r="1257" customFormat="false" ht="15" hidden="false" customHeight="false" outlineLevel="0" collapsed="false">
      <c r="B1257" s="23"/>
      <c r="D1257" s="1"/>
      <c r="H1257" s="21"/>
      <c r="I1257" s="21"/>
      <c r="K1257" s="24" t="n">
        <f aca="false">IF(G1257&lt;=7,G1257*3.2+6,IF(G1257&lt;=13,G1257*3+6,IF(G1257&lt;=28,G1257*2.7+6,IF(G1257&lt;=45,G1257*2.5,IF(G1257&gt;45,G1257*2)))))*1.1</f>
        <v>6.6</v>
      </c>
    </row>
    <row r="1258" customFormat="false" ht="15" hidden="false" customHeight="false" outlineLevel="0" collapsed="false">
      <c r="B1258" s="23"/>
      <c r="D1258" s="1"/>
      <c r="H1258" s="21"/>
      <c r="I1258" s="21"/>
      <c r="K1258" s="24" t="n">
        <f aca="false">IF(G1258&lt;=7,G1258*3.2+6,IF(G1258&lt;=13,G1258*3+6,IF(G1258&lt;=28,G1258*2.7+6,IF(G1258&lt;=45,G1258*2.5,IF(G1258&gt;45,G1258*2)))))*1.1</f>
        <v>6.6</v>
      </c>
    </row>
    <row r="1259" customFormat="false" ht="15" hidden="false" customHeight="false" outlineLevel="0" collapsed="false">
      <c r="B1259" s="23"/>
      <c r="D1259" s="1"/>
      <c r="H1259" s="21"/>
      <c r="I1259" s="21"/>
      <c r="K1259" s="24" t="n">
        <f aca="false">IF(G1259&lt;=7,G1259*3.2+6,IF(G1259&lt;=13,G1259*3+6,IF(G1259&lt;=28,G1259*2.7+6,IF(G1259&lt;=45,G1259*2.5,IF(G1259&gt;45,G1259*2)))))*1.1</f>
        <v>6.6</v>
      </c>
    </row>
    <row r="1260" customFormat="false" ht="15" hidden="false" customHeight="false" outlineLevel="0" collapsed="false">
      <c r="B1260" s="23"/>
      <c r="D1260" s="1"/>
      <c r="H1260" s="21"/>
      <c r="I1260" s="21"/>
      <c r="K1260" s="24" t="n">
        <f aca="false">IF(G1260&lt;=7,G1260*3.2+6,IF(G1260&lt;=13,G1260*3+6,IF(G1260&lt;=28,G1260*2.7+6,IF(G1260&lt;=45,G1260*2.5,IF(G1260&gt;45,G1260*2)))))*1.1</f>
        <v>6.6</v>
      </c>
    </row>
    <row r="1261" customFormat="false" ht="15" hidden="false" customHeight="false" outlineLevel="0" collapsed="false">
      <c r="B1261" s="23"/>
      <c r="D1261" s="1"/>
      <c r="H1261" s="21"/>
      <c r="I1261" s="21"/>
      <c r="K1261" s="24" t="n">
        <f aca="false">IF(G1261&lt;=7,G1261*3.2+6,IF(G1261&lt;=13,G1261*3+6,IF(G1261&lt;=28,G1261*2.7+6,IF(G1261&lt;=45,G1261*2.5,IF(G1261&gt;45,G1261*2)))))*1.1</f>
        <v>6.6</v>
      </c>
    </row>
    <row r="1262" customFormat="false" ht="15" hidden="false" customHeight="false" outlineLevel="0" collapsed="false">
      <c r="B1262" s="23"/>
      <c r="D1262" s="1"/>
      <c r="H1262" s="21"/>
      <c r="I1262" s="21"/>
      <c r="K1262" s="26" t="n">
        <v>35</v>
      </c>
    </row>
    <row r="1263" customFormat="false" ht="15" hidden="false" customHeight="false" outlineLevel="0" collapsed="false">
      <c r="B1263" s="23"/>
      <c r="D1263" s="1"/>
      <c r="H1263" s="21"/>
      <c r="I1263" s="21"/>
      <c r="K1263" s="26" t="n">
        <v>35</v>
      </c>
    </row>
    <row r="1264" customFormat="false" ht="15" hidden="false" customHeight="false" outlineLevel="0" collapsed="false">
      <c r="A1264" s="35"/>
      <c r="B1264" s="89"/>
      <c r="C1264" s="35"/>
      <c r="D1264" s="34"/>
      <c r="E1264" s="35"/>
      <c r="F1264" s="35"/>
      <c r="H1264" s="21"/>
      <c r="I1264" s="21"/>
      <c r="K1264" s="22"/>
    </row>
    <row r="1265" customFormat="false" ht="15" hidden="false" customHeight="false" outlineLevel="0" collapsed="false">
      <c r="B1265" s="23"/>
      <c r="D1265" s="1"/>
      <c r="H1265" s="21"/>
      <c r="I1265" s="21"/>
      <c r="K1265" s="22"/>
    </row>
    <row r="1266" customFormat="false" ht="15" hidden="false" customHeight="false" outlineLevel="0" collapsed="false">
      <c r="B1266" s="23"/>
      <c r="D1266" s="1"/>
      <c r="H1266" s="21"/>
      <c r="I1266" s="21"/>
      <c r="K1266" s="22"/>
    </row>
    <row r="1267" customFormat="false" ht="15" hidden="false" customHeight="false" outlineLevel="0" collapsed="false">
      <c r="B1267" s="23"/>
      <c r="D1267" s="1"/>
      <c r="H1267" s="21"/>
      <c r="I1267" s="21"/>
      <c r="K1267" s="22"/>
    </row>
    <row r="1268" customFormat="false" ht="15" hidden="false" customHeight="false" outlineLevel="0" collapsed="false">
      <c r="B1268" s="23"/>
      <c r="D1268" s="1"/>
      <c r="H1268" s="21"/>
      <c r="I1268" s="21"/>
      <c r="K1268" s="22"/>
    </row>
    <row r="1269" customFormat="false" ht="15" hidden="false" customHeight="false" outlineLevel="0" collapsed="false">
      <c r="B1269" s="23"/>
      <c r="D1269" s="1"/>
      <c r="H1269" s="21"/>
      <c r="I1269" s="21"/>
      <c r="K1269" s="22"/>
    </row>
    <row r="1270" customFormat="false" ht="15" hidden="false" customHeight="false" outlineLevel="0" collapsed="false">
      <c r="B1270" s="23"/>
      <c r="D1270" s="1"/>
      <c r="H1270" s="21"/>
      <c r="I1270" s="21"/>
      <c r="K1270" s="22"/>
    </row>
    <row r="1271" customFormat="false" ht="15" hidden="false" customHeight="false" outlineLevel="0" collapsed="false">
      <c r="B1271" s="23"/>
      <c r="D1271" s="1"/>
      <c r="H1271" s="21"/>
      <c r="I1271" s="21"/>
      <c r="K1271" s="22"/>
    </row>
    <row r="1272" customFormat="false" ht="15" hidden="false" customHeight="false" outlineLevel="0" collapsed="false">
      <c r="B1272" s="23"/>
      <c r="D1272" s="1"/>
      <c r="H1272" s="21"/>
      <c r="I1272" s="21"/>
      <c r="K1272" s="22"/>
    </row>
    <row r="1273" customFormat="false" ht="15" hidden="false" customHeight="false" outlineLevel="0" collapsed="false">
      <c r="B1273" s="23"/>
      <c r="D1273" s="1"/>
      <c r="H1273" s="21"/>
      <c r="I1273" s="21"/>
      <c r="K1273" s="22"/>
    </row>
    <row r="1274" customFormat="false" ht="15" hidden="false" customHeight="false" outlineLevel="0" collapsed="false">
      <c r="B1274" s="23"/>
      <c r="D1274" s="1"/>
      <c r="H1274" s="21"/>
      <c r="I1274" s="21"/>
      <c r="K1274" s="22"/>
    </row>
    <row r="1275" customFormat="false" ht="15" hidden="false" customHeight="false" outlineLevel="0" collapsed="false">
      <c r="B1275" s="23"/>
      <c r="D1275" s="1"/>
      <c r="H1275" s="21"/>
      <c r="I1275" s="21"/>
      <c r="K1275" s="22"/>
    </row>
    <row r="1276" customFormat="false" ht="15" hidden="false" customHeight="false" outlineLevel="0" collapsed="false">
      <c r="B1276" s="23"/>
      <c r="D1276" s="1"/>
      <c r="H1276" s="21"/>
      <c r="I1276" s="21"/>
      <c r="K1276" s="22"/>
    </row>
    <row r="1277" customFormat="false" ht="15" hidden="false" customHeight="false" outlineLevel="0" collapsed="false">
      <c r="B1277" s="23"/>
      <c r="D1277" s="1"/>
      <c r="H1277" s="21"/>
      <c r="I1277" s="21"/>
      <c r="K1277" s="22"/>
    </row>
    <row r="1278" customFormat="false" ht="15" hidden="false" customHeight="false" outlineLevel="0" collapsed="false">
      <c r="B1278" s="23"/>
      <c r="D1278" s="1"/>
      <c r="H1278" s="21"/>
      <c r="I1278" s="21"/>
      <c r="K1278" s="22"/>
    </row>
    <row r="1279" customFormat="false" ht="15" hidden="false" customHeight="false" outlineLevel="0" collapsed="false">
      <c r="B1279" s="23"/>
      <c r="D1279" s="1"/>
      <c r="H1279" s="21"/>
      <c r="I1279" s="21"/>
      <c r="K1279" s="22"/>
    </row>
    <row r="1280" customFormat="false" ht="15" hidden="false" customHeight="false" outlineLevel="0" collapsed="false">
      <c r="B1280" s="23"/>
      <c r="D1280" s="1"/>
      <c r="H1280" s="21"/>
      <c r="I1280" s="21"/>
      <c r="K1280" s="22"/>
    </row>
    <row r="1281" customFormat="false" ht="15" hidden="false" customHeight="false" outlineLevel="0" collapsed="false">
      <c r="B1281" s="23"/>
      <c r="D1281" s="1"/>
      <c r="H1281" s="21"/>
      <c r="I1281" s="21"/>
      <c r="K1281" s="22"/>
    </row>
    <row r="1282" customFormat="false" ht="15" hidden="false" customHeight="false" outlineLevel="0" collapsed="false">
      <c r="B1282" s="23"/>
      <c r="D1282" s="1"/>
      <c r="H1282" s="21"/>
      <c r="I1282" s="21"/>
      <c r="K1282" s="22"/>
    </row>
    <row r="1283" customFormat="false" ht="15" hidden="false" customHeight="false" outlineLevel="0" collapsed="false">
      <c r="B1283" s="23"/>
      <c r="D1283" s="1"/>
      <c r="H1283" s="21"/>
      <c r="I1283" s="21"/>
      <c r="K1283" s="22"/>
    </row>
    <row r="1284" customFormat="false" ht="15" hidden="false" customHeight="false" outlineLevel="0" collapsed="false">
      <c r="B1284" s="23"/>
      <c r="D1284" s="1"/>
      <c r="H1284" s="21"/>
      <c r="I1284" s="21"/>
      <c r="K1284" s="22"/>
    </row>
    <row r="1285" customFormat="false" ht="15" hidden="false" customHeight="false" outlineLevel="0" collapsed="false">
      <c r="B1285" s="23"/>
      <c r="D1285" s="1"/>
      <c r="H1285" s="21"/>
      <c r="I1285" s="21"/>
      <c r="K1285" s="22"/>
    </row>
    <row r="1286" customFormat="false" ht="15" hidden="false" customHeight="false" outlineLevel="0" collapsed="false">
      <c r="B1286" s="23"/>
      <c r="D1286" s="1"/>
      <c r="H1286" s="21"/>
      <c r="I1286" s="21"/>
      <c r="K1286" s="22"/>
    </row>
    <row r="1287" customFormat="false" ht="15" hidden="false" customHeight="false" outlineLevel="0" collapsed="false">
      <c r="B1287" s="23"/>
      <c r="D1287" s="1"/>
      <c r="H1287" s="21"/>
      <c r="I1287" s="21"/>
      <c r="K1287" s="22"/>
    </row>
    <row r="1288" customFormat="false" ht="15" hidden="false" customHeight="false" outlineLevel="0" collapsed="false">
      <c r="B1288" s="23"/>
      <c r="D1288" s="1"/>
      <c r="H1288" s="21"/>
      <c r="I1288" s="21"/>
      <c r="K1288" s="22"/>
    </row>
    <row r="1289" customFormat="false" ht="15" hidden="false" customHeight="false" outlineLevel="0" collapsed="false">
      <c r="B1289" s="23"/>
      <c r="D1289" s="1"/>
      <c r="H1289" s="21"/>
      <c r="I1289" s="21"/>
      <c r="K1289" s="22"/>
    </row>
    <row r="1290" customFormat="false" ht="15" hidden="false" customHeight="false" outlineLevel="0" collapsed="false">
      <c r="B1290" s="23"/>
      <c r="D1290" s="1"/>
      <c r="H1290" s="21"/>
      <c r="I1290" s="21"/>
      <c r="K1290" s="22"/>
    </row>
    <row r="1291" customFormat="false" ht="15" hidden="false" customHeight="false" outlineLevel="0" collapsed="false">
      <c r="B1291" s="23"/>
      <c r="D1291" s="1"/>
      <c r="H1291" s="21"/>
      <c r="I1291" s="21"/>
      <c r="K1291" s="22"/>
    </row>
    <row r="1292" customFormat="false" ht="15" hidden="false" customHeight="false" outlineLevel="0" collapsed="false">
      <c r="B1292" s="23"/>
      <c r="D1292" s="1"/>
      <c r="H1292" s="21"/>
      <c r="I1292" s="21"/>
      <c r="K1292" s="22"/>
    </row>
    <row r="1293" customFormat="false" ht="15" hidden="false" customHeight="false" outlineLevel="0" collapsed="false">
      <c r="B1293" s="23"/>
      <c r="D1293" s="1"/>
      <c r="H1293" s="21"/>
      <c r="I1293" s="21"/>
      <c r="K1293" s="22"/>
    </row>
    <row r="1294" customFormat="false" ht="15" hidden="false" customHeight="false" outlineLevel="0" collapsed="false">
      <c r="B1294" s="23"/>
      <c r="D1294" s="1"/>
      <c r="H1294" s="21"/>
      <c r="I1294" s="21"/>
      <c r="K1294" s="22"/>
    </row>
    <row r="1295" customFormat="false" ht="15" hidden="false" customHeight="false" outlineLevel="0" collapsed="false">
      <c r="B1295" s="23"/>
      <c r="D1295" s="1"/>
      <c r="H1295" s="21"/>
      <c r="I1295" s="21"/>
      <c r="K1295" s="22"/>
    </row>
    <row r="1296" customFormat="false" ht="15" hidden="false" customHeight="false" outlineLevel="0" collapsed="false">
      <c r="B1296" s="23"/>
      <c r="D1296" s="1"/>
      <c r="H1296" s="21"/>
      <c r="I1296" s="21"/>
      <c r="K1296" s="22"/>
    </row>
    <row r="1297" customFormat="false" ht="15" hidden="false" customHeight="false" outlineLevel="0" collapsed="false">
      <c r="B1297" s="23"/>
      <c r="D1297" s="1"/>
      <c r="H1297" s="21"/>
      <c r="I1297" s="21"/>
      <c r="K1297" s="22"/>
    </row>
    <row r="1298" customFormat="false" ht="15" hidden="false" customHeight="false" outlineLevel="0" collapsed="false">
      <c r="B1298" s="23"/>
      <c r="D1298" s="1"/>
      <c r="H1298" s="21"/>
      <c r="I1298" s="21"/>
      <c r="K1298" s="22"/>
    </row>
    <row r="1299" customFormat="false" ht="15" hidden="false" customHeight="false" outlineLevel="0" collapsed="false">
      <c r="B1299" s="23"/>
      <c r="D1299" s="1"/>
      <c r="H1299" s="21"/>
      <c r="I1299" s="21"/>
      <c r="K1299" s="22"/>
    </row>
    <row r="1300" customFormat="false" ht="15" hidden="false" customHeight="false" outlineLevel="0" collapsed="false">
      <c r="B1300" s="23"/>
      <c r="D1300" s="1"/>
      <c r="H1300" s="21"/>
      <c r="I1300" s="21"/>
      <c r="K1300" s="22"/>
    </row>
    <row r="1301" customFormat="false" ht="15" hidden="false" customHeight="false" outlineLevel="0" collapsed="false">
      <c r="B1301" s="23"/>
      <c r="D1301" s="1"/>
      <c r="H1301" s="21"/>
      <c r="I1301" s="21"/>
      <c r="K1301" s="22"/>
    </row>
    <row r="1302" customFormat="false" ht="15" hidden="false" customHeight="false" outlineLevel="0" collapsed="false">
      <c r="B1302" s="23"/>
      <c r="D1302" s="1"/>
      <c r="H1302" s="21"/>
      <c r="I1302" s="21"/>
      <c r="K1302" s="22"/>
    </row>
    <row r="1303" customFormat="false" ht="15" hidden="false" customHeight="false" outlineLevel="0" collapsed="false">
      <c r="B1303" s="23"/>
      <c r="D1303" s="1"/>
      <c r="H1303" s="21"/>
      <c r="I1303" s="21"/>
      <c r="K1303" s="22"/>
    </row>
    <row r="1304" customFormat="false" ht="15" hidden="false" customHeight="false" outlineLevel="0" collapsed="false">
      <c r="B1304" s="23"/>
      <c r="D1304" s="1"/>
      <c r="H1304" s="21"/>
      <c r="I1304" s="21"/>
      <c r="K1304" s="22"/>
    </row>
    <row r="1305" customFormat="false" ht="15" hidden="false" customHeight="false" outlineLevel="0" collapsed="false">
      <c r="B1305" s="23"/>
      <c r="D1305" s="1"/>
      <c r="H1305" s="21"/>
      <c r="I1305" s="21"/>
      <c r="K1305" s="22"/>
    </row>
    <row r="1306" customFormat="false" ht="15" hidden="false" customHeight="false" outlineLevel="0" collapsed="false">
      <c r="B1306" s="23"/>
      <c r="D1306" s="1"/>
      <c r="H1306" s="21"/>
      <c r="I1306" s="21"/>
      <c r="K1306" s="22"/>
    </row>
    <row r="1307" customFormat="false" ht="15" hidden="false" customHeight="false" outlineLevel="0" collapsed="false">
      <c r="B1307" s="23"/>
      <c r="D1307" s="1"/>
      <c r="H1307" s="21"/>
      <c r="I1307" s="21"/>
      <c r="K1307" s="22"/>
    </row>
    <row r="1308" customFormat="false" ht="15" hidden="false" customHeight="false" outlineLevel="0" collapsed="false">
      <c r="B1308" s="23"/>
      <c r="D1308" s="1"/>
      <c r="H1308" s="21"/>
      <c r="I1308" s="21"/>
      <c r="K1308" s="22"/>
    </row>
    <row r="1309" customFormat="false" ht="15" hidden="false" customHeight="false" outlineLevel="0" collapsed="false">
      <c r="B1309" s="23"/>
      <c r="D1309" s="1"/>
      <c r="H1309" s="21"/>
      <c r="I1309" s="21"/>
      <c r="K1309" s="22"/>
    </row>
    <row r="1310" customFormat="false" ht="15" hidden="false" customHeight="false" outlineLevel="0" collapsed="false">
      <c r="B1310" s="23"/>
      <c r="D1310" s="1"/>
      <c r="H1310" s="21"/>
      <c r="I1310" s="21"/>
      <c r="K1310" s="22"/>
    </row>
    <row r="1311" customFormat="false" ht="15" hidden="false" customHeight="false" outlineLevel="0" collapsed="false">
      <c r="B1311" s="23"/>
      <c r="D1311" s="1"/>
      <c r="H1311" s="21"/>
      <c r="I1311" s="21"/>
      <c r="K1311" s="22"/>
    </row>
    <row r="1312" customFormat="false" ht="15" hidden="false" customHeight="false" outlineLevel="0" collapsed="false">
      <c r="B1312" s="23"/>
      <c r="D1312" s="1"/>
      <c r="H1312" s="21"/>
      <c r="I1312" s="21"/>
      <c r="K1312" s="22"/>
    </row>
    <row r="1313" customFormat="false" ht="15" hidden="false" customHeight="false" outlineLevel="0" collapsed="false">
      <c r="B1313" s="23"/>
      <c r="D1313" s="1"/>
      <c r="H1313" s="21"/>
      <c r="I1313" s="21"/>
      <c r="K1313" s="22"/>
    </row>
    <row r="1314" customFormat="false" ht="15" hidden="false" customHeight="false" outlineLevel="0" collapsed="false">
      <c r="B1314" s="23"/>
      <c r="D1314" s="1"/>
      <c r="H1314" s="21"/>
      <c r="I1314" s="21"/>
      <c r="K1314" s="22"/>
    </row>
    <row r="1315" customFormat="false" ht="15" hidden="false" customHeight="false" outlineLevel="0" collapsed="false">
      <c r="B1315" s="23"/>
      <c r="D1315" s="1"/>
      <c r="H1315" s="21"/>
      <c r="I1315" s="21"/>
      <c r="K1315" s="22"/>
    </row>
    <row r="1316" customFormat="false" ht="15" hidden="false" customHeight="false" outlineLevel="0" collapsed="false">
      <c r="B1316" s="23"/>
      <c r="D1316" s="1"/>
      <c r="H1316" s="21"/>
      <c r="I1316" s="21"/>
      <c r="K1316" s="22"/>
    </row>
    <row r="1317" customFormat="false" ht="15" hidden="false" customHeight="false" outlineLevel="0" collapsed="false">
      <c r="B1317" s="23"/>
      <c r="D1317" s="1"/>
      <c r="H1317" s="21"/>
      <c r="I1317" s="21"/>
      <c r="K1317" s="22"/>
    </row>
    <row r="1318" customFormat="false" ht="15" hidden="false" customHeight="false" outlineLevel="0" collapsed="false">
      <c r="B1318" s="23"/>
      <c r="D1318" s="1"/>
      <c r="H1318" s="21"/>
      <c r="I1318" s="21"/>
      <c r="K1318" s="22"/>
    </row>
    <row r="1319" customFormat="false" ht="15" hidden="false" customHeight="false" outlineLevel="0" collapsed="false">
      <c r="B1319" s="23"/>
      <c r="D1319" s="1"/>
      <c r="H1319" s="21"/>
      <c r="I1319" s="21"/>
      <c r="K1319" s="22"/>
    </row>
    <row r="1320" customFormat="false" ht="15" hidden="false" customHeight="false" outlineLevel="0" collapsed="false">
      <c r="B1320" s="23"/>
      <c r="D1320" s="1"/>
      <c r="H1320" s="21"/>
      <c r="I1320" s="21"/>
      <c r="K1320" s="22"/>
    </row>
  </sheetData>
  <printOptions headings="true" gridLines="true" gridLinesSet="true" horizontalCentered="false" verticalCentered="false"/>
  <pageMargins left="0.7" right="0.7" top="0.7875" bottom="0.78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legacyDrawing r:id="rId2"/>
  <tableParts>
    <tablePart r:id="rId3"/>
  </tableParts>
</worksheet>
</file>

<file path=docProps/app.xml><?xml version="1.0" encoding="utf-8"?>
<Properties xmlns="http://schemas.openxmlformats.org/officeDocument/2006/extended-properties" xmlns:vt="http://schemas.openxmlformats.org/officeDocument/2006/docPropsVTypes">
  <Template/>
  <TotalTime>11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2014-03-10T16:59:50Z</dcterms:created>
  <dc:creator>User</dc:creator>
  <dc:description/>
  <dc:language>en-US</dc:language>
  <cp:lastModifiedBy/>
  <cp:lastPrinted>2024-06-19T10:26:21Z</cp:lastPrinted>
  <dcterms:modified xsi:type="dcterms:W3CDTF">2024-09-21T16:00:16Z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