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D1D96C56-BFB5-45F1-B1E4-4B1A1075A6EE}" xr6:coauthVersionLast="47" xr6:coauthVersionMax="47" xr10:uidLastSave="{00000000-0000-0000-0000-000000000000}"/>
  <bookViews>
    <workbookView xWindow="390" yWindow="390" windowWidth="28800" windowHeight="20295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6" i="1"/>
  <c r="AI39" i="1"/>
  <c r="AI38" i="1"/>
  <c r="AE33" i="1"/>
  <c r="AF33" i="1"/>
  <c r="AE34" i="1"/>
  <c r="AF34" i="1"/>
  <c r="AE35" i="1"/>
  <c r="AF3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6" i="1"/>
  <c r="AD39" i="1"/>
  <c r="AD38" i="1"/>
  <c r="V10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6" i="1"/>
  <c r="T39" i="1"/>
  <c r="T38" i="1"/>
  <c r="F38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Q26" i="1"/>
  <c r="Q27" i="1"/>
  <c r="Q28" i="1"/>
  <c r="Q29" i="1"/>
  <c r="Q30" i="1"/>
  <c r="Q31" i="1"/>
  <c r="Q32" i="1"/>
  <c r="Q33" i="1"/>
  <c r="Q34" i="1"/>
  <c r="Q3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Y39" i="1"/>
  <c r="Y38" i="1"/>
  <c r="P39" i="1"/>
  <c r="P38" i="1"/>
  <c r="K39" i="1"/>
  <c r="K38" i="1"/>
  <c r="F39" i="1"/>
  <c r="Z17" i="1"/>
  <c r="Z18" i="1"/>
  <c r="Z19" i="1"/>
  <c r="Z20" i="1"/>
  <c r="Z21" i="1"/>
  <c r="Z22" i="1"/>
  <c r="Z23" i="1"/>
  <c r="Z24" i="1"/>
  <c r="Z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Z7" i="1"/>
  <c r="Z8" i="1"/>
  <c r="Z9" i="1"/>
  <c r="Z10" i="1"/>
  <c r="Z11" i="1"/>
  <c r="Z12" i="1"/>
  <c r="Z13" i="1"/>
  <c r="Z14" i="1"/>
  <c r="Z15" i="1"/>
  <c r="Z16" i="1"/>
  <c r="Z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<sst xmlns="http://schemas.openxmlformats.org/spreadsheetml/2006/main" count="63" uniqueCount="46">
  <si>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</si>
  <si>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</si>
  <si>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</si>
  <si>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</si>
  <si>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</si>
  <si>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</si>
  <si>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</si>
  <si>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</si>
  <si>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</si>
  <si>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</si>
  <si>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</si>
  <si>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</si>
  <si>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</si>
  <si>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</si>
  <si>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</si>
  <si>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</si>
  <si>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</si>
  <si>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</si>
  <si>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</si>
  <si>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</si>
  <si>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</si>
  <si>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</si>
  <si>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</si>
  <si>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</si>
  <si>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</si>
  <si>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</si>
  <si>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</si>
  <si>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</si>
  <si>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</si>
  <si>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</si>
  <si>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</si>
  <si>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</si>
  <si>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</si>
  <si>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</si>
  <si>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</si>
  <si>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</si>
  <si>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</si>
  <si>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</si>
  <si>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</si>
  <si>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</si>
  <si>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</si>
  <si>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</si>
  <si>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</si>
  <si>
    <t>Neoverse V2</t>
  </si>
  <si>
    <t>Apple M3</t>
  </si>
  <si>
    <t>Apple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</si>
</sst>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AL41"/>
  <sheetViews>
    <sheetView tabSelected="1" workbookViewId="0"/>
  </sheetViews>
  <sheetFormatPr defaultColWidth="8.85546875" defaultRowHeight="15" x14ac:dyDescent="0.25"/>
  <cols>
    <col min="1" max="2" width="1.140625" customWidth="1"/>
    <col min="3" max="3" width="29.85546875" style="1" customWidth="1"/>
    <col min="4" max="5" width="1.140625" customWidth="1"/>
    <col min="6" max="8" width="8.7109375" customWidth="1"/>
    <col min="9" max="10" width="1.140625" customWidth="1"/>
    <col min="11" max="13" width="8.7109375" customWidth="1"/>
    <col min="14" max="15" width="1.140625" customWidth="1"/>
    <col min="16" max="17" width="8.7109375" customWidth="1"/>
    <col min="18" max="19" width="1.140625" customWidth="1"/>
    <col min="20" max="22" width="8.7109375" customWidth="1"/>
    <col min="23" max="24" width="1.140625" customWidth="1"/>
    <col min="25" max="27" width="8.7109375" customWidth="1"/>
    <col min="28" max="29" width="1.140625" customWidth="1"/>
    <col min="30" max="32" width="8.7109375" customWidth="1"/>
    <col min="33" max="34" width="1.140625" customWidth="1"/>
    <col min="35" max="35" width="8.7109375" style="25" customWidth="1"/>
    <col min="36" max="37" width="8.7109375" customWidth="1"/>
    <col min="38" max="38" width="1.140625" customWidth="1"/>
  </cols>
  <sheetData>
    <row r="1" spans="2:38" ht="3.95" customHeight="1" x14ac:dyDescent="0.25"/>
    <row r="2" spans="2:38" ht="15" customHeight="1" x14ac:dyDescent="0.25">
      <c r="B2" s="4"/>
      <c r="C2" s="5" t="s">
        <v>18</v>
      </c>
      <c r="D2" s="7"/>
      <c r="E2" s="4"/>
      <c r="F2" s="22" t="s">
        <v>1</v>
      </c>
      <c r="G2" s="22"/>
      <c r="H2" s="22"/>
      <c r="I2" s="7"/>
      <c r="J2" s="4"/>
      <c r="K2" s="22" t="s">
        <v>2</v>
      </c>
      <c r="L2" s="22"/>
      <c r="M2" s="22"/>
      <c r="N2" s="7"/>
      <c r="O2" s="4"/>
      <c r="P2" s="22" t="s">
        <v>3</v>
      </c>
      <c r="Q2" s="22"/>
      <c r="R2" s="7"/>
      <c r="S2" s="4"/>
      <c r="T2" s="22" t="s">
        <v>43</v>
      </c>
      <c r="U2" s="22"/>
      <c r="V2" s="22"/>
      <c r="W2" s="7"/>
      <c r="X2" s="6"/>
      <c r="Y2" s="22" t="s">
        <v>0</v>
      </c>
      <c r="Z2" s="22"/>
      <c r="AA2" s="22"/>
      <c r="AB2" s="7"/>
      <c r="AC2" s="6"/>
      <c r="AD2" s="22" t="s">
        <v>44</v>
      </c>
      <c r="AE2" s="22"/>
      <c r="AF2" s="22"/>
      <c r="AG2" s="7"/>
      <c r="AH2" s="6"/>
      <c r="AI2" s="22" t="s">
        <v>45</v>
      </c>
      <c r="AJ2" s="22"/>
      <c r="AK2" s="22"/>
      <c r="AL2" s="7"/>
    </row>
    <row r="3" spans="2:38" x14ac:dyDescent="0.25">
      <c r="B3" s="8"/>
      <c r="C3" s="2" t="s">
        <v>20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4">
        <v>2.6</v>
      </c>
      <c r="Q3" s="24"/>
      <c r="R3" s="9"/>
      <c r="S3" s="8"/>
      <c r="T3" s="23">
        <v>3.3</v>
      </c>
      <c r="U3" s="23"/>
      <c r="V3" s="23"/>
      <c r="W3" s="9"/>
      <c r="Y3" s="23">
        <v>3.2</v>
      </c>
      <c r="Z3" s="23"/>
      <c r="AA3" s="23"/>
      <c r="AB3" s="9"/>
      <c r="AD3" s="23">
        <v>4</v>
      </c>
      <c r="AE3" s="23"/>
      <c r="AF3" s="23"/>
      <c r="AG3" s="9"/>
      <c r="AI3" s="23">
        <v>4.4000000000000004</v>
      </c>
      <c r="AJ3" s="23"/>
      <c r="AK3" s="23"/>
      <c r="AL3" s="9"/>
    </row>
    <row r="4" spans="2:38" x14ac:dyDescent="0.25">
      <c r="B4" s="14"/>
      <c r="C4" s="15" t="s">
        <v>34</v>
      </c>
      <c r="D4" s="16"/>
      <c r="E4" s="14"/>
      <c r="F4" s="17" t="s">
        <v>19</v>
      </c>
      <c r="G4" s="27" t="s">
        <v>21</v>
      </c>
      <c r="H4" s="17" t="s">
        <v>35</v>
      </c>
      <c r="I4" s="16"/>
      <c r="J4" s="14"/>
      <c r="K4" s="17" t="s">
        <v>19</v>
      </c>
      <c r="L4" s="27" t="s">
        <v>21</v>
      </c>
      <c r="M4" s="17" t="s">
        <v>35</v>
      </c>
      <c r="N4" s="16"/>
      <c r="O4" s="14"/>
      <c r="P4" s="17" t="s">
        <v>19</v>
      </c>
      <c r="Q4" s="27" t="s">
        <v>21</v>
      </c>
      <c r="R4" s="16"/>
      <c r="S4" s="14"/>
      <c r="T4" s="17" t="s">
        <v>19</v>
      </c>
      <c r="U4" s="27" t="s">
        <v>21</v>
      </c>
      <c r="V4" s="17" t="s">
        <v>35</v>
      </c>
      <c r="W4" s="16"/>
      <c r="X4" s="18"/>
      <c r="Y4" s="17" t="s">
        <v>19</v>
      </c>
      <c r="Z4" s="27" t="s">
        <v>21</v>
      </c>
      <c r="AA4" s="17" t="s">
        <v>35</v>
      </c>
      <c r="AB4" s="16"/>
      <c r="AC4" s="18"/>
      <c r="AD4" s="17" t="s">
        <v>19</v>
      </c>
      <c r="AE4" s="27" t="s">
        <v>21</v>
      </c>
      <c r="AF4" s="17" t="s">
        <v>35</v>
      </c>
      <c r="AG4" s="16"/>
      <c r="AH4" s="18"/>
      <c r="AI4" s="17" t="s">
        <v>19</v>
      </c>
      <c r="AJ4" s="27" t="s">
        <v>21</v>
      </c>
      <c r="AK4" s="17" t="s">
        <v>35</v>
      </c>
      <c r="AL4" s="16"/>
    </row>
    <row r="5" spans="2:38" ht="3.95" customHeight="1" x14ac:dyDescent="0.25">
      <c r="B5" s="8"/>
      <c r="D5" s="9"/>
      <c r="E5" s="8"/>
      <c r="I5" s="9"/>
      <c r="J5" s="8"/>
      <c r="N5" s="9"/>
      <c r="O5" s="8"/>
      <c r="R5" s="9"/>
      <c r="S5" s="8"/>
      <c r="W5" s="9"/>
      <c r="AB5" s="9"/>
      <c r="AG5" s="9"/>
      <c r="AL5" s="9"/>
    </row>
    <row r="6" spans="2:38" x14ac:dyDescent="0.25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S6" s="8"/>
      <c r="T6" s="3">
        <v>2.9000000000000001E-2</v>
      </c>
      <c r="U6" s="3">
        <f>1/($T$3*T6)</f>
        <v>10.449320794148381</v>
      </c>
      <c r="V6" s="20">
        <f>(T6*$T$3 - $P6*$P$3)/($P6*$P$3)</f>
        <v>2.2435897435897335E-2</v>
      </c>
      <c r="W6" s="9"/>
      <c r="Y6" s="3">
        <v>4.4999999999999998E-2</v>
      </c>
      <c r="Z6" s="3">
        <f>1/($Y$3*Y6)</f>
        <v>6.9444444444444446</v>
      </c>
      <c r="AA6" s="20">
        <f>(Y6*$Y$3 - $P6*$P$3)/($P6*$P$3)</f>
        <v>0.53846153846153832</v>
      </c>
      <c r="AB6" s="9"/>
      <c r="AD6" s="3">
        <v>3.3000000000000002E-2</v>
      </c>
      <c r="AE6" s="3">
        <f>1/($AD$3*AD6)</f>
        <v>7.5757575757575752</v>
      </c>
      <c r="AF6" s="20">
        <f>(AD6*$AD$3 - $P6*$P$3)/($P6*$P$3)</f>
        <v>0.4102564102564103</v>
      </c>
      <c r="AG6" s="9"/>
      <c r="AI6" s="25">
        <v>2.7E-2</v>
      </c>
      <c r="AJ6" s="3">
        <f>1/($AI$3*AI6)</f>
        <v>8.4175084175084169</v>
      </c>
      <c r="AK6" s="20">
        <f>(AI6*$AI$3 - $P6*$P$3)/($P6*$P$3)</f>
        <v>0.26923076923076922</v>
      </c>
      <c r="AL6" s="9"/>
    </row>
    <row r="7" spans="2:38" x14ac:dyDescent="0.25">
      <c r="B7" s="8"/>
      <c r="C7" t="s">
        <v>5</v>
      </c>
      <c r="D7" s="9"/>
      <c r="E7" s="8"/>
      <c r="F7" s="3">
        <v>0.29699999999999999</v>
      </c>
      <c r="G7" s="3">
        <f t="shared" ref="G7:G32" si="0">1/($F$3*F7)</f>
        <v>1.8705574261129818</v>
      </c>
      <c r="H7" s="20">
        <f t="shared" ref="H7:H32" si="1">(F7*$F$3 - $P7*$P$3)/($P7*$P$3)</f>
        <v>1.0769230769230766</v>
      </c>
      <c r="I7" s="9"/>
      <c r="J7" s="8"/>
      <c r="K7" s="3">
        <v>0.115</v>
      </c>
      <c r="L7" s="3">
        <f t="shared" ref="L7:L25" si="2">1/($K$3*K7)</f>
        <v>2.8985507246376807</v>
      </c>
      <c r="M7" s="20">
        <f t="shared" ref="M7:M25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S7" s="8"/>
      <c r="T7" s="3">
        <v>0.08</v>
      </c>
      <c r="U7" s="3">
        <f t="shared" ref="U7:U32" si="4">1/($T$3*T7)</f>
        <v>3.7878787878787876</v>
      </c>
      <c r="V7" s="20">
        <f t="shared" ref="V7:V32" si="5">(T7*$T$3 - $P7*$P$3)/($P7*$P$3)</f>
        <v>2.5641025641025619E-2</v>
      </c>
      <c r="W7" s="9"/>
      <c r="Y7" s="3">
        <v>7.0000000000000007E-2</v>
      </c>
      <c r="Z7" s="3">
        <f t="shared" ref="Z7:Z25" si="6">1/($Y$3*Y7)</f>
        <v>4.4642857142857135</v>
      </c>
      <c r="AA7" s="20">
        <f t="shared" ref="AA7:AA25" si="7">(Y7*$Y$3 - $P7*$P$3)/($P7*$P$3)</f>
        <v>-0.1297591297591297</v>
      </c>
      <c r="AB7" s="9"/>
      <c r="AD7" s="3">
        <v>3.5999999999999997E-2</v>
      </c>
      <c r="AE7" s="3">
        <f t="shared" ref="AE7:AE32" si="8">1/($AD$3*AD7)</f>
        <v>6.9444444444444446</v>
      </c>
      <c r="AF7" s="20">
        <f t="shared" ref="AF7:AF32" si="9">(AD7*$AD$3 - $P7*$P$3)/($P7*$P$3)</f>
        <v>-0.44055944055944063</v>
      </c>
      <c r="AG7" s="9"/>
      <c r="AI7" s="25">
        <v>3.4000000000000002E-2</v>
      </c>
      <c r="AJ7" s="3">
        <f t="shared" ref="AJ7:AJ35" si="10">1/($AI$3*AI7)</f>
        <v>6.6844919786096249</v>
      </c>
      <c r="AK7" s="20">
        <f t="shared" ref="AK7:AK35" si="11">(AI7*$AI$3 - $P7*$P$3)/($P7*$P$3)</f>
        <v>-0.41880341880341881</v>
      </c>
      <c r="AL7" s="9"/>
    </row>
    <row r="8" spans="2:38" x14ac:dyDescent="0.25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5" si="12">1/($P$3*P8)</f>
        <v>3.8850038850038846</v>
      </c>
      <c r="R8" s="9"/>
      <c r="S8" s="8"/>
      <c r="T8" s="3">
        <v>8.3000000000000004E-2</v>
      </c>
      <c r="U8" s="3">
        <f t="shared" si="4"/>
        <v>3.6509675063891933</v>
      </c>
      <c r="V8" s="20">
        <f t="shared" si="5"/>
        <v>6.4102564102563944E-2</v>
      </c>
      <c r="W8" s="9"/>
      <c r="Y8" s="3">
        <v>0.108</v>
      </c>
      <c r="Z8" s="3">
        <f t="shared" si="6"/>
        <v>2.8935185185185182</v>
      </c>
      <c r="AA8" s="20">
        <f t="shared" si="7"/>
        <v>0.34265734265734266</v>
      </c>
      <c r="AB8" s="9"/>
      <c r="AD8" s="3">
        <v>6.5000000000000002E-2</v>
      </c>
      <c r="AE8" s="3">
        <f t="shared" si="8"/>
        <v>3.8461538461538458</v>
      </c>
      <c r="AF8" s="20">
        <f t="shared" si="9"/>
        <v>1.0101010101010065E-2</v>
      </c>
      <c r="AG8" s="9"/>
      <c r="AI8" s="25">
        <v>5.8000000000000003E-2</v>
      </c>
      <c r="AJ8" s="3">
        <f t="shared" si="10"/>
        <v>3.918495297805642</v>
      </c>
      <c r="AK8" s="20">
        <f t="shared" si="11"/>
        <v>-8.5470085470084681E-3</v>
      </c>
      <c r="AL8" s="9"/>
    </row>
    <row r="9" spans="2:38" x14ac:dyDescent="0.25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12"/>
        <v>2.935995302407516</v>
      </c>
      <c r="R9" s="9"/>
      <c r="S9" s="8"/>
      <c r="T9" s="3">
        <v>0.124</v>
      </c>
      <c r="U9" s="3">
        <f t="shared" si="4"/>
        <v>2.443792766373412</v>
      </c>
      <c r="V9" s="20">
        <f t="shared" si="5"/>
        <v>0.20140927774515541</v>
      </c>
      <c r="W9" s="9"/>
      <c r="Y9" s="3">
        <v>0.107</v>
      </c>
      <c r="Z9" s="3">
        <f t="shared" si="6"/>
        <v>2.9205607476635511</v>
      </c>
      <c r="AA9" s="20">
        <f t="shared" si="7"/>
        <v>5.2847915443335986E-3</v>
      </c>
      <c r="AB9" s="9"/>
      <c r="AD9" s="3">
        <v>6.6000000000000003E-2</v>
      </c>
      <c r="AE9" s="3">
        <f t="shared" si="8"/>
        <v>3.7878787878787876</v>
      </c>
      <c r="AF9" s="20">
        <f t="shared" si="9"/>
        <v>-0.22489724016441573</v>
      </c>
      <c r="AG9" s="9"/>
      <c r="AI9" s="25">
        <v>5.8000000000000003E-2</v>
      </c>
      <c r="AJ9" s="3">
        <f t="shared" si="10"/>
        <v>3.918495297805642</v>
      </c>
      <c r="AK9" s="20">
        <f t="shared" si="11"/>
        <v>-0.25073399882560182</v>
      </c>
      <c r="AL9" s="9"/>
    </row>
    <row r="10" spans="2:38" x14ac:dyDescent="0.25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12"/>
        <v>0.99127676447264057</v>
      </c>
      <c r="R10" s="9"/>
      <c r="S10" s="8"/>
      <c r="T10" s="3">
        <v>0.309</v>
      </c>
      <c r="U10" s="3">
        <f t="shared" si="4"/>
        <v>0.98068059233107796</v>
      </c>
      <c r="V10" s="20">
        <f>(T10*$T$3 - $P10*$P$3)/($P10*$P$3)</f>
        <v>1.0804916732751474E-2</v>
      </c>
      <c r="W10" s="9"/>
      <c r="Y10" s="3">
        <v>0.313</v>
      </c>
      <c r="Z10" s="3">
        <f t="shared" si="6"/>
        <v>0.99840255591054305</v>
      </c>
      <c r="AA10" s="20">
        <f t="shared" si="7"/>
        <v>-7.137192704203107E-3</v>
      </c>
      <c r="AB10" s="9"/>
      <c r="AD10" s="3">
        <v>0.249</v>
      </c>
      <c r="AE10" s="3">
        <f t="shared" si="8"/>
        <v>1.0040160642570282</v>
      </c>
      <c r="AF10" s="20">
        <f t="shared" si="9"/>
        <v>-1.2688342585249944E-2</v>
      </c>
      <c r="AG10" s="9"/>
      <c r="AI10" s="25">
        <v>0.22700000000000001</v>
      </c>
      <c r="AJ10" s="3">
        <f t="shared" si="10"/>
        <v>1.0012014417300759</v>
      </c>
      <c r="AK10" s="20">
        <f t="shared" si="11"/>
        <v>-9.9127676447264158E-3</v>
      </c>
      <c r="AL10" s="9"/>
    </row>
    <row r="11" spans="2:38" x14ac:dyDescent="0.25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12"/>
        <v>1.9928258270227182</v>
      </c>
      <c r="R11" s="9"/>
      <c r="S11" s="8"/>
      <c r="T11" s="19">
        <v>0.152</v>
      </c>
      <c r="U11" s="3">
        <f t="shared" si="4"/>
        <v>1.9936204146730465</v>
      </c>
      <c r="V11" s="20">
        <f t="shared" si="5"/>
        <v>-3.9856516540472098E-4</v>
      </c>
      <c r="W11" s="9"/>
      <c r="Y11" s="19">
        <v>0.156</v>
      </c>
      <c r="Z11" s="3">
        <f t="shared" si="6"/>
        <v>2.0032051282051282</v>
      </c>
      <c r="AA11" s="20">
        <f t="shared" si="7"/>
        <v>-5.1813471502590493E-3</v>
      </c>
      <c r="AB11" s="9"/>
      <c r="AD11" s="19">
        <v>0.126</v>
      </c>
      <c r="AE11" s="3">
        <f t="shared" si="8"/>
        <v>1.9841269841269842</v>
      </c>
      <c r="AF11" s="20">
        <f t="shared" si="9"/>
        <v>4.3842168194499391E-3</v>
      </c>
      <c r="AG11" s="9"/>
      <c r="AI11" s="28">
        <v>7.4999999999999997E-2</v>
      </c>
      <c r="AJ11" s="3">
        <f t="shared" si="10"/>
        <v>3.0303030303030303</v>
      </c>
      <c r="AK11" s="20">
        <f t="shared" si="11"/>
        <v>-0.34236747708250298</v>
      </c>
      <c r="AL11" s="9"/>
    </row>
    <row r="12" spans="2:38" x14ac:dyDescent="0.25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12"/>
        <v>1.9928258270227182</v>
      </c>
      <c r="R12" s="9"/>
      <c r="S12" s="8"/>
      <c r="T12" s="19">
        <v>0.152</v>
      </c>
      <c r="U12" s="3">
        <f t="shared" si="4"/>
        <v>1.9936204146730465</v>
      </c>
      <c r="V12" s="20">
        <f t="shared" si="5"/>
        <v>-3.9856516540472098E-4</v>
      </c>
      <c r="W12" s="9"/>
      <c r="Y12" s="19">
        <v>0.156</v>
      </c>
      <c r="Z12" s="3">
        <f t="shared" si="6"/>
        <v>2.0032051282051282</v>
      </c>
      <c r="AA12" s="20">
        <f t="shared" si="7"/>
        <v>-5.1813471502590493E-3</v>
      </c>
      <c r="AB12" s="9"/>
      <c r="AD12" s="19">
        <v>0.126</v>
      </c>
      <c r="AE12" s="3">
        <f t="shared" si="8"/>
        <v>1.9841269841269842</v>
      </c>
      <c r="AF12" s="20">
        <f t="shared" si="9"/>
        <v>4.3842168194499391E-3</v>
      </c>
      <c r="AG12" s="9"/>
      <c r="AI12" s="28">
        <v>7.4999999999999997E-2</v>
      </c>
      <c r="AJ12" s="3">
        <f t="shared" si="10"/>
        <v>3.0303030303030303</v>
      </c>
      <c r="AK12" s="20">
        <f t="shared" si="11"/>
        <v>-0.34236747708250298</v>
      </c>
      <c r="AL12" s="9"/>
    </row>
    <row r="13" spans="2:38" x14ac:dyDescent="0.25">
      <c r="B13" s="8"/>
      <c r="C13" t="s">
        <v>22</v>
      </c>
      <c r="D13" s="9"/>
      <c r="E13" s="8"/>
      <c r="F13" s="3">
        <v>3.3530000000000002</v>
      </c>
      <c r="G13" s="3">
        <f t="shared" si="0"/>
        <v>0.16568910097093814</v>
      </c>
      <c r="H13" s="20">
        <f t="shared" si="1"/>
        <v>4.4602736078287308E-3</v>
      </c>
      <c r="I13" s="9"/>
      <c r="J13" s="8"/>
      <c r="K13" s="3">
        <v>2.0049999999999999</v>
      </c>
      <c r="L13" s="3">
        <f t="shared" si="2"/>
        <v>0.16625103906899419</v>
      </c>
      <c r="M13" s="20">
        <f t="shared" si="3"/>
        <v>1.0651399660485462E-3</v>
      </c>
      <c r="N13" s="9"/>
      <c r="O13" s="8"/>
      <c r="P13" s="3">
        <v>2.3109999999999999</v>
      </c>
      <c r="Q13" s="3">
        <f t="shared" si="12"/>
        <v>0.16642811969510368</v>
      </c>
      <c r="R13" s="9"/>
      <c r="S13" s="8"/>
      <c r="T13" s="3">
        <v>1.8240000000000001</v>
      </c>
      <c r="U13" s="3">
        <f t="shared" si="4"/>
        <v>0.16613503455608719</v>
      </c>
      <c r="V13" s="20">
        <f t="shared" si="5"/>
        <v>1.7641380687679785E-3</v>
      </c>
      <c r="W13" s="9"/>
      <c r="Y13" s="3">
        <v>0.625</v>
      </c>
      <c r="Z13" s="3">
        <f t="shared" si="6"/>
        <v>0.5</v>
      </c>
      <c r="AA13" s="20">
        <f t="shared" si="7"/>
        <v>-0.66714376060979264</v>
      </c>
      <c r="AB13" s="9"/>
      <c r="AD13" s="3">
        <v>0.498</v>
      </c>
      <c r="AE13" s="3">
        <f t="shared" si="8"/>
        <v>0.50200803212851408</v>
      </c>
      <c r="AF13" s="20">
        <f t="shared" si="9"/>
        <v>-0.66847518556735352</v>
      </c>
      <c r="AG13" s="9"/>
      <c r="AI13" s="25">
        <v>0.45400000000000001</v>
      </c>
      <c r="AJ13" s="3">
        <f t="shared" si="10"/>
        <v>0.50060072086503793</v>
      </c>
      <c r="AK13" s="20">
        <f t="shared" si="11"/>
        <v>-0.66754318809706081</v>
      </c>
      <c r="AL13" s="9"/>
    </row>
    <row r="14" spans="2:38" x14ac:dyDescent="0.25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12"/>
        <v>1.9928258270227182</v>
      </c>
      <c r="R14" s="9"/>
      <c r="S14" s="8"/>
      <c r="T14" s="3">
        <v>0.152</v>
      </c>
      <c r="U14" s="3">
        <f t="shared" si="4"/>
        <v>1.9936204146730465</v>
      </c>
      <c r="V14" s="20">
        <f t="shared" si="5"/>
        <v>-3.9856516540472098E-4</v>
      </c>
      <c r="W14" s="9"/>
      <c r="Y14" s="3">
        <v>0.156</v>
      </c>
      <c r="Z14" s="3">
        <f t="shared" si="6"/>
        <v>2.0032051282051282</v>
      </c>
      <c r="AA14" s="20">
        <f t="shared" si="7"/>
        <v>-5.1813471502590493E-3</v>
      </c>
      <c r="AB14" s="9"/>
      <c r="AD14" s="3">
        <v>0.125</v>
      </c>
      <c r="AE14" s="3">
        <f t="shared" si="8"/>
        <v>2</v>
      </c>
      <c r="AF14" s="20">
        <f t="shared" si="9"/>
        <v>-3.58708648864094E-3</v>
      </c>
      <c r="AG14" s="9"/>
      <c r="AI14" s="25">
        <v>7.4999999999999997E-2</v>
      </c>
      <c r="AJ14" s="3">
        <f t="shared" si="10"/>
        <v>3.0303030303030303</v>
      </c>
      <c r="AK14" s="20">
        <f t="shared" si="11"/>
        <v>-0.34236747708250298</v>
      </c>
      <c r="AL14" s="9"/>
    </row>
    <row r="15" spans="2:38" x14ac:dyDescent="0.25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12"/>
        <v>1.3082155939298796</v>
      </c>
      <c r="R15" s="9"/>
      <c r="S15" s="8"/>
      <c r="T15" s="3">
        <v>0.23799999999999999</v>
      </c>
      <c r="U15" s="3">
        <f t="shared" si="4"/>
        <v>1.2732365673542145</v>
      </c>
      <c r="V15" s="20">
        <f t="shared" si="5"/>
        <v>2.7472527472527354E-2</v>
      </c>
      <c r="W15" s="9"/>
      <c r="Y15" s="3">
        <v>0.157</v>
      </c>
      <c r="Z15" s="3">
        <f t="shared" si="6"/>
        <v>1.9904458598726111</v>
      </c>
      <c r="AA15" s="20">
        <f t="shared" si="7"/>
        <v>-0.34275248560962834</v>
      </c>
      <c r="AB15" s="9"/>
      <c r="AD15" s="3">
        <v>0.125</v>
      </c>
      <c r="AE15" s="3">
        <f t="shared" si="8"/>
        <v>2</v>
      </c>
      <c r="AF15" s="20">
        <f t="shared" si="9"/>
        <v>-0.34589220303506013</v>
      </c>
      <c r="AG15" s="9"/>
      <c r="AI15" s="25">
        <v>0.112</v>
      </c>
      <c r="AJ15" s="3">
        <f t="shared" si="10"/>
        <v>2.029220779220779</v>
      </c>
      <c r="AK15" s="20">
        <f t="shared" si="11"/>
        <v>-0.35531135531135521</v>
      </c>
      <c r="AL15" s="9"/>
    </row>
    <row r="16" spans="2:38" x14ac:dyDescent="0.25">
      <c r="B16" s="8"/>
      <c r="C16" t="s">
        <v>23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12"/>
        <v>3.6630036630036629</v>
      </c>
      <c r="R16" s="9"/>
      <c r="S16" s="8"/>
      <c r="T16" s="3">
        <v>9.5000000000000001E-2</v>
      </c>
      <c r="U16" s="3">
        <f t="shared" si="4"/>
        <v>3.1897926634768741</v>
      </c>
      <c r="V16" s="20">
        <f t="shared" si="5"/>
        <v>0.14835164835164827</v>
      </c>
      <c r="W16" s="9"/>
      <c r="Y16" s="3">
        <v>0.104</v>
      </c>
      <c r="Z16" s="3">
        <f t="shared" si="6"/>
        <v>3.0048076923076925</v>
      </c>
      <c r="AA16" s="20">
        <f t="shared" si="7"/>
        <v>0.21904761904761891</v>
      </c>
      <c r="AB16" s="9"/>
      <c r="AD16" s="3">
        <v>6.3E-2</v>
      </c>
      <c r="AE16" s="3">
        <f t="shared" si="8"/>
        <v>3.9682539682539684</v>
      </c>
      <c r="AF16" s="20">
        <f t="shared" si="9"/>
        <v>-7.6923076923076983E-2</v>
      </c>
      <c r="AG16" s="9"/>
      <c r="AI16" s="25">
        <v>3.7999999999999999E-2</v>
      </c>
      <c r="AJ16" s="3">
        <f t="shared" si="10"/>
        <v>5.9808612440191382</v>
      </c>
      <c r="AK16" s="20">
        <f t="shared" si="11"/>
        <v>-0.38754578754578756</v>
      </c>
      <c r="AL16" s="9"/>
    </row>
    <row r="17" spans="2:38" x14ac:dyDescent="0.25">
      <c r="B17" s="8"/>
      <c r="C17" t="s">
        <v>24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12"/>
        <v>3.6630036630036629</v>
      </c>
      <c r="R17" s="9"/>
      <c r="S17" s="8"/>
      <c r="T17" s="3">
        <v>0.10199999999999999</v>
      </c>
      <c r="U17" s="3">
        <f t="shared" si="4"/>
        <v>2.9708853238265007</v>
      </c>
      <c r="V17" s="20">
        <f t="shared" si="5"/>
        <v>0.23296703296703272</v>
      </c>
      <c r="W17" s="9"/>
      <c r="Y17" s="3">
        <v>0.105</v>
      </c>
      <c r="Z17" s="3">
        <f t="shared" si="6"/>
        <v>2.9761904761904758</v>
      </c>
      <c r="AA17" s="20">
        <f t="shared" si="7"/>
        <v>0.23076923076923075</v>
      </c>
      <c r="AB17" s="9"/>
      <c r="AD17" s="3">
        <v>6.4000000000000001E-2</v>
      </c>
      <c r="AE17" s="3">
        <f t="shared" si="8"/>
        <v>3.90625</v>
      </c>
      <c r="AF17" s="20">
        <f t="shared" si="9"/>
        <v>-6.227106227106232E-2</v>
      </c>
      <c r="AG17" s="9"/>
      <c r="AI17" s="25">
        <v>3.6999999999999998E-2</v>
      </c>
      <c r="AJ17" s="3">
        <f t="shared" si="10"/>
        <v>6.1425061425061429</v>
      </c>
      <c r="AK17" s="20">
        <f t="shared" si="11"/>
        <v>-0.40366300366300373</v>
      </c>
      <c r="AL17" s="9"/>
    </row>
    <row r="18" spans="2:38" x14ac:dyDescent="0.25">
      <c r="B18" s="8"/>
      <c r="C18" t="s">
        <v>25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12"/>
        <v>3.734129947722181</v>
      </c>
      <c r="R18" s="9"/>
      <c r="S18" s="8"/>
      <c r="T18" s="3">
        <v>9.9000000000000005E-2</v>
      </c>
      <c r="U18" s="3">
        <f t="shared" si="4"/>
        <v>3.0609121518212428</v>
      </c>
      <c r="V18" s="20">
        <f t="shared" si="5"/>
        <v>0.21994025392083649</v>
      </c>
      <c r="W18" s="9"/>
      <c r="Y18" s="3">
        <v>0.104</v>
      </c>
      <c r="Z18" s="3">
        <f t="shared" si="6"/>
        <v>3.0048076923076925</v>
      </c>
      <c r="AA18" s="20">
        <f t="shared" si="7"/>
        <v>0.24271844660194178</v>
      </c>
      <c r="AB18" s="9"/>
      <c r="AD18" s="3">
        <v>6.3E-2</v>
      </c>
      <c r="AE18" s="3">
        <f t="shared" si="8"/>
        <v>3.9682539682539684</v>
      </c>
      <c r="AF18" s="20">
        <f t="shared" si="9"/>
        <v>-5.8999253174010384E-2</v>
      </c>
      <c r="AG18" s="9"/>
      <c r="AI18" s="25">
        <v>3.7999999999999999E-2</v>
      </c>
      <c r="AJ18" s="3">
        <f t="shared" si="10"/>
        <v>5.9808612440191382</v>
      </c>
      <c r="AK18" s="20">
        <f t="shared" si="11"/>
        <v>-0.37565347274085126</v>
      </c>
      <c r="AL18" s="9"/>
    </row>
    <row r="19" spans="2:38" x14ac:dyDescent="0.25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12"/>
        <v>1.9623233908948192</v>
      </c>
      <c r="R19" s="9"/>
      <c r="S19" s="8"/>
      <c r="T19" s="19">
        <v>0.188</v>
      </c>
      <c r="U19" s="3">
        <f t="shared" si="4"/>
        <v>1.6118633139909737</v>
      </c>
      <c r="V19" s="20">
        <f t="shared" si="5"/>
        <v>0.21742543171114578</v>
      </c>
      <c r="W19" s="9"/>
      <c r="Y19" s="19">
        <v>0.156</v>
      </c>
      <c r="Z19" s="3">
        <f t="shared" si="6"/>
        <v>2.0032051282051282</v>
      </c>
      <c r="AA19" s="20">
        <f t="shared" si="7"/>
        <v>-2.0408163265306159E-2</v>
      </c>
      <c r="AB19" s="9"/>
      <c r="AD19" s="19">
        <v>0.124</v>
      </c>
      <c r="AE19" s="3">
        <f t="shared" si="8"/>
        <v>2.0161290322580645</v>
      </c>
      <c r="AF19" s="20">
        <f t="shared" si="9"/>
        <v>-2.6687598116169654E-2</v>
      </c>
      <c r="AG19" s="9"/>
      <c r="AI19" s="28">
        <v>0.112</v>
      </c>
      <c r="AJ19" s="3">
        <f t="shared" si="10"/>
        <v>2.029220779220779</v>
      </c>
      <c r="AK19" s="20">
        <f t="shared" si="11"/>
        <v>-3.2967032967032926E-2</v>
      </c>
      <c r="AL19" s="9"/>
    </row>
    <row r="20" spans="2:38" x14ac:dyDescent="0.25">
      <c r="B20" s="8"/>
      <c r="C20" t="s">
        <v>26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12"/>
        <v>1.9723865877712032</v>
      </c>
      <c r="R20" s="9"/>
      <c r="S20" s="8"/>
      <c r="T20" s="3">
        <v>0.156</v>
      </c>
      <c r="U20" s="3">
        <f t="shared" si="4"/>
        <v>1.9425019425019427</v>
      </c>
      <c r="V20" s="20">
        <f t="shared" si="5"/>
        <v>1.5384615384615222E-2</v>
      </c>
      <c r="W20" s="9"/>
      <c r="Y20" s="3">
        <v>0.156</v>
      </c>
      <c r="Z20" s="3">
        <f t="shared" si="6"/>
        <v>2.0032051282051282</v>
      </c>
      <c r="AA20" s="20">
        <f t="shared" si="7"/>
        <v>-1.5384615384615332E-2</v>
      </c>
      <c r="AB20" s="9"/>
      <c r="AD20" s="3">
        <v>0.125</v>
      </c>
      <c r="AE20" s="3">
        <f t="shared" si="8"/>
        <v>2</v>
      </c>
      <c r="AF20" s="20">
        <f t="shared" si="9"/>
        <v>-1.3806706114398434E-2</v>
      </c>
      <c r="AG20" s="9"/>
      <c r="AI20" s="25">
        <v>0.113</v>
      </c>
      <c r="AJ20" s="3">
        <f t="shared" si="10"/>
        <v>2.0112630732099759</v>
      </c>
      <c r="AK20" s="20">
        <f t="shared" si="11"/>
        <v>-1.9329388560157743E-2</v>
      </c>
      <c r="AL20" s="9"/>
    </row>
    <row r="21" spans="2:38" x14ac:dyDescent="0.25">
      <c r="B21" s="8"/>
      <c r="C21" t="s">
        <v>27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12"/>
        <v>2.935995302407516</v>
      </c>
      <c r="R21" s="9"/>
      <c r="S21" s="8"/>
      <c r="T21" s="3">
        <v>0.106</v>
      </c>
      <c r="U21" s="3">
        <f t="shared" si="4"/>
        <v>2.8587764436821046</v>
      </c>
      <c r="V21" s="20">
        <f t="shared" si="5"/>
        <v>2.7011156782148944E-2</v>
      </c>
      <c r="W21" s="9"/>
      <c r="Y21" s="3">
        <v>0.105</v>
      </c>
      <c r="Z21" s="3">
        <f t="shared" si="6"/>
        <v>2.9761904761904758</v>
      </c>
      <c r="AA21" s="20">
        <f t="shared" si="7"/>
        <v>-1.3505578391074554E-2</v>
      </c>
      <c r="AB21" s="9"/>
      <c r="AD21" s="3">
        <v>6.2E-2</v>
      </c>
      <c r="AE21" s="3">
        <f t="shared" si="8"/>
        <v>4.032258064516129</v>
      </c>
      <c r="AF21" s="20">
        <f t="shared" si="9"/>
        <v>-0.27187316500293601</v>
      </c>
      <c r="AG21" s="9"/>
      <c r="AI21" s="25">
        <v>3.7999999999999999E-2</v>
      </c>
      <c r="AJ21" s="3">
        <f t="shared" si="10"/>
        <v>5.9808612440191382</v>
      </c>
      <c r="AK21" s="20">
        <f t="shared" si="11"/>
        <v>-0.50910158543746331</v>
      </c>
      <c r="AL21" s="9"/>
    </row>
    <row r="22" spans="2:38" x14ac:dyDescent="0.25">
      <c r="B22" s="8"/>
      <c r="C22" t="s">
        <v>28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12"/>
        <v>2.935995302407516</v>
      </c>
      <c r="R22" s="9"/>
      <c r="S22" s="8"/>
      <c r="T22" s="3">
        <v>0.113</v>
      </c>
      <c r="U22" s="3">
        <f t="shared" si="4"/>
        <v>2.6816840976133012</v>
      </c>
      <c r="V22" s="20">
        <f t="shared" si="5"/>
        <v>9.4832648267762748E-2</v>
      </c>
      <c r="W22" s="9"/>
      <c r="Y22" s="3">
        <v>0.105</v>
      </c>
      <c r="Z22" s="3">
        <f t="shared" si="6"/>
        <v>2.9761904761904758</v>
      </c>
      <c r="AA22" s="20">
        <f t="shared" si="7"/>
        <v>-1.3505578391074554E-2</v>
      </c>
      <c r="AB22" s="9"/>
      <c r="AD22" s="3">
        <v>6.2E-2</v>
      </c>
      <c r="AE22" s="3">
        <f t="shared" si="8"/>
        <v>4.032258064516129</v>
      </c>
      <c r="AF22" s="20">
        <f t="shared" si="9"/>
        <v>-0.27187316500293601</v>
      </c>
      <c r="AG22" s="9"/>
      <c r="AI22" s="25">
        <v>3.6999999999999998E-2</v>
      </c>
      <c r="AJ22" s="3">
        <f t="shared" si="10"/>
        <v>6.1425061425061429</v>
      </c>
      <c r="AK22" s="20">
        <f t="shared" si="11"/>
        <v>-0.52201996476805634</v>
      </c>
      <c r="AL22" s="9"/>
    </row>
    <row r="23" spans="2:38" x14ac:dyDescent="0.25">
      <c r="B23" s="8"/>
      <c r="C23" t="s">
        <v>29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12"/>
        <v>2.6343519494204428</v>
      </c>
      <c r="R23" s="9"/>
      <c r="S23" s="8"/>
      <c r="T23" s="3">
        <v>0.11899999999999999</v>
      </c>
      <c r="U23" s="3">
        <f t="shared" si="4"/>
        <v>2.5464731347084291</v>
      </c>
      <c r="V23" s="20">
        <f t="shared" si="5"/>
        <v>3.4510010537407654E-2</v>
      </c>
      <c r="W23" s="9"/>
      <c r="Y23" s="3">
        <v>0.104</v>
      </c>
      <c r="Z23" s="3">
        <f t="shared" si="6"/>
        <v>3.0048076923076925</v>
      </c>
      <c r="AA23" s="20">
        <f t="shared" si="7"/>
        <v>-0.12328767123287673</v>
      </c>
      <c r="AB23" s="9"/>
      <c r="AD23" s="3">
        <v>6.3E-2</v>
      </c>
      <c r="AE23" s="3">
        <f t="shared" si="8"/>
        <v>3.9682539682539684</v>
      </c>
      <c r="AF23" s="20">
        <f t="shared" si="9"/>
        <v>-0.33614330874604847</v>
      </c>
      <c r="AG23" s="9"/>
      <c r="AI23" s="25">
        <v>3.6999999999999998E-2</v>
      </c>
      <c r="AJ23" s="3">
        <f t="shared" si="10"/>
        <v>6.1425061425061429</v>
      </c>
      <c r="AK23" s="20">
        <f t="shared" si="11"/>
        <v>-0.57112750263435197</v>
      </c>
      <c r="AL23" s="9"/>
    </row>
    <row r="24" spans="2:38" x14ac:dyDescent="0.25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12"/>
        <v>1.1312217194570133</v>
      </c>
      <c r="R24" s="9"/>
      <c r="S24" s="8"/>
      <c r="T24" s="19">
        <v>0.27</v>
      </c>
      <c r="U24" s="3">
        <f t="shared" si="4"/>
        <v>1.122334455667789</v>
      </c>
      <c r="V24" s="20">
        <f t="shared" si="5"/>
        <v>7.9185520361989749E-3</v>
      </c>
      <c r="W24" s="9"/>
      <c r="Y24" s="19">
        <v>0.156</v>
      </c>
      <c r="Z24" s="3">
        <f t="shared" si="6"/>
        <v>2.0032051282051282</v>
      </c>
      <c r="AA24" s="20">
        <f t="shared" si="7"/>
        <v>-0.43529411764705889</v>
      </c>
      <c r="AB24" s="9"/>
      <c r="AD24" s="19">
        <v>0.124</v>
      </c>
      <c r="AE24" s="3">
        <f t="shared" si="8"/>
        <v>2.0161290322580645</v>
      </c>
      <c r="AF24" s="20">
        <f t="shared" si="9"/>
        <v>-0.43891402714932137</v>
      </c>
      <c r="AG24" s="9"/>
      <c r="AI24" s="28">
        <v>0.112</v>
      </c>
      <c r="AJ24" s="3">
        <f t="shared" si="10"/>
        <v>2.029220779220779</v>
      </c>
      <c r="AK24" s="20">
        <f t="shared" si="11"/>
        <v>-0.44253393665158369</v>
      </c>
      <c r="AL24" s="9"/>
    </row>
    <row r="25" spans="2:38" x14ac:dyDescent="0.25">
      <c r="B25" s="8"/>
      <c r="C25" t="s">
        <v>30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12"/>
        <v>1.1345586566825503</v>
      </c>
      <c r="R25" s="9"/>
      <c r="S25" s="8"/>
      <c r="T25" s="3">
        <v>0.26800000000000002</v>
      </c>
      <c r="U25" s="3">
        <f t="shared" si="4"/>
        <v>1.1307100859339665</v>
      </c>
      <c r="V25" s="20">
        <f t="shared" si="5"/>
        <v>3.4036759700475281E-3</v>
      </c>
      <c r="W25" s="9"/>
      <c r="Y25" s="3">
        <v>0.156</v>
      </c>
      <c r="Z25" s="3">
        <f t="shared" si="6"/>
        <v>2.0032051282051282</v>
      </c>
      <c r="AA25" s="20">
        <f t="shared" si="7"/>
        <v>-0.4336283185840708</v>
      </c>
      <c r="AB25" s="9"/>
      <c r="AD25" s="3">
        <v>0.125</v>
      </c>
      <c r="AE25" s="3">
        <f t="shared" si="8"/>
        <v>2</v>
      </c>
      <c r="AF25" s="20">
        <f t="shared" si="9"/>
        <v>-0.4327206716587248</v>
      </c>
      <c r="AG25" s="9"/>
      <c r="AI25" s="25">
        <v>0.112</v>
      </c>
      <c r="AJ25" s="3">
        <f t="shared" si="10"/>
        <v>2.029220779220779</v>
      </c>
      <c r="AK25" s="20">
        <f t="shared" si="11"/>
        <v>-0.44088949398683908</v>
      </c>
      <c r="AL25" s="9"/>
    </row>
    <row r="26" spans="2:38" x14ac:dyDescent="0.25">
      <c r="B26" s="8"/>
      <c r="C26" t="s">
        <v>37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13">1/($K$3*K26)</f>
        <v>0.74906367041198507</v>
      </c>
      <c r="M26" s="20">
        <f t="shared" ref="M26:M32" si="14">(K26*$K$3 - $P26*$P$3)/($P26*$P$3)</f>
        <v>1.2922390109890107</v>
      </c>
      <c r="N26" s="9"/>
      <c r="O26" s="8"/>
      <c r="P26" s="3">
        <v>0.224</v>
      </c>
      <c r="Q26" s="3">
        <f t="shared" si="12"/>
        <v>1.7170329670329669</v>
      </c>
      <c r="R26" s="9"/>
      <c r="S26" s="8"/>
      <c r="T26" s="3">
        <v>0.17899999999999999</v>
      </c>
      <c r="U26" s="3">
        <f t="shared" si="4"/>
        <v>1.692906720839682</v>
      </c>
      <c r="V26" s="20">
        <f t="shared" si="5"/>
        <v>1.425137362637339E-2</v>
      </c>
      <c r="W26" s="9"/>
      <c r="Y26" s="3">
        <v>0.105</v>
      </c>
      <c r="Z26" s="3">
        <f t="shared" ref="Z26:Z35" si="15">1/($Y$3*Y26)</f>
        <v>2.9761904761904758</v>
      </c>
      <c r="AA26" s="20">
        <f t="shared" ref="AA26:AA35" si="16">(Y26*$Y$3 - $P26*$P$3)/($P26*$P$3)</f>
        <v>-0.42307692307692307</v>
      </c>
      <c r="AB26" s="9"/>
      <c r="AD26" s="3">
        <v>8.3000000000000004E-2</v>
      </c>
      <c r="AE26" s="3">
        <f t="shared" si="8"/>
        <v>3.012048192771084</v>
      </c>
      <c r="AF26" s="20">
        <f t="shared" si="9"/>
        <v>-0.42994505494505492</v>
      </c>
      <c r="AG26" s="9"/>
      <c r="AI26" s="25">
        <v>7.4999999999999997E-2</v>
      </c>
      <c r="AJ26" s="3">
        <f t="shared" si="10"/>
        <v>3.0303030303030303</v>
      </c>
      <c r="AK26" s="20">
        <f t="shared" si="11"/>
        <v>-0.43337912087912089</v>
      </c>
      <c r="AL26" s="9"/>
    </row>
    <row r="27" spans="2:38" x14ac:dyDescent="0.25">
      <c r="B27" s="8"/>
      <c r="C27" t="s">
        <v>38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13"/>
        <v>0.74906367041198507</v>
      </c>
      <c r="M27" s="20">
        <f t="shared" si="14"/>
        <v>1.4450549450549448</v>
      </c>
      <c r="N27" s="9"/>
      <c r="O27" s="8"/>
      <c r="P27" s="3">
        <v>0.21</v>
      </c>
      <c r="Q27" s="3">
        <f t="shared" si="12"/>
        <v>1.8315018315018314</v>
      </c>
      <c r="R27" s="9"/>
      <c r="S27" s="8"/>
      <c r="T27" s="3">
        <v>0.17899999999999999</v>
      </c>
      <c r="U27" s="3">
        <f t="shared" si="4"/>
        <v>1.692906720839682</v>
      </c>
      <c r="V27" s="20">
        <f t="shared" si="5"/>
        <v>8.1868131868131591E-2</v>
      </c>
      <c r="W27" s="9"/>
      <c r="Y27" s="3">
        <v>0.105</v>
      </c>
      <c r="Z27" s="3">
        <f t="shared" si="15"/>
        <v>2.9761904761904758</v>
      </c>
      <c r="AA27" s="20">
        <f t="shared" si="16"/>
        <v>-0.38461538461538464</v>
      </c>
      <c r="AB27" s="9"/>
      <c r="AD27" s="3">
        <v>8.3000000000000004E-2</v>
      </c>
      <c r="AE27" s="3">
        <f t="shared" si="8"/>
        <v>3.012048192771084</v>
      </c>
      <c r="AF27" s="20">
        <f t="shared" si="9"/>
        <v>-0.39194139194139194</v>
      </c>
      <c r="AG27" s="9"/>
      <c r="AI27" s="25">
        <v>7.4999999999999997E-2</v>
      </c>
      <c r="AJ27" s="3">
        <f t="shared" si="10"/>
        <v>3.0303030303030303</v>
      </c>
      <c r="AK27" s="20">
        <f t="shared" si="11"/>
        <v>-0.39560439560439564</v>
      </c>
      <c r="AL27" s="9"/>
    </row>
    <row r="28" spans="2:38" x14ac:dyDescent="0.25">
      <c r="B28" s="8"/>
      <c r="C28" t="s">
        <v>39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13"/>
        <v>0.74906367041198507</v>
      </c>
      <c r="M28" s="20">
        <f t="shared" si="14"/>
        <v>2.5657051282051277</v>
      </c>
      <c r="N28" s="9"/>
      <c r="O28" s="8"/>
      <c r="P28" s="3">
        <v>0.14399999999999999</v>
      </c>
      <c r="Q28" s="3">
        <f t="shared" si="12"/>
        <v>2.6709401709401708</v>
      </c>
      <c r="R28" s="9"/>
      <c r="S28" s="8"/>
      <c r="T28" s="3">
        <v>0.129</v>
      </c>
      <c r="U28" s="3">
        <f t="shared" si="4"/>
        <v>2.3490721165139772</v>
      </c>
      <c r="V28" s="20">
        <f t="shared" si="5"/>
        <v>0.13701923076923064</v>
      </c>
      <c r="W28" s="9"/>
      <c r="Y28" s="3">
        <v>0.11700000000000001</v>
      </c>
      <c r="Z28" s="3">
        <f t="shared" si="15"/>
        <v>2.6709401709401703</v>
      </c>
      <c r="AA28" s="20">
        <f t="shared" si="16"/>
        <v>1.4826696375870145E-16</v>
      </c>
      <c r="AB28" s="9"/>
      <c r="AD28" s="3">
        <v>4.5999999999999999E-2</v>
      </c>
      <c r="AE28" s="3">
        <f t="shared" si="8"/>
        <v>5.4347826086956523</v>
      </c>
      <c r="AF28" s="20">
        <f t="shared" si="9"/>
        <v>-0.50854700854700852</v>
      </c>
      <c r="AG28" s="9"/>
      <c r="AI28" s="25">
        <v>3.9E-2</v>
      </c>
      <c r="AJ28" s="3">
        <f t="shared" si="10"/>
        <v>5.8275058275058278</v>
      </c>
      <c r="AK28" s="20">
        <f t="shared" si="11"/>
        <v>-0.54166666666666663</v>
      </c>
      <c r="AL28" s="9"/>
    </row>
    <row r="29" spans="2:38" x14ac:dyDescent="0.25">
      <c r="B29" s="8"/>
      <c r="C29" t="s">
        <v>40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13"/>
        <v>0.74906367041198507</v>
      </c>
      <c r="M29" s="20">
        <f t="shared" si="14"/>
        <v>0.4223311314724057</v>
      </c>
      <c r="N29" s="9"/>
      <c r="O29" s="8"/>
      <c r="P29" s="3">
        <v>0.36099999999999999</v>
      </c>
      <c r="Q29" s="3">
        <f t="shared" si="12"/>
        <v>1.0654165778819518</v>
      </c>
      <c r="R29" s="9"/>
      <c r="S29" s="8"/>
      <c r="T29" s="3">
        <v>0.28899999999999998</v>
      </c>
      <c r="U29" s="3">
        <f t="shared" si="4"/>
        <v>1.0485477613505296</v>
      </c>
      <c r="V29" s="20">
        <f t="shared" si="5"/>
        <v>1.6087790326017357E-2</v>
      </c>
      <c r="W29" s="9"/>
      <c r="Y29" s="3">
        <v>0.21</v>
      </c>
      <c r="Z29" s="3">
        <f t="shared" si="15"/>
        <v>1.4880952380952379</v>
      </c>
      <c r="AA29" s="20">
        <f t="shared" si="16"/>
        <v>-0.28404005966332829</v>
      </c>
      <c r="AB29" s="9"/>
      <c r="AD29" s="3">
        <v>0.16600000000000001</v>
      </c>
      <c r="AE29" s="3">
        <f t="shared" si="8"/>
        <v>1.506024096385542</v>
      </c>
      <c r="AF29" s="20">
        <f t="shared" si="9"/>
        <v>-0.29256339228638395</v>
      </c>
      <c r="AG29" s="9"/>
      <c r="AI29" s="25">
        <v>0.15</v>
      </c>
      <c r="AJ29" s="3">
        <f t="shared" si="10"/>
        <v>1.5151515151515151</v>
      </c>
      <c r="AK29" s="20">
        <f t="shared" si="11"/>
        <v>-0.29682505859791175</v>
      </c>
      <c r="AL29" s="9"/>
    </row>
    <row r="30" spans="2:38" x14ac:dyDescent="0.25">
      <c r="B30" s="8"/>
      <c r="C30" t="s">
        <v>41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13"/>
        <v>0.74906367041198507</v>
      </c>
      <c r="M30" s="20">
        <f t="shared" si="14"/>
        <v>3.5439074200136145</v>
      </c>
      <c r="N30" s="9"/>
      <c r="O30" s="8"/>
      <c r="P30" s="3">
        <v>0.113</v>
      </c>
      <c r="Q30" s="3">
        <f t="shared" si="12"/>
        <v>3.4036759700476513</v>
      </c>
      <c r="R30" s="9"/>
      <c r="S30" s="8"/>
      <c r="T30" s="3">
        <v>0.10100000000000001</v>
      </c>
      <c r="U30" s="3">
        <f t="shared" si="4"/>
        <v>3.0003000300030003</v>
      </c>
      <c r="V30" s="20">
        <f t="shared" si="5"/>
        <v>0.13444520081688216</v>
      </c>
      <c r="W30" s="9"/>
      <c r="Y30" s="3">
        <v>9.8000000000000004E-2</v>
      </c>
      <c r="Z30" s="3">
        <f t="shared" si="15"/>
        <v>3.1887755102040813</v>
      </c>
      <c r="AA30" s="20">
        <f t="shared" si="16"/>
        <v>6.739278420694364E-2</v>
      </c>
      <c r="AB30" s="9"/>
      <c r="AD30" s="3">
        <v>4.4999999999999998E-2</v>
      </c>
      <c r="AE30" s="3">
        <f t="shared" si="8"/>
        <v>5.5555555555555554</v>
      </c>
      <c r="AF30" s="20">
        <f t="shared" si="9"/>
        <v>-0.38733832539142277</v>
      </c>
      <c r="AG30" s="9"/>
      <c r="AI30" s="25">
        <v>3.9E-2</v>
      </c>
      <c r="AJ30" s="3">
        <f t="shared" si="10"/>
        <v>5.8275058275058278</v>
      </c>
      <c r="AK30" s="20">
        <f t="shared" si="11"/>
        <v>-0.41592920353982299</v>
      </c>
      <c r="AL30" s="9"/>
    </row>
    <row r="31" spans="2:38" x14ac:dyDescent="0.25">
      <c r="B31" s="8"/>
      <c r="C31" t="s">
        <v>42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13"/>
        <v>0.74906367041198507</v>
      </c>
      <c r="M31" s="20">
        <f t="shared" si="14"/>
        <v>0.52362474320931274</v>
      </c>
      <c r="N31" s="9"/>
      <c r="O31" s="8"/>
      <c r="P31" s="3">
        <v>0.33700000000000002</v>
      </c>
      <c r="Q31" s="3">
        <f t="shared" si="12"/>
        <v>1.1412919424788859</v>
      </c>
      <c r="R31" s="9"/>
      <c r="S31" s="8"/>
      <c r="T31" s="3">
        <v>0.25600000000000001</v>
      </c>
      <c r="U31" s="3">
        <f t="shared" si="4"/>
        <v>1.1837121212121213</v>
      </c>
      <c r="V31" s="20">
        <f t="shared" si="5"/>
        <v>-3.5836566993837131E-2</v>
      </c>
      <c r="W31" s="9"/>
      <c r="Y31" s="3">
        <v>0.21</v>
      </c>
      <c r="Z31" s="3">
        <f t="shared" si="15"/>
        <v>1.4880952380952379</v>
      </c>
      <c r="AA31" s="20">
        <f t="shared" si="16"/>
        <v>-0.23305181465418856</v>
      </c>
      <c r="AB31" s="9"/>
      <c r="AD31" s="3">
        <v>0.16700000000000001</v>
      </c>
      <c r="AE31" s="3">
        <f t="shared" si="8"/>
        <v>1.4970059880239519</v>
      </c>
      <c r="AF31" s="20">
        <f t="shared" si="9"/>
        <v>-0.23761698242410412</v>
      </c>
      <c r="AG31" s="9"/>
      <c r="AI31" s="25">
        <v>0.15</v>
      </c>
      <c r="AJ31" s="3">
        <f t="shared" si="10"/>
        <v>1.5151515151515151</v>
      </c>
      <c r="AK31" s="20">
        <f t="shared" si="11"/>
        <v>-0.2467473179639352</v>
      </c>
      <c r="AL31" s="9"/>
    </row>
    <row r="32" spans="2:38" x14ac:dyDescent="0.25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13"/>
        <v>0.57077625570776258</v>
      </c>
      <c r="M32" s="20">
        <f t="shared" si="14"/>
        <v>4.4784240150093799</v>
      </c>
      <c r="N32" s="9"/>
      <c r="O32" s="8"/>
      <c r="P32" s="3">
        <v>0.123</v>
      </c>
      <c r="Q32" s="3">
        <f t="shared" si="12"/>
        <v>3.1269543464665412</v>
      </c>
      <c r="R32" s="9"/>
      <c r="S32" s="8"/>
      <c r="T32" s="3">
        <v>0.106</v>
      </c>
      <c r="U32" s="3">
        <f t="shared" si="4"/>
        <v>2.8587764436821046</v>
      </c>
      <c r="V32" s="20">
        <f t="shared" si="5"/>
        <v>9.3808630393995979E-2</v>
      </c>
      <c r="W32" s="9"/>
      <c r="Y32" s="3">
        <v>0.104</v>
      </c>
      <c r="Z32" s="3">
        <f t="shared" si="15"/>
        <v>3.0048076923076925</v>
      </c>
      <c r="AA32" s="20">
        <f t="shared" si="16"/>
        <v>4.0650406504064901E-2</v>
      </c>
      <c r="AB32" s="9"/>
      <c r="AD32" s="3">
        <v>6.3E-2</v>
      </c>
      <c r="AE32" s="3">
        <f t="shared" si="8"/>
        <v>3.9682539682539684</v>
      </c>
      <c r="AF32" s="20">
        <f t="shared" si="9"/>
        <v>-0.21200750469043159</v>
      </c>
      <c r="AG32" s="9"/>
      <c r="AI32" s="25">
        <v>3.7999999999999999E-2</v>
      </c>
      <c r="AJ32" s="3">
        <f t="shared" si="10"/>
        <v>5.9808612440191382</v>
      </c>
      <c r="AK32" s="20">
        <f t="shared" si="11"/>
        <v>-0.47717323327079425</v>
      </c>
      <c r="AL32" s="9"/>
    </row>
    <row r="33" spans="2:38" x14ac:dyDescent="0.25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12"/>
        <v>0.99900099900099892</v>
      </c>
      <c r="R33" s="9"/>
      <c r="S33" s="8"/>
      <c r="T33" s="3"/>
      <c r="U33" s="3"/>
      <c r="V33" s="20"/>
      <c r="W33" s="9"/>
      <c r="Y33" s="3">
        <v>0.313</v>
      </c>
      <c r="Z33" s="3">
        <f t="shared" si="15"/>
        <v>0.99840255591054305</v>
      </c>
      <c r="AA33" s="20">
        <f t="shared" si="16"/>
        <v>5.9940059940053337E-4</v>
      </c>
      <c r="AB33" s="9"/>
      <c r="AD33" s="3">
        <v>0.248</v>
      </c>
      <c r="AE33" s="3">
        <f t="shared" ref="AE33:AE35" si="17">1/($AD$3*AD33)</f>
        <v>1.0080645161290323</v>
      </c>
      <c r="AF33" s="20">
        <f t="shared" ref="AF33:AF35" si="18">(AD33*$AD$3 - $P33*$P$3)/($P33*$P$3)</f>
        <v>-8.9910089910091081E-3</v>
      </c>
      <c r="AG33" s="9"/>
      <c r="AI33" s="25">
        <v>0.22700000000000001</v>
      </c>
      <c r="AJ33" s="3">
        <f t="shared" si="10"/>
        <v>1.0012014417300759</v>
      </c>
      <c r="AK33" s="20">
        <f t="shared" si="11"/>
        <v>-2.1978021978021774E-3</v>
      </c>
      <c r="AL33" s="9"/>
    </row>
    <row r="34" spans="2:38" x14ac:dyDescent="0.25">
      <c r="B34" s="8"/>
      <c r="C34" t="s">
        <v>31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12"/>
        <v>0.99900099900099892</v>
      </c>
      <c r="R34" s="9"/>
      <c r="S34" s="8"/>
      <c r="T34" s="3"/>
      <c r="W34" s="9"/>
      <c r="Y34" s="3">
        <v>0.313</v>
      </c>
      <c r="Z34" s="3">
        <f t="shared" si="15"/>
        <v>0.99840255591054305</v>
      </c>
      <c r="AA34" s="20">
        <f t="shared" si="16"/>
        <v>5.9940059940053337E-4</v>
      </c>
      <c r="AB34" s="9"/>
      <c r="AD34" s="3">
        <v>0.25</v>
      </c>
      <c r="AE34" s="3">
        <f t="shared" si="17"/>
        <v>1</v>
      </c>
      <c r="AF34" s="20">
        <f t="shared" si="18"/>
        <v>-9.9900099900111067E-4</v>
      </c>
      <c r="AG34" s="9"/>
      <c r="AI34" s="25">
        <v>0.22700000000000001</v>
      </c>
      <c r="AJ34" s="3">
        <f t="shared" si="10"/>
        <v>1.0012014417300759</v>
      </c>
      <c r="AK34" s="20">
        <f t="shared" si="11"/>
        <v>-2.1978021978021774E-3</v>
      </c>
      <c r="AL34" s="9"/>
    </row>
    <row r="35" spans="2:38" x14ac:dyDescent="0.25">
      <c r="B35" s="8"/>
      <c r="C35" t="s">
        <v>17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12"/>
        <v>0.99900099900099892</v>
      </c>
      <c r="R35" s="9"/>
      <c r="S35" s="8"/>
      <c r="T35" s="3"/>
      <c r="W35" s="9"/>
      <c r="Y35" s="3">
        <v>0.314</v>
      </c>
      <c r="Z35" s="3">
        <f t="shared" si="15"/>
        <v>0.99522292993630557</v>
      </c>
      <c r="AA35" s="20">
        <f t="shared" si="16"/>
        <v>3.7962037962038214E-3</v>
      </c>
      <c r="AB35" s="9"/>
      <c r="AD35" s="3">
        <v>0.251</v>
      </c>
      <c r="AE35" s="3">
        <f t="shared" si="17"/>
        <v>0.99601593625498008</v>
      </c>
      <c r="AF35" s="20">
        <f t="shared" si="18"/>
        <v>2.9970029970028886E-3</v>
      </c>
      <c r="AG35" s="9"/>
      <c r="AI35" s="25">
        <v>0.22800000000000001</v>
      </c>
      <c r="AJ35" s="3">
        <f t="shared" si="10"/>
        <v>0.99681020733652304</v>
      </c>
      <c r="AK35" s="20">
        <f t="shared" si="11"/>
        <v>2.1978021978021774E-3</v>
      </c>
      <c r="AL35" s="9"/>
    </row>
    <row r="36" spans="2:38" ht="3.95" customHeight="1" x14ac:dyDescent="0.25">
      <c r="B36" s="10"/>
      <c r="C36" s="11"/>
      <c r="D36" s="13"/>
      <c r="E36" s="10"/>
      <c r="F36" s="12"/>
      <c r="G36" s="12"/>
      <c r="H36" s="12"/>
      <c r="I36" s="13"/>
      <c r="J36" s="10"/>
      <c r="K36" s="12"/>
      <c r="L36" s="12"/>
      <c r="M36" s="12"/>
      <c r="N36" s="13"/>
      <c r="O36" s="10"/>
      <c r="P36" s="12"/>
      <c r="Q36" s="12"/>
      <c r="R36" s="13"/>
      <c r="S36" s="10"/>
      <c r="T36" s="12"/>
      <c r="U36" s="12"/>
      <c r="V36" s="12"/>
      <c r="W36" s="13"/>
      <c r="X36" s="12"/>
      <c r="Y36" s="12"/>
      <c r="Z36" s="12"/>
      <c r="AA36" s="12"/>
      <c r="AB36" s="13"/>
      <c r="AC36" s="12"/>
      <c r="AD36" s="12"/>
      <c r="AE36" s="12"/>
      <c r="AF36" s="12"/>
      <c r="AG36" s="13"/>
      <c r="AH36" s="12"/>
      <c r="AI36" s="26"/>
      <c r="AJ36" s="12"/>
      <c r="AK36" s="12"/>
      <c r="AL36" s="13"/>
    </row>
    <row r="38" spans="2:38" x14ac:dyDescent="0.25">
      <c r="C38" s="1" t="s">
        <v>32</v>
      </c>
      <c r="F38" s="21">
        <f>(F12-F11)/F11</f>
        <v>0.33333333333333343</v>
      </c>
      <c r="K38" s="21">
        <f>(K12-K11)/K11</f>
        <v>0.33333333333333343</v>
      </c>
      <c r="P38" s="21">
        <f>(P12-P11)/P11</f>
        <v>0</v>
      </c>
      <c r="T38" s="21">
        <f>(T12-T11)/T11</f>
        <v>0</v>
      </c>
      <c r="Y38" s="21">
        <f>(Y12-Y11)/Y11</f>
        <v>0</v>
      </c>
      <c r="AD38" s="21">
        <f>(AD12-AD11)/AD11</f>
        <v>0</v>
      </c>
      <c r="AI38" s="21">
        <f>(AI12-AI11)/AI11</f>
        <v>0</v>
      </c>
    </row>
    <row r="39" spans="2:38" x14ac:dyDescent="0.25">
      <c r="C39" s="1" t="s">
        <v>33</v>
      </c>
      <c r="F39" s="21">
        <f>(F24-F19)/F19</f>
        <v>0.33253873659118016</v>
      </c>
      <c r="K39" s="21">
        <f>(K24-K19)/K19</f>
        <v>0.33333333333333343</v>
      </c>
      <c r="P39" s="21">
        <f>(P24-P19)/P19</f>
        <v>0.73469387755102045</v>
      </c>
      <c r="T39" s="21">
        <f>(T24-T19)/T19</f>
        <v>0.43617021276595752</v>
      </c>
      <c r="Y39" s="21">
        <f>(Y24-Y19)/Y19</f>
        <v>0</v>
      </c>
      <c r="AD39" s="21">
        <f>(AD24-AD19)/AD19</f>
        <v>0</v>
      </c>
      <c r="AI39" s="21">
        <f>(AI24-AI19)/AI19</f>
        <v>0</v>
      </c>
    </row>
    <row r="41" spans="2:38" x14ac:dyDescent="0.25">
      <c r="C41" s="1" t="s">
        <v>36</v>
      </c>
    </row>
  </sheetData>
  <mergeCells count="14">
    <mergeCell ref="AI2:AK2"/>
    <mergeCell ref="AI3:AK3"/>
    <mergeCell ref="AD2:AF2"/>
    <mergeCell ref="AD3:AF3"/>
    <mergeCell ref="Y2:AA2"/>
    <mergeCell ref="Y3:AA3"/>
    <mergeCell ref="P2:Q2"/>
    <mergeCell ref="P3:Q3"/>
    <mergeCell ref="F2:H2"/>
    <mergeCell ref="F3:H3"/>
    <mergeCell ref="K2:M2"/>
    <mergeCell ref="K3:M3"/>
    <mergeCell ref="T2:V2"/>
    <mergeCell ref="T3:V3"/>
  </mergeCells>
  <pageMargins left="0.25" right="0.25" top="0.75" bottom="0.75" header="0.3" footer="0.3"/>
  <pageSetup paperSize="9" scale="68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2024-04-07T19:08:34Z</cp:lastPrinted>
  <dcterms:created xsi:type="dcterms:W3CDTF">2024-01-26T15:31:29Z</dcterms:created>
  <dcterms:modified xsi:type="dcterms:W3CDTF">2025-03-28T09:54:13Z</dcterms:modified>
</cp:coreProperties>
</file>