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hierry/Devel/arm-instruction-time/"/>
    </mc:Choice>
  </mc:AlternateContent>
  <xr:revisionPtr revIDLastSave="0" documentId="13_ncr:1_{6406F677-0B02-1841-A6BB-163769D744F9}" xr6:coauthVersionLast="47" xr6:coauthVersionMax="47" xr10:uidLastSave="{00000000-0000-0000-0000-000000000000}"/>
  <bookViews>
    <workbookView xWindow="11040" yWindow="3040" windowWidth="29000" windowHeight="18740" xr2:uid="{D46DF09C-373D-4B8F-933A-76CBCC1CC5EF}"/>
  </bookViews>
  <sheets>
    <sheet name="Ignoring empty loop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6" i="1"/>
  <c r="AD40" i="1"/>
  <c r="AD39" i="1"/>
  <c r="V10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6" i="1"/>
  <c r="T40" i="1"/>
  <c r="T39" i="1"/>
  <c r="F39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Q26" i="1"/>
  <c r="Q27" i="1"/>
  <c r="Q28" i="1"/>
  <c r="Q29" i="1"/>
  <c r="Q30" i="1"/>
  <c r="Q31" i="1"/>
  <c r="Q32" i="1"/>
  <c r="Q33" i="1"/>
  <c r="Q34" i="1"/>
  <c r="Q35" i="1"/>
  <c r="Q36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H25" i="1"/>
  <c r="H26" i="1"/>
  <c r="H27" i="1"/>
  <c r="H28" i="1"/>
  <c r="H29" i="1"/>
  <c r="H30" i="1"/>
  <c r="H31" i="1"/>
  <c r="H32" i="1"/>
  <c r="G24" i="1"/>
  <c r="G25" i="1"/>
  <c r="G26" i="1"/>
  <c r="G27" i="1"/>
  <c r="G28" i="1"/>
  <c r="G29" i="1"/>
  <c r="G30" i="1"/>
  <c r="G31" i="1"/>
  <c r="G32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Y40" i="1"/>
  <c r="Y39" i="1"/>
  <c r="P40" i="1"/>
  <c r="P39" i="1"/>
  <c r="K40" i="1"/>
  <c r="K39" i="1"/>
  <c r="F40" i="1"/>
  <c r="Z17" i="1"/>
  <c r="Z18" i="1"/>
  <c r="Z19" i="1"/>
  <c r="Z20" i="1"/>
  <c r="Z21" i="1"/>
  <c r="Z22" i="1"/>
  <c r="Z23" i="1"/>
  <c r="Z24" i="1"/>
  <c r="Z25" i="1"/>
  <c r="Q17" i="1"/>
  <c r="Q18" i="1"/>
  <c r="Q19" i="1"/>
  <c r="Q20" i="1"/>
  <c r="Q21" i="1"/>
  <c r="Q22" i="1"/>
  <c r="Q23" i="1"/>
  <c r="Q24" i="1"/>
  <c r="Q25" i="1"/>
  <c r="L19" i="1"/>
  <c r="L20" i="1"/>
  <c r="L21" i="1"/>
  <c r="L22" i="1"/>
  <c r="L23" i="1"/>
  <c r="L24" i="1"/>
  <c r="L25" i="1"/>
  <c r="G19" i="1"/>
  <c r="G20" i="1"/>
  <c r="G21" i="1"/>
  <c r="G22" i="1"/>
  <c r="G23" i="1"/>
  <c r="Q9" i="1"/>
  <c r="Q10" i="1"/>
  <c r="Q11" i="1"/>
  <c r="Q12" i="1"/>
  <c r="Q13" i="1"/>
  <c r="Q14" i="1"/>
  <c r="Q15" i="1"/>
  <c r="Q16" i="1"/>
  <c r="Q7" i="1"/>
  <c r="Q8" i="1"/>
  <c r="Q6" i="1"/>
  <c r="Z7" i="1"/>
  <c r="Z8" i="1"/>
  <c r="Z9" i="1"/>
  <c r="Z10" i="1"/>
  <c r="Z11" i="1"/>
  <c r="Z12" i="1"/>
  <c r="Z13" i="1"/>
  <c r="Z14" i="1"/>
  <c r="Z15" i="1"/>
  <c r="Z16" i="1"/>
  <c r="Z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<sst xmlns="http://schemas.openxmlformats.org/spreadsheetml/2006/main" count="60" uniqueCount="46">
  <si>
    <t>Apple M1</t>
  </si>
  <si>
    <t>Cortex A72</t>
  </si>
  <si>
    <t>Neoverse N1</t>
  </si>
  <si>
    <t>Neoverse V1</t>
  </si>
  <si>
    <t>NOP</t>
  </si>
  <si>
    <t>ADD</t>
  </si>
  <si>
    <t>ADC</t>
  </si>
  <si>
    <t>ADDS</t>
  </si>
  <si>
    <t>ADCS</t>
  </si>
  <si>
    <t>MUL</t>
  </si>
  <si>
    <t>UMULH</t>
  </si>
  <si>
    <t>MUL UMULH</t>
  </si>
  <si>
    <t>MUL ADCS UMULH ADCS</t>
  </si>
  <si>
    <t>MUL ADCS</t>
  </si>
  <si>
    <t>UMULH ADCS</t>
  </si>
  <si>
    <t>MUL ADD UMULH ADD</t>
  </si>
  <si>
    <t>PACIA</t>
  </si>
  <si>
    <t>AUTIA</t>
  </si>
  <si>
    <t>PACIA ... AUTIA ...</t>
  </si>
  <si>
    <t>CPU Core</t>
  </si>
  <si>
    <t>ns</t>
  </si>
  <si>
    <r>
      <t>Frequency</t>
    </r>
    <r>
      <rPr>
        <sz val="11"/>
        <color theme="1"/>
        <rFont val="Aptos Narrow"/>
        <family val="2"/>
        <scheme val="minor"/>
      </rPr>
      <t xml:space="preserve"> (assume boost)</t>
    </r>
  </si>
  <si>
    <t>inst/cycle</t>
  </si>
  <si>
    <t>DIV</t>
  </si>
  <si>
    <t>MUL ADD</t>
  </si>
  <si>
    <t>MUL ADC</t>
  </si>
  <si>
    <t>MUL ADDS</t>
  </si>
  <si>
    <t>MUL ADCS (alt)</t>
  </si>
  <si>
    <t>UMULH ADD</t>
  </si>
  <si>
    <t>UMULH ADC</t>
  </si>
  <si>
    <t>UMULH ADDS</t>
  </si>
  <si>
    <t>UMULH ADCS (alt)</t>
  </si>
  <si>
    <t>PACIA AUTIA</t>
  </si>
  <si>
    <t>UMULH vs. MUL</t>
  </si>
  <si>
    <t>UMULH ADCS vs. MUL ADCS</t>
  </si>
  <si>
    <t>Mean instruction time</t>
  </si>
  <si>
    <t>ref V1</t>
  </si>
  <si>
    <t>ref V1 = comparison of execution time with Neoverse V1, frequency ratio included</t>
  </si>
  <si>
    <t>UMULH NOP ADCS</t>
  </si>
  <si>
    <t>UMULH ADD ADCS</t>
  </si>
  <si>
    <t>UMULH ADDS ADCS</t>
  </si>
  <si>
    <t>UMULH ADCS ADCS</t>
  </si>
  <si>
    <t>UMULH ADC ADDS</t>
  </si>
  <si>
    <t>UMULH ADC ADDS (dep. regs)</t>
  </si>
  <si>
    <t>Neoverse V2</t>
  </si>
  <si>
    <t>Apple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</si>
</sst>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\ &quot;GHz&quot;"/>
    <numFmt numFmtId="166" formatCode="\+0%;\-0%"/>
    <numFmt numFmtId="167" formatCode="\+0.0%;\-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left" vertical="center" wrapText="1"/>
    </xf>
    <xf numFmtId="0" fontId="0" fillId="0" borderId="8" xfId="0" applyBorder="1"/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/>
    <xf numFmtId="164" fontId="0" fillId="2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233F-707D-45B5-9E99-6E16DA77690E}">
  <sheetPr>
    <pageSetUpPr fitToPage="1"/>
  </sheetPr>
  <dimension ref="B1:AG42"/>
  <sheetViews>
    <sheetView tabSelected="1" workbookViewId="0">
      <selection activeCell="AD4" sqref="AD4"/>
    </sheetView>
  </sheetViews>
  <sheetFormatPr baseColWidth="10" defaultColWidth="8.83203125" defaultRowHeight="15" x14ac:dyDescent="0.2"/>
  <cols>
    <col min="1" max="2" width="1.1640625" customWidth="1"/>
    <col min="3" max="3" width="29.83203125" style="1" customWidth="1"/>
    <col min="4" max="5" width="1.1640625" customWidth="1"/>
    <col min="6" max="8" width="8.6640625" customWidth="1"/>
    <col min="9" max="10" width="1.1640625" customWidth="1"/>
    <col min="11" max="13" width="8.6640625" customWidth="1"/>
    <col min="14" max="15" width="1.1640625" customWidth="1"/>
    <col min="16" max="17" width="8.6640625" customWidth="1"/>
    <col min="18" max="19" width="1.1640625" customWidth="1"/>
    <col min="20" max="22" width="8.6640625" customWidth="1"/>
    <col min="23" max="24" width="1.1640625" customWidth="1"/>
    <col min="25" max="27" width="8.6640625" customWidth="1"/>
    <col min="28" max="29" width="1.1640625" customWidth="1"/>
    <col min="30" max="32" width="8.6640625" customWidth="1"/>
    <col min="33" max="33" width="1.1640625" customWidth="1"/>
  </cols>
  <sheetData>
    <row r="1" spans="2:33" ht="4" customHeight="1" x14ac:dyDescent="0.2"/>
    <row r="2" spans="2:33" ht="15" customHeight="1" x14ac:dyDescent="0.2">
      <c r="B2" s="4"/>
      <c r="C2" s="5" t="s">
        <v>19</v>
      </c>
      <c r="D2" s="7"/>
      <c r="E2" s="4"/>
      <c r="F2" s="22" t="s">
        <v>1</v>
      </c>
      <c r="G2" s="22"/>
      <c r="H2" s="22"/>
      <c r="I2" s="7"/>
      <c r="J2" s="4"/>
      <c r="K2" s="22" t="s">
        <v>2</v>
      </c>
      <c r="L2" s="22"/>
      <c r="M2" s="22"/>
      <c r="N2" s="7"/>
      <c r="O2" s="4"/>
      <c r="P2" s="22" t="s">
        <v>3</v>
      </c>
      <c r="Q2" s="22"/>
      <c r="R2" s="7"/>
      <c r="S2" s="4"/>
      <c r="T2" s="22" t="s">
        <v>44</v>
      </c>
      <c r="U2" s="22"/>
      <c r="V2" s="22"/>
      <c r="W2" s="7"/>
      <c r="X2" s="6"/>
      <c r="Y2" s="22" t="s">
        <v>0</v>
      </c>
      <c r="Z2" s="22"/>
      <c r="AA2" s="22"/>
      <c r="AB2" s="7"/>
      <c r="AC2" s="6"/>
      <c r="AD2" s="22" t="s">
        <v>45</v>
      </c>
      <c r="AE2" s="22"/>
      <c r="AF2" s="22"/>
      <c r="AG2" s="7"/>
    </row>
    <row r="3" spans="2:33" ht="16" x14ac:dyDescent="0.2">
      <c r="B3" s="8"/>
      <c r="C3" s="2" t="s">
        <v>21</v>
      </c>
      <c r="D3" s="9"/>
      <c r="E3" s="8"/>
      <c r="F3" s="23">
        <v>1.8</v>
      </c>
      <c r="G3" s="23"/>
      <c r="H3" s="23"/>
      <c r="I3" s="9"/>
      <c r="J3" s="8"/>
      <c r="K3" s="23">
        <v>3</v>
      </c>
      <c r="L3" s="23"/>
      <c r="M3" s="23"/>
      <c r="N3" s="9"/>
      <c r="O3" s="8"/>
      <c r="P3" s="24">
        <v>2.6</v>
      </c>
      <c r="Q3" s="24"/>
      <c r="R3" s="9"/>
      <c r="S3" s="8"/>
      <c r="T3" s="23">
        <v>3.3</v>
      </c>
      <c r="U3" s="23"/>
      <c r="V3" s="23"/>
      <c r="W3" s="9"/>
      <c r="Y3" s="23">
        <v>3.2</v>
      </c>
      <c r="Z3" s="23"/>
      <c r="AA3" s="23"/>
      <c r="AB3" s="9"/>
      <c r="AD3" s="23">
        <v>4</v>
      </c>
      <c r="AE3" s="23"/>
      <c r="AF3" s="23"/>
      <c r="AG3" s="9"/>
    </row>
    <row r="4" spans="2:33" ht="16" x14ac:dyDescent="0.2">
      <c r="B4" s="14"/>
      <c r="C4" s="15" t="s">
        <v>35</v>
      </c>
      <c r="D4" s="16"/>
      <c r="E4" s="14"/>
      <c r="F4" s="17" t="s">
        <v>20</v>
      </c>
      <c r="G4" s="17" t="s">
        <v>22</v>
      </c>
      <c r="H4" s="17" t="s">
        <v>36</v>
      </c>
      <c r="I4" s="16"/>
      <c r="J4" s="14"/>
      <c r="K4" s="17" t="s">
        <v>20</v>
      </c>
      <c r="L4" s="17" t="s">
        <v>22</v>
      </c>
      <c r="M4" s="17" t="s">
        <v>36</v>
      </c>
      <c r="N4" s="16"/>
      <c r="O4" s="14"/>
      <c r="P4" s="17" t="s">
        <v>20</v>
      </c>
      <c r="Q4" s="17" t="s">
        <v>22</v>
      </c>
      <c r="R4" s="16"/>
      <c r="S4" s="14"/>
      <c r="T4" s="17" t="s">
        <v>20</v>
      </c>
      <c r="U4" s="17" t="s">
        <v>22</v>
      </c>
      <c r="V4" s="17" t="s">
        <v>36</v>
      </c>
      <c r="W4" s="16"/>
      <c r="X4" s="18"/>
      <c r="Y4" s="17" t="s">
        <v>20</v>
      </c>
      <c r="Z4" s="17" t="s">
        <v>22</v>
      </c>
      <c r="AA4" s="17" t="s">
        <v>36</v>
      </c>
      <c r="AB4" s="16"/>
      <c r="AC4" s="18"/>
      <c r="AD4" s="17" t="s">
        <v>20</v>
      </c>
      <c r="AE4" s="17" t="s">
        <v>22</v>
      </c>
      <c r="AF4" s="17" t="s">
        <v>36</v>
      </c>
      <c r="AG4" s="16"/>
    </row>
    <row r="5" spans="2:33" ht="4" customHeight="1" x14ac:dyDescent="0.2">
      <c r="B5" s="8"/>
      <c r="D5" s="9"/>
      <c r="E5" s="8"/>
      <c r="I5" s="9"/>
      <c r="J5" s="8"/>
      <c r="N5" s="9"/>
      <c r="O5" s="8"/>
      <c r="R5" s="9"/>
      <c r="S5" s="8"/>
      <c r="W5" s="9"/>
      <c r="AB5" s="9"/>
      <c r="AG5" s="9"/>
    </row>
    <row r="6" spans="2:33" x14ac:dyDescent="0.2">
      <c r="B6" s="8"/>
      <c r="C6" t="s">
        <v>4</v>
      </c>
      <c r="D6" s="9"/>
      <c r="E6" s="8"/>
      <c r="F6" s="3">
        <v>0.56000000000000005</v>
      </c>
      <c r="G6" s="3">
        <f>1/($F$3*F6)</f>
        <v>0.99206349206349187</v>
      </c>
      <c r="H6" s="20">
        <f>(F6*$F$3 - $P6*$P$3)/($P6*$P$3)</f>
        <v>9.7692307692307718</v>
      </c>
      <c r="I6" s="9"/>
      <c r="J6" s="8"/>
      <c r="K6" s="3">
        <v>9.1999999999999998E-2</v>
      </c>
      <c r="L6" s="3">
        <f>1/($K$3*K6)</f>
        <v>3.6231884057971011</v>
      </c>
      <c r="M6" s="20">
        <f>(K6*$K$3 - $P6*$P$3)/($P6*$P$3)</f>
        <v>1.9487179487179487</v>
      </c>
      <c r="N6" s="9"/>
      <c r="O6" s="8"/>
      <c r="P6" s="3">
        <v>3.5999999999999997E-2</v>
      </c>
      <c r="Q6" s="3">
        <f>1/($P$3*P6)</f>
        <v>10.683760683760683</v>
      </c>
      <c r="R6" s="9"/>
      <c r="S6" s="8"/>
      <c r="T6" s="3">
        <v>2.9000000000000001E-2</v>
      </c>
      <c r="U6" s="3">
        <f>1/($T$3*T6)</f>
        <v>10.449320794148381</v>
      </c>
      <c r="V6" s="20">
        <f>(T6*$T$3 - $P6*$P$3)/($P6*$P$3)</f>
        <v>2.2435897435897335E-2</v>
      </c>
      <c r="W6" s="9"/>
      <c r="Y6" s="3">
        <v>4.4999999999999998E-2</v>
      </c>
      <c r="Z6" s="3">
        <f>1/($Y$3*Y6)</f>
        <v>6.9444444444444446</v>
      </c>
      <c r="AA6" s="20">
        <f>(Y6*$Y$3 - $P6*$P$3)/($P6*$P$3)</f>
        <v>0.53846153846153832</v>
      </c>
      <c r="AB6" s="9"/>
      <c r="AD6" s="3">
        <v>3.2000000000000001E-2</v>
      </c>
      <c r="AE6" s="3">
        <f>1/($AD$3*AD6)</f>
        <v>7.8125</v>
      </c>
      <c r="AF6" s="20">
        <f>(AD6*$AD$3 - $P6*$P$3)/($P6*$P$3)</f>
        <v>0.36752136752136749</v>
      </c>
      <c r="AG6" s="9"/>
    </row>
    <row r="7" spans="2:33" x14ac:dyDescent="0.2">
      <c r="B7" s="8"/>
      <c r="C7" t="s">
        <v>5</v>
      </c>
      <c r="D7" s="9"/>
      <c r="E7" s="8"/>
      <c r="F7" s="3">
        <v>0.29699999999999999</v>
      </c>
      <c r="G7" s="3">
        <f t="shared" ref="G7:G32" si="0">1/($F$3*F7)</f>
        <v>1.8705574261129818</v>
      </c>
      <c r="H7" s="20">
        <f t="shared" ref="H7:H32" si="1">(F7*$F$3 - $P7*$P$3)/($P7*$P$3)</f>
        <v>1.0769230769230766</v>
      </c>
      <c r="I7" s="9"/>
      <c r="J7" s="8"/>
      <c r="K7" s="3">
        <v>0.115</v>
      </c>
      <c r="L7" s="3">
        <f t="shared" ref="L7:L25" si="2">1/($K$3*K7)</f>
        <v>2.8985507246376807</v>
      </c>
      <c r="M7" s="20">
        <f t="shared" ref="M7:M25" si="3">(K7*$K$3 - $P7*$P$3)/($P7*$P$3)</f>
        <v>0.34032634032634035</v>
      </c>
      <c r="N7" s="9"/>
      <c r="O7" s="8"/>
      <c r="P7" s="3">
        <v>9.9000000000000005E-2</v>
      </c>
      <c r="Q7" s="3">
        <f>1/($P$3*P7)</f>
        <v>3.8850038850038846</v>
      </c>
      <c r="R7" s="9"/>
      <c r="S7" s="8"/>
      <c r="T7" s="3">
        <v>0.08</v>
      </c>
      <c r="U7" s="3">
        <f t="shared" ref="U7:U32" si="4">1/($T$3*T7)</f>
        <v>3.7878787878787876</v>
      </c>
      <c r="V7" s="20">
        <f t="shared" ref="V7:V32" si="5">(T7*$T$3 - $P7*$P$3)/($P7*$P$3)</f>
        <v>2.5641025641025619E-2</v>
      </c>
      <c r="W7" s="9"/>
      <c r="Y7" s="3">
        <v>7.0000000000000007E-2</v>
      </c>
      <c r="Z7" s="3">
        <f t="shared" ref="Z7:Z25" si="6">1/($Y$3*Y7)</f>
        <v>4.4642857142857135</v>
      </c>
      <c r="AA7" s="20">
        <f t="shared" ref="AA7:AA25" si="7">(Y7*$Y$3 - $P7*$P$3)/($P7*$P$3)</f>
        <v>-0.1297591297591297</v>
      </c>
      <c r="AB7" s="9"/>
      <c r="AD7" s="3">
        <v>3.7999999999999999E-2</v>
      </c>
      <c r="AE7" s="3">
        <f t="shared" ref="AE7:AE32" si="8">1/($AD$3*AD7)</f>
        <v>6.5789473684210531</v>
      </c>
      <c r="AF7" s="20">
        <f t="shared" ref="AF7:AF32" si="9">(AD7*$AD$3 - $P7*$P$3)/($P7*$P$3)</f>
        <v>-0.40947940947940953</v>
      </c>
      <c r="AG7" s="9"/>
    </row>
    <row r="8" spans="2:33" x14ac:dyDescent="0.2">
      <c r="B8" s="8"/>
      <c r="C8" t="s">
        <v>6</v>
      </c>
      <c r="D8" s="9"/>
      <c r="E8" s="8"/>
      <c r="F8" s="3">
        <v>0.29699999999999999</v>
      </c>
      <c r="G8" s="3">
        <f t="shared" si="0"/>
        <v>1.8705574261129818</v>
      </c>
      <c r="H8" s="20">
        <f t="shared" si="1"/>
        <v>1.0769230769230766</v>
      </c>
      <c r="I8" s="9"/>
      <c r="J8" s="8"/>
      <c r="K8" s="3">
        <v>0.115</v>
      </c>
      <c r="L8" s="3">
        <f t="shared" si="2"/>
        <v>2.8985507246376807</v>
      </c>
      <c r="M8" s="20">
        <f t="shared" si="3"/>
        <v>0.34032634032634035</v>
      </c>
      <c r="N8" s="9"/>
      <c r="O8" s="8"/>
      <c r="P8" s="3">
        <v>9.9000000000000005E-2</v>
      </c>
      <c r="Q8" s="3">
        <f t="shared" ref="Q8:Q36" si="10">1/($P$3*P8)</f>
        <v>3.8850038850038846</v>
      </c>
      <c r="R8" s="9"/>
      <c r="S8" s="8"/>
      <c r="T8" s="3">
        <v>8.3000000000000004E-2</v>
      </c>
      <c r="U8" s="3">
        <f t="shared" si="4"/>
        <v>3.6509675063891933</v>
      </c>
      <c r="V8" s="20">
        <f t="shared" si="5"/>
        <v>6.4102564102563944E-2</v>
      </c>
      <c r="W8" s="9"/>
      <c r="Y8" s="3">
        <v>0.108</v>
      </c>
      <c r="Z8" s="3">
        <f t="shared" si="6"/>
        <v>2.8935185185185182</v>
      </c>
      <c r="AA8" s="20">
        <f t="shared" si="7"/>
        <v>0.34265734265734266</v>
      </c>
      <c r="AB8" s="9"/>
      <c r="AD8" s="3">
        <v>6.8000000000000005E-2</v>
      </c>
      <c r="AE8" s="3">
        <f t="shared" si="8"/>
        <v>3.6764705882352939</v>
      </c>
      <c r="AF8" s="20">
        <f t="shared" si="9"/>
        <v>5.6721056721056727E-2</v>
      </c>
      <c r="AG8" s="9"/>
    </row>
    <row r="9" spans="2:33" x14ac:dyDescent="0.2">
      <c r="B9" s="8"/>
      <c r="C9" t="s">
        <v>7</v>
      </c>
      <c r="D9" s="9"/>
      <c r="E9" s="8"/>
      <c r="F9" s="3">
        <v>0.315</v>
      </c>
      <c r="G9" s="3">
        <f t="shared" si="0"/>
        <v>1.7636684303350969</v>
      </c>
      <c r="H9" s="20">
        <f t="shared" si="1"/>
        <v>0.66470933646506181</v>
      </c>
      <c r="I9" s="9"/>
      <c r="J9" s="8"/>
      <c r="K9" s="3">
        <v>0.12</v>
      </c>
      <c r="L9" s="3">
        <f t="shared" si="2"/>
        <v>2.7777777777777777</v>
      </c>
      <c r="M9" s="20">
        <f t="shared" si="3"/>
        <v>5.6958308866705734E-2</v>
      </c>
      <c r="N9" s="9"/>
      <c r="O9" s="8"/>
      <c r="P9" s="3">
        <v>0.13100000000000001</v>
      </c>
      <c r="Q9" s="3">
        <f t="shared" si="10"/>
        <v>2.935995302407516</v>
      </c>
      <c r="R9" s="9"/>
      <c r="S9" s="8"/>
      <c r="T9" s="3">
        <v>0.124</v>
      </c>
      <c r="U9" s="3">
        <f t="shared" si="4"/>
        <v>2.443792766373412</v>
      </c>
      <c r="V9" s="20">
        <f t="shared" si="5"/>
        <v>0.20140927774515541</v>
      </c>
      <c r="W9" s="9"/>
      <c r="Y9" s="3">
        <v>0.107</v>
      </c>
      <c r="Z9" s="3">
        <f t="shared" si="6"/>
        <v>2.9205607476635511</v>
      </c>
      <c r="AA9" s="20">
        <f t="shared" si="7"/>
        <v>5.2847915443335986E-3</v>
      </c>
      <c r="AB9" s="9"/>
      <c r="AD9" s="3">
        <v>7.0000000000000007E-2</v>
      </c>
      <c r="AE9" s="3">
        <f t="shared" si="8"/>
        <v>3.5714285714285712</v>
      </c>
      <c r="AF9" s="20">
        <f t="shared" si="9"/>
        <v>-0.17792131532589545</v>
      </c>
      <c r="AG9" s="9"/>
    </row>
    <row r="10" spans="2:33" x14ac:dyDescent="0.2">
      <c r="B10" s="8"/>
      <c r="C10" t="s">
        <v>8</v>
      </c>
      <c r="D10" s="9"/>
      <c r="E10" s="8"/>
      <c r="F10" s="3">
        <v>0.55900000000000005</v>
      </c>
      <c r="G10" s="3">
        <f t="shared" si="0"/>
        <v>0.99383820314052851</v>
      </c>
      <c r="H10" s="20">
        <f t="shared" si="1"/>
        <v>-2.5773195876288017E-3</v>
      </c>
      <c r="I10" s="9"/>
      <c r="J10" s="8"/>
      <c r="K10" s="3">
        <v>0.33400000000000002</v>
      </c>
      <c r="L10" s="3">
        <f t="shared" si="2"/>
        <v>0.99800399201596801</v>
      </c>
      <c r="M10" s="20">
        <f t="shared" si="3"/>
        <v>-6.7406819984140946E-3</v>
      </c>
      <c r="N10" s="9"/>
      <c r="O10" s="8"/>
      <c r="P10" s="3">
        <v>0.38800000000000001</v>
      </c>
      <c r="Q10" s="3">
        <f t="shared" si="10"/>
        <v>0.99127676447264057</v>
      </c>
      <c r="R10" s="9"/>
      <c r="S10" s="8"/>
      <c r="T10" s="3">
        <v>0.309</v>
      </c>
      <c r="U10" s="3">
        <f t="shared" si="4"/>
        <v>0.98068059233107796</v>
      </c>
      <c r="V10" s="20">
        <f>(T10*$T$3 - $P10*$P$3)/($P10*$P$3)</f>
        <v>1.0804916732751474E-2</v>
      </c>
      <c r="W10" s="9"/>
      <c r="Y10" s="3">
        <v>0.313</v>
      </c>
      <c r="Z10" s="3">
        <f t="shared" si="6"/>
        <v>0.99840255591054305</v>
      </c>
      <c r="AA10" s="20">
        <f t="shared" si="7"/>
        <v>-7.137192704203107E-3</v>
      </c>
      <c r="AB10" s="9"/>
      <c r="AD10" s="3">
        <v>0.253</v>
      </c>
      <c r="AE10" s="3">
        <f t="shared" si="8"/>
        <v>0.98814229249011853</v>
      </c>
      <c r="AF10" s="20">
        <f t="shared" si="9"/>
        <v>3.1720856463123208E-3</v>
      </c>
      <c r="AG10" s="9"/>
    </row>
    <row r="11" spans="2:33" x14ac:dyDescent="0.2">
      <c r="B11" s="8"/>
      <c r="C11" t="s">
        <v>9</v>
      </c>
      <c r="D11" s="9"/>
      <c r="E11" s="8"/>
      <c r="F11" s="19">
        <v>1.677</v>
      </c>
      <c r="G11" s="3">
        <f t="shared" si="0"/>
        <v>0.33127940104684289</v>
      </c>
      <c r="H11" s="20">
        <f t="shared" si="1"/>
        <v>5.0155440414507773</v>
      </c>
      <c r="I11" s="9"/>
      <c r="J11" s="8"/>
      <c r="K11" s="19">
        <v>1.002</v>
      </c>
      <c r="L11" s="3">
        <f t="shared" si="2"/>
        <v>0.33266799733865599</v>
      </c>
      <c r="M11" s="20">
        <f t="shared" si="3"/>
        <v>4.9904344360302906</v>
      </c>
      <c r="N11" s="9"/>
      <c r="O11" s="8"/>
      <c r="P11" s="19">
        <v>0.193</v>
      </c>
      <c r="Q11" s="3">
        <f t="shared" si="10"/>
        <v>1.9928258270227182</v>
      </c>
      <c r="R11" s="9"/>
      <c r="S11" s="8"/>
      <c r="T11" s="19">
        <v>0.152</v>
      </c>
      <c r="U11" s="3">
        <f t="shared" si="4"/>
        <v>1.9936204146730465</v>
      </c>
      <c r="V11" s="20">
        <f t="shared" si="5"/>
        <v>-3.9856516540472098E-4</v>
      </c>
      <c r="W11" s="9"/>
      <c r="Y11" s="19">
        <v>0.156</v>
      </c>
      <c r="Z11" s="3">
        <f t="shared" si="6"/>
        <v>2.0032051282051282</v>
      </c>
      <c r="AA11" s="20">
        <f t="shared" si="7"/>
        <v>-5.1813471502590493E-3</v>
      </c>
      <c r="AB11" s="9"/>
      <c r="AD11" s="19">
        <v>0.129</v>
      </c>
      <c r="AE11" s="3">
        <f t="shared" si="8"/>
        <v>1.9379844961240309</v>
      </c>
      <c r="AF11" s="20">
        <f t="shared" si="9"/>
        <v>2.829812674372258E-2</v>
      </c>
      <c r="AG11" s="9"/>
    </row>
    <row r="12" spans="2:33" x14ac:dyDescent="0.2">
      <c r="B12" s="8"/>
      <c r="C12" t="s">
        <v>10</v>
      </c>
      <c r="D12" s="9"/>
      <c r="E12" s="8"/>
      <c r="F12" s="19">
        <v>2.2360000000000002</v>
      </c>
      <c r="G12" s="3">
        <f t="shared" si="0"/>
        <v>0.24845955078513213</v>
      </c>
      <c r="H12" s="20">
        <f t="shared" si="1"/>
        <v>7.0207253886010372</v>
      </c>
      <c r="I12" s="9"/>
      <c r="J12" s="8"/>
      <c r="K12" s="19">
        <v>1.3360000000000001</v>
      </c>
      <c r="L12" s="3">
        <f t="shared" si="2"/>
        <v>0.249500998003992</v>
      </c>
      <c r="M12" s="20">
        <f t="shared" si="3"/>
        <v>6.9872459147070538</v>
      </c>
      <c r="N12" s="9"/>
      <c r="O12" s="8"/>
      <c r="P12" s="19">
        <v>0.193</v>
      </c>
      <c r="Q12" s="3">
        <f t="shared" si="10"/>
        <v>1.9928258270227182</v>
      </c>
      <c r="R12" s="9"/>
      <c r="S12" s="8"/>
      <c r="T12" s="19">
        <v>0.152</v>
      </c>
      <c r="U12" s="3">
        <f t="shared" si="4"/>
        <v>1.9936204146730465</v>
      </c>
      <c r="V12" s="20">
        <f t="shared" si="5"/>
        <v>-3.9856516540472098E-4</v>
      </c>
      <c r="W12" s="9"/>
      <c r="Y12" s="19">
        <v>0.156</v>
      </c>
      <c r="Z12" s="3">
        <f t="shared" si="6"/>
        <v>2.0032051282051282</v>
      </c>
      <c r="AA12" s="20">
        <f t="shared" si="7"/>
        <v>-5.1813471502590493E-3</v>
      </c>
      <c r="AB12" s="9"/>
      <c r="AD12" s="19">
        <v>0.126</v>
      </c>
      <c r="AE12" s="3">
        <f t="shared" si="8"/>
        <v>1.9841269841269842</v>
      </c>
      <c r="AF12" s="20">
        <f t="shared" si="9"/>
        <v>4.3842168194499391E-3</v>
      </c>
      <c r="AG12" s="9"/>
    </row>
    <row r="13" spans="2:33" x14ac:dyDescent="0.2">
      <c r="B13" s="8"/>
      <c r="C13" t="s">
        <v>23</v>
      </c>
      <c r="D13" s="9"/>
      <c r="E13" s="8"/>
      <c r="F13" s="3">
        <v>3.3530000000000002</v>
      </c>
      <c r="G13" s="3">
        <f t="shared" si="0"/>
        <v>0.16568910097093814</v>
      </c>
      <c r="H13" s="20">
        <f t="shared" si="1"/>
        <v>4.4602736078287308E-3</v>
      </c>
      <c r="I13" s="9"/>
      <c r="J13" s="8"/>
      <c r="K13" s="3">
        <v>2.0049999999999999</v>
      </c>
      <c r="L13" s="3">
        <f t="shared" si="2"/>
        <v>0.16625103906899419</v>
      </c>
      <c r="M13" s="20">
        <f t="shared" si="3"/>
        <v>1.0651399660485462E-3</v>
      </c>
      <c r="N13" s="9"/>
      <c r="O13" s="8"/>
      <c r="P13" s="3">
        <v>2.3109999999999999</v>
      </c>
      <c r="Q13" s="3">
        <f t="shared" si="10"/>
        <v>0.16642811969510368</v>
      </c>
      <c r="R13" s="9"/>
      <c r="S13" s="8"/>
      <c r="T13" s="3">
        <v>1.8240000000000001</v>
      </c>
      <c r="U13" s="3">
        <f t="shared" si="4"/>
        <v>0.16613503455608719</v>
      </c>
      <c r="V13" s="20">
        <f t="shared" si="5"/>
        <v>1.7641380687679785E-3</v>
      </c>
      <c r="W13" s="9"/>
      <c r="Y13" s="3">
        <v>0.625</v>
      </c>
      <c r="Z13" s="3">
        <f t="shared" si="6"/>
        <v>0.5</v>
      </c>
      <c r="AA13" s="20">
        <f t="shared" si="7"/>
        <v>-0.66714376060979264</v>
      </c>
      <c r="AB13" s="9"/>
      <c r="AD13" s="3">
        <v>0.496</v>
      </c>
      <c r="AE13" s="3">
        <f t="shared" si="8"/>
        <v>0.50403225806451613</v>
      </c>
      <c r="AF13" s="20">
        <f t="shared" si="9"/>
        <v>-0.6698066105249143</v>
      </c>
      <c r="AG13" s="9"/>
    </row>
    <row r="14" spans="2:33" x14ac:dyDescent="0.2">
      <c r="B14" s="8"/>
      <c r="C14" t="s">
        <v>11</v>
      </c>
      <c r="D14" s="9"/>
      <c r="E14" s="8"/>
      <c r="F14" s="3">
        <v>1.9570000000000001</v>
      </c>
      <c r="G14" s="3">
        <f t="shared" si="0"/>
        <v>0.28388122409583827</v>
      </c>
      <c r="H14" s="20">
        <f t="shared" si="1"/>
        <v>6.0199282582702276</v>
      </c>
      <c r="I14" s="9"/>
      <c r="J14" s="8"/>
      <c r="K14" s="3">
        <v>1.169</v>
      </c>
      <c r="L14" s="3">
        <f t="shared" si="2"/>
        <v>0.28514399771884802</v>
      </c>
      <c r="M14" s="20">
        <f t="shared" si="3"/>
        <v>5.9888401753686731</v>
      </c>
      <c r="N14" s="9"/>
      <c r="O14" s="8"/>
      <c r="P14" s="3">
        <v>0.193</v>
      </c>
      <c r="Q14" s="3">
        <f t="shared" si="10"/>
        <v>1.9928258270227182</v>
      </c>
      <c r="R14" s="9"/>
      <c r="S14" s="8"/>
      <c r="T14" s="3">
        <v>0.152</v>
      </c>
      <c r="U14" s="3">
        <f t="shared" si="4"/>
        <v>1.9936204146730465</v>
      </c>
      <c r="V14" s="20">
        <f t="shared" si="5"/>
        <v>-3.9856516540472098E-4</v>
      </c>
      <c r="W14" s="9"/>
      <c r="Y14" s="3">
        <v>0.156</v>
      </c>
      <c r="Z14" s="3">
        <f t="shared" si="6"/>
        <v>2.0032051282051282</v>
      </c>
      <c r="AA14" s="20">
        <f t="shared" si="7"/>
        <v>-5.1813471502590493E-3</v>
      </c>
      <c r="AB14" s="9"/>
      <c r="AD14" s="3">
        <v>0.124</v>
      </c>
      <c r="AE14" s="3">
        <f t="shared" si="8"/>
        <v>2.0161290322580645</v>
      </c>
      <c r="AF14" s="20">
        <f t="shared" si="9"/>
        <v>-1.155838979673182E-2</v>
      </c>
      <c r="AG14" s="9"/>
    </row>
    <row r="15" spans="2:33" x14ac:dyDescent="0.2">
      <c r="B15" s="8"/>
      <c r="C15" t="s">
        <v>12</v>
      </c>
      <c r="D15" s="9"/>
      <c r="E15" s="8"/>
      <c r="F15" s="3">
        <v>0.97799999999999998</v>
      </c>
      <c r="G15" s="3">
        <f t="shared" si="0"/>
        <v>0.56805271529197909</v>
      </c>
      <c r="H15" s="20">
        <f t="shared" si="1"/>
        <v>1.3029827315541602</v>
      </c>
      <c r="I15" s="9"/>
      <c r="J15" s="8"/>
      <c r="K15" s="3">
        <v>0.58399999999999996</v>
      </c>
      <c r="L15" s="3">
        <f t="shared" si="2"/>
        <v>0.57077625570776258</v>
      </c>
      <c r="M15" s="20">
        <f t="shared" si="3"/>
        <v>1.2919937205651491</v>
      </c>
      <c r="N15" s="9"/>
      <c r="O15" s="8"/>
      <c r="P15" s="3">
        <v>0.29399999999999998</v>
      </c>
      <c r="Q15" s="3">
        <f t="shared" si="10"/>
        <v>1.3082155939298796</v>
      </c>
      <c r="R15" s="9"/>
      <c r="S15" s="8"/>
      <c r="T15" s="3">
        <v>0.23799999999999999</v>
      </c>
      <c r="U15" s="3">
        <f t="shared" si="4"/>
        <v>1.2732365673542145</v>
      </c>
      <c r="V15" s="20">
        <f t="shared" si="5"/>
        <v>2.7472527472527354E-2</v>
      </c>
      <c r="W15" s="9"/>
      <c r="Y15" s="3">
        <v>0.157</v>
      </c>
      <c r="Z15" s="3">
        <f t="shared" si="6"/>
        <v>1.9904458598726111</v>
      </c>
      <c r="AA15" s="20">
        <f t="shared" si="7"/>
        <v>-0.34275248560962834</v>
      </c>
      <c r="AB15" s="9"/>
      <c r="AD15" s="3">
        <v>0.124</v>
      </c>
      <c r="AE15" s="3">
        <f t="shared" si="8"/>
        <v>2.0161290322580645</v>
      </c>
      <c r="AF15" s="20">
        <f t="shared" si="9"/>
        <v>-0.3511250654107797</v>
      </c>
      <c r="AG15" s="9"/>
    </row>
    <row r="16" spans="2:33" x14ac:dyDescent="0.2">
      <c r="B16" s="8"/>
      <c r="C16" t="s">
        <v>24</v>
      </c>
      <c r="D16" s="9"/>
      <c r="E16" s="8"/>
      <c r="F16" s="3">
        <v>0.83899999999999997</v>
      </c>
      <c r="G16" s="3">
        <f t="shared" si="0"/>
        <v>0.6621639517944643</v>
      </c>
      <c r="H16" s="20">
        <f t="shared" si="1"/>
        <v>4.5318681318681318</v>
      </c>
      <c r="I16" s="9"/>
      <c r="J16" s="8"/>
      <c r="K16" s="3">
        <v>0.501</v>
      </c>
      <c r="L16" s="3">
        <f t="shared" si="2"/>
        <v>0.66533599467731197</v>
      </c>
      <c r="M16" s="20">
        <f t="shared" si="3"/>
        <v>4.5054945054945055</v>
      </c>
      <c r="N16" s="9"/>
      <c r="O16" s="8"/>
      <c r="P16" s="3">
        <v>0.105</v>
      </c>
      <c r="Q16" s="3">
        <f t="shared" si="10"/>
        <v>3.6630036630036629</v>
      </c>
      <c r="R16" s="9"/>
      <c r="S16" s="8"/>
      <c r="T16" s="3">
        <v>9.5000000000000001E-2</v>
      </c>
      <c r="U16" s="3">
        <f t="shared" si="4"/>
        <v>3.1897926634768741</v>
      </c>
      <c r="V16" s="20">
        <f t="shared" si="5"/>
        <v>0.14835164835164827</v>
      </c>
      <c r="W16" s="9"/>
      <c r="Y16" s="3">
        <v>0.104</v>
      </c>
      <c r="Z16" s="3">
        <f t="shared" si="6"/>
        <v>3.0048076923076925</v>
      </c>
      <c r="AA16" s="20">
        <f t="shared" si="7"/>
        <v>0.21904761904761891</v>
      </c>
      <c r="AB16" s="9"/>
      <c r="AD16" s="3">
        <v>6.4000000000000001E-2</v>
      </c>
      <c r="AE16" s="3">
        <f t="shared" si="8"/>
        <v>3.90625</v>
      </c>
      <c r="AF16" s="20">
        <f t="shared" si="9"/>
        <v>-6.227106227106232E-2</v>
      </c>
      <c r="AG16" s="9"/>
    </row>
    <row r="17" spans="2:33" x14ac:dyDescent="0.2">
      <c r="B17" s="8"/>
      <c r="C17" t="s">
        <v>25</v>
      </c>
      <c r="D17" s="9"/>
      <c r="E17" s="8"/>
      <c r="F17" s="3">
        <v>0.83799999999999997</v>
      </c>
      <c r="G17" s="3">
        <f t="shared" si="0"/>
        <v>0.66295412357464867</v>
      </c>
      <c r="H17" s="20">
        <f t="shared" si="1"/>
        <v>4.5252747252747243</v>
      </c>
      <c r="I17" s="9"/>
      <c r="J17" s="8"/>
      <c r="K17" s="3">
        <v>0.501</v>
      </c>
      <c r="L17" s="3">
        <f t="shared" si="2"/>
        <v>0.66533599467731197</v>
      </c>
      <c r="M17" s="20">
        <f t="shared" si="3"/>
        <v>4.5054945054945055</v>
      </c>
      <c r="N17" s="9"/>
      <c r="O17" s="8"/>
      <c r="P17" s="3">
        <v>0.105</v>
      </c>
      <c r="Q17" s="3">
        <f t="shared" si="10"/>
        <v>3.6630036630036629</v>
      </c>
      <c r="R17" s="9"/>
      <c r="S17" s="8"/>
      <c r="T17" s="3">
        <v>0.10199999999999999</v>
      </c>
      <c r="U17" s="3">
        <f t="shared" si="4"/>
        <v>2.9708853238265007</v>
      </c>
      <c r="V17" s="20">
        <f t="shared" si="5"/>
        <v>0.23296703296703272</v>
      </c>
      <c r="W17" s="9"/>
      <c r="Y17" s="3">
        <v>0.105</v>
      </c>
      <c r="Z17" s="3">
        <f t="shared" si="6"/>
        <v>2.9761904761904758</v>
      </c>
      <c r="AA17" s="20">
        <f t="shared" si="7"/>
        <v>0.23076923076923075</v>
      </c>
      <c r="AB17" s="9"/>
      <c r="AD17" s="3">
        <v>6.9000000000000006E-2</v>
      </c>
      <c r="AE17" s="3">
        <f t="shared" si="8"/>
        <v>3.6231884057971011</v>
      </c>
      <c r="AF17" s="20">
        <f t="shared" si="9"/>
        <v>1.0989010989010999E-2</v>
      </c>
      <c r="AG17" s="9"/>
    </row>
    <row r="18" spans="2:33" x14ac:dyDescent="0.2">
      <c r="B18" s="8"/>
      <c r="C18" t="s">
        <v>26</v>
      </c>
      <c r="D18" s="9"/>
      <c r="E18" s="8"/>
      <c r="F18" s="3">
        <v>0.83799999999999997</v>
      </c>
      <c r="G18" s="3">
        <f t="shared" si="0"/>
        <v>0.66295412357464867</v>
      </c>
      <c r="H18" s="20">
        <f t="shared" si="1"/>
        <v>4.6325616131441372</v>
      </c>
      <c r="I18" s="9"/>
      <c r="J18" s="8"/>
      <c r="K18" s="3">
        <v>0.501</v>
      </c>
      <c r="L18" s="3">
        <f t="shared" si="2"/>
        <v>0.66533599467731197</v>
      </c>
      <c r="M18" s="20">
        <f t="shared" si="3"/>
        <v>4.6123973114264381</v>
      </c>
      <c r="N18" s="9"/>
      <c r="O18" s="8"/>
      <c r="P18" s="3">
        <v>0.10299999999999999</v>
      </c>
      <c r="Q18" s="3">
        <f t="shared" si="10"/>
        <v>3.734129947722181</v>
      </c>
      <c r="R18" s="9"/>
      <c r="S18" s="8"/>
      <c r="T18" s="3">
        <v>9.9000000000000005E-2</v>
      </c>
      <c r="U18" s="3">
        <f t="shared" si="4"/>
        <v>3.0609121518212428</v>
      </c>
      <c r="V18" s="20">
        <f t="shared" si="5"/>
        <v>0.21994025392083649</v>
      </c>
      <c r="W18" s="9"/>
      <c r="Y18" s="3">
        <v>0.104</v>
      </c>
      <c r="Z18" s="3">
        <f t="shared" si="6"/>
        <v>3.0048076923076925</v>
      </c>
      <c r="AA18" s="20">
        <f t="shared" si="7"/>
        <v>0.24271844660194178</v>
      </c>
      <c r="AB18" s="9"/>
      <c r="AD18" s="3">
        <v>6.7000000000000004E-2</v>
      </c>
      <c r="AE18" s="3">
        <f t="shared" si="8"/>
        <v>3.7313432835820892</v>
      </c>
      <c r="AF18" s="20">
        <f t="shared" si="9"/>
        <v>7.4682598954456121E-4</v>
      </c>
      <c r="AG18" s="9"/>
    </row>
    <row r="19" spans="2:33" x14ac:dyDescent="0.2">
      <c r="B19" s="8"/>
      <c r="C19" t="s">
        <v>13</v>
      </c>
      <c r="D19" s="9"/>
      <c r="E19" s="8"/>
      <c r="F19" s="19">
        <v>0.83899999999999997</v>
      </c>
      <c r="G19" s="3">
        <f t="shared" si="0"/>
        <v>0.6621639517944643</v>
      </c>
      <c r="H19" s="20">
        <f t="shared" si="1"/>
        <v>1.963500784929356</v>
      </c>
      <c r="I19" s="9"/>
      <c r="J19" s="8"/>
      <c r="K19" s="19">
        <v>0.501</v>
      </c>
      <c r="L19" s="3">
        <f t="shared" si="2"/>
        <v>0.66533599467731197</v>
      </c>
      <c r="M19" s="20">
        <f t="shared" si="3"/>
        <v>1.9493720565149135</v>
      </c>
      <c r="N19" s="9"/>
      <c r="O19" s="8"/>
      <c r="P19" s="19">
        <v>0.19600000000000001</v>
      </c>
      <c r="Q19" s="3">
        <f t="shared" si="10"/>
        <v>1.9623233908948192</v>
      </c>
      <c r="R19" s="9"/>
      <c r="S19" s="8"/>
      <c r="T19" s="19">
        <v>0.188</v>
      </c>
      <c r="U19" s="3">
        <f t="shared" si="4"/>
        <v>1.6118633139909737</v>
      </c>
      <c r="V19" s="20">
        <f t="shared" si="5"/>
        <v>0.21742543171114578</v>
      </c>
      <c r="W19" s="9"/>
      <c r="Y19" s="19">
        <v>0.156</v>
      </c>
      <c r="Z19" s="3">
        <f t="shared" si="6"/>
        <v>2.0032051282051282</v>
      </c>
      <c r="AA19" s="20">
        <f t="shared" si="7"/>
        <v>-2.0408163265306159E-2</v>
      </c>
      <c r="AB19" s="9"/>
      <c r="AD19" s="19">
        <v>0.13100000000000001</v>
      </c>
      <c r="AE19" s="3">
        <f t="shared" si="8"/>
        <v>1.9083969465648853</v>
      </c>
      <c r="AF19" s="20">
        <f t="shared" si="9"/>
        <v>2.8257456828885336E-2</v>
      </c>
      <c r="AG19" s="9"/>
    </row>
    <row r="20" spans="2:33" x14ac:dyDescent="0.2">
      <c r="B20" s="8"/>
      <c r="C20" t="s">
        <v>27</v>
      </c>
      <c r="D20" s="9"/>
      <c r="E20" s="8"/>
      <c r="F20" s="3">
        <v>0.83799999999999997</v>
      </c>
      <c r="G20" s="3">
        <f t="shared" si="0"/>
        <v>0.66295412357464867</v>
      </c>
      <c r="H20" s="20">
        <f t="shared" si="1"/>
        <v>1.9751479289940825</v>
      </c>
      <c r="I20" s="9"/>
      <c r="J20" s="8"/>
      <c r="K20" s="3">
        <v>0.501</v>
      </c>
      <c r="L20" s="3">
        <f t="shared" si="2"/>
        <v>0.66533599467731197</v>
      </c>
      <c r="M20" s="20">
        <f t="shared" si="3"/>
        <v>1.9644970414201186</v>
      </c>
      <c r="N20" s="9"/>
      <c r="O20" s="8"/>
      <c r="P20" s="3">
        <v>0.19500000000000001</v>
      </c>
      <c r="Q20" s="3">
        <f t="shared" si="10"/>
        <v>1.9723865877712032</v>
      </c>
      <c r="R20" s="9"/>
      <c r="S20" s="8"/>
      <c r="T20" s="3">
        <v>0.156</v>
      </c>
      <c r="U20" s="3">
        <f t="shared" si="4"/>
        <v>1.9425019425019427</v>
      </c>
      <c r="V20" s="20">
        <f t="shared" si="5"/>
        <v>1.5384615384615222E-2</v>
      </c>
      <c r="W20" s="9"/>
      <c r="Y20" s="3">
        <v>0.156</v>
      </c>
      <c r="Z20" s="3">
        <f t="shared" si="6"/>
        <v>2.0032051282051282</v>
      </c>
      <c r="AA20" s="20">
        <f t="shared" si="7"/>
        <v>-1.5384615384615332E-2</v>
      </c>
      <c r="AB20" s="9"/>
      <c r="AD20" s="3">
        <v>0.126</v>
      </c>
      <c r="AE20" s="3">
        <f t="shared" si="8"/>
        <v>1.9841269841269842</v>
      </c>
      <c r="AF20" s="20">
        <f t="shared" si="9"/>
        <v>-5.9171597633136145E-3</v>
      </c>
      <c r="AG20" s="9"/>
    </row>
    <row r="21" spans="2:33" x14ac:dyDescent="0.2">
      <c r="B21" s="8"/>
      <c r="C21" t="s">
        <v>28</v>
      </c>
      <c r="D21" s="9"/>
      <c r="E21" s="8"/>
      <c r="F21" s="3">
        <v>1.1180000000000001</v>
      </c>
      <c r="G21" s="3">
        <f t="shared" si="0"/>
        <v>0.49691910157026425</v>
      </c>
      <c r="H21" s="20">
        <f t="shared" si="1"/>
        <v>4.9083969465648867</v>
      </c>
      <c r="I21" s="9"/>
      <c r="J21" s="8"/>
      <c r="K21" s="3">
        <v>0.66800000000000004</v>
      </c>
      <c r="L21" s="3">
        <f t="shared" si="2"/>
        <v>0.49900199600798401</v>
      </c>
      <c r="M21" s="20">
        <f t="shared" si="3"/>
        <v>4.8837345860246621</v>
      </c>
      <c r="N21" s="9"/>
      <c r="O21" s="8"/>
      <c r="P21" s="3">
        <v>0.13100000000000001</v>
      </c>
      <c r="Q21" s="3">
        <f t="shared" si="10"/>
        <v>2.935995302407516</v>
      </c>
      <c r="R21" s="9"/>
      <c r="S21" s="8"/>
      <c r="T21" s="3">
        <v>0.106</v>
      </c>
      <c r="U21" s="3">
        <f t="shared" si="4"/>
        <v>2.8587764436821046</v>
      </c>
      <c r="V21" s="20">
        <f t="shared" si="5"/>
        <v>2.7011156782148944E-2</v>
      </c>
      <c r="W21" s="9"/>
      <c r="Y21" s="3">
        <v>0.105</v>
      </c>
      <c r="Z21" s="3">
        <f t="shared" si="6"/>
        <v>2.9761904761904758</v>
      </c>
      <c r="AA21" s="20">
        <f t="shared" si="7"/>
        <v>-1.3505578391074554E-2</v>
      </c>
      <c r="AB21" s="9"/>
      <c r="AD21" s="3">
        <v>6.6000000000000003E-2</v>
      </c>
      <c r="AE21" s="3">
        <f t="shared" si="8"/>
        <v>3.7878787878787876</v>
      </c>
      <c r="AF21" s="20">
        <f t="shared" si="9"/>
        <v>-0.22489724016441573</v>
      </c>
      <c r="AG21" s="9"/>
    </row>
    <row r="22" spans="2:33" x14ac:dyDescent="0.2">
      <c r="B22" s="8"/>
      <c r="C22" t="s">
        <v>29</v>
      </c>
      <c r="D22" s="9"/>
      <c r="E22" s="8"/>
      <c r="F22" s="3">
        <v>1.1180000000000001</v>
      </c>
      <c r="G22" s="3">
        <f t="shared" si="0"/>
        <v>0.49691910157026425</v>
      </c>
      <c r="H22" s="20">
        <f t="shared" si="1"/>
        <v>4.9083969465648867</v>
      </c>
      <c r="I22" s="9"/>
      <c r="J22" s="8"/>
      <c r="K22" s="3">
        <v>0.66800000000000004</v>
      </c>
      <c r="L22" s="3">
        <f t="shared" si="2"/>
        <v>0.49900199600798401</v>
      </c>
      <c r="M22" s="20">
        <f t="shared" si="3"/>
        <v>4.8837345860246621</v>
      </c>
      <c r="N22" s="9"/>
      <c r="O22" s="8"/>
      <c r="P22" s="3">
        <v>0.13100000000000001</v>
      </c>
      <c r="Q22" s="3">
        <f t="shared" si="10"/>
        <v>2.935995302407516</v>
      </c>
      <c r="R22" s="9"/>
      <c r="S22" s="8"/>
      <c r="T22" s="3">
        <v>0.113</v>
      </c>
      <c r="U22" s="3">
        <f t="shared" si="4"/>
        <v>2.6816840976133012</v>
      </c>
      <c r="V22" s="20">
        <f t="shared" si="5"/>
        <v>9.4832648267762748E-2</v>
      </c>
      <c r="W22" s="9"/>
      <c r="Y22" s="3">
        <v>0.105</v>
      </c>
      <c r="Z22" s="3">
        <f t="shared" si="6"/>
        <v>2.9761904761904758</v>
      </c>
      <c r="AA22" s="20">
        <f t="shared" si="7"/>
        <v>-1.3505578391074554E-2</v>
      </c>
      <c r="AB22" s="9"/>
      <c r="AD22" s="3">
        <v>6.4000000000000001E-2</v>
      </c>
      <c r="AE22" s="3">
        <f t="shared" si="8"/>
        <v>3.90625</v>
      </c>
      <c r="AF22" s="20">
        <f t="shared" si="9"/>
        <v>-0.24838520258367588</v>
      </c>
      <c r="AG22" s="9"/>
    </row>
    <row r="23" spans="2:33" x14ac:dyDescent="0.2">
      <c r="B23" s="8"/>
      <c r="C23" t="s">
        <v>30</v>
      </c>
      <c r="D23" s="9"/>
      <c r="E23" s="8"/>
      <c r="F23" s="3">
        <v>1.1180000000000001</v>
      </c>
      <c r="G23" s="3">
        <f t="shared" si="0"/>
        <v>0.49691910157026425</v>
      </c>
      <c r="H23" s="20">
        <f t="shared" si="1"/>
        <v>4.3013698630136998</v>
      </c>
      <c r="I23" s="9"/>
      <c r="J23" s="8"/>
      <c r="K23" s="3">
        <v>0.66800000000000004</v>
      </c>
      <c r="L23" s="3">
        <f t="shared" si="2"/>
        <v>0.49900199600798401</v>
      </c>
      <c r="M23" s="20">
        <f t="shared" si="3"/>
        <v>4.2792413066385668</v>
      </c>
      <c r="N23" s="9"/>
      <c r="O23" s="8"/>
      <c r="P23" s="3">
        <v>0.14599999999999999</v>
      </c>
      <c r="Q23" s="3">
        <f t="shared" si="10"/>
        <v>2.6343519494204428</v>
      </c>
      <c r="R23" s="9"/>
      <c r="S23" s="8"/>
      <c r="T23" s="3">
        <v>0.11899999999999999</v>
      </c>
      <c r="U23" s="3">
        <f t="shared" si="4"/>
        <v>2.5464731347084291</v>
      </c>
      <c r="V23" s="20">
        <f t="shared" si="5"/>
        <v>3.4510010537407654E-2</v>
      </c>
      <c r="W23" s="9"/>
      <c r="Y23" s="3">
        <v>0.104</v>
      </c>
      <c r="Z23" s="3">
        <f t="shared" si="6"/>
        <v>3.0048076923076925</v>
      </c>
      <c r="AA23" s="20">
        <f t="shared" si="7"/>
        <v>-0.12328767123287673</v>
      </c>
      <c r="AB23" s="9"/>
      <c r="AD23" s="3">
        <v>6.4000000000000001E-2</v>
      </c>
      <c r="AE23" s="3">
        <f t="shared" si="8"/>
        <v>3.90625</v>
      </c>
      <c r="AF23" s="20">
        <f t="shared" si="9"/>
        <v>-0.32560590094836667</v>
      </c>
      <c r="AG23" s="9"/>
    </row>
    <row r="24" spans="2:33" x14ac:dyDescent="0.2">
      <c r="B24" s="8"/>
      <c r="C24" t="s">
        <v>14</v>
      </c>
      <c r="D24" s="9"/>
      <c r="E24" s="8"/>
      <c r="F24" s="19">
        <v>1.1180000000000001</v>
      </c>
      <c r="G24" s="3">
        <f t="shared" si="0"/>
        <v>0.49691910157026425</v>
      </c>
      <c r="H24" s="20">
        <f t="shared" si="1"/>
        <v>1.2764705882352942</v>
      </c>
      <c r="I24" s="9"/>
      <c r="J24" s="8"/>
      <c r="K24" s="19">
        <v>0.66800000000000004</v>
      </c>
      <c r="L24" s="3">
        <f t="shared" si="2"/>
        <v>0.49900199600798401</v>
      </c>
      <c r="M24" s="20">
        <f t="shared" si="3"/>
        <v>1.2669683257918549</v>
      </c>
      <c r="N24" s="9"/>
      <c r="O24" s="8"/>
      <c r="P24" s="19">
        <v>0.34</v>
      </c>
      <c r="Q24" s="3">
        <f t="shared" si="10"/>
        <v>1.1312217194570133</v>
      </c>
      <c r="R24" s="9"/>
      <c r="S24" s="8"/>
      <c r="T24" s="19">
        <v>0.27</v>
      </c>
      <c r="U24" s="3">
        <f t="shared" si="4"/>
        <v>1.122334455667789</v>
      </c>
      <c r="V24" s="20">
        <f t="shared" si="5"/>
        <v>7.9185520361989749E-3</v>
      </c>
      <c r="W24" s="9"/>
      <c r="Y24" s="19">
        <v>0.156</v>
      </c>
      <c r="Z24" s="3">
        <f t="shared" si="6"/>
        <v>2.0032051282051282</v>
      </c>
      <c r="AA24" s="20">
        <f t="shared" si="7"/>
        <v>-0.43529411764705889</v>
      </c>
      <c r="AB24" s="9"/>
      <c r="AD24" s="19">
        <v>0.124</v>
      </c>
      <c r="AE24" s="3">
        <f t="shared" si="8"/>
        <v>2.0161290322580645</v>
      </c>
      <c r="AF24" s="20">
        <f t="shared" si="9"/>
        <v>-0.43891402714932137</v>
      </c>
      <c r="AG24" s="9"/>
    </row>
    <row r="25" spans="2:33" x14ac:dyDescent="0.2">
      <c r="B25" s="8"/>
      <c r="C25" t="s">
        <v>31</v>
      </c>
      <c r="D25" s="9"/>
      <c r="E25" s="8"/>
      <c r="F25" s="3">
        <v>1.119</v>
      </c>
      <c r="G25" s="3">
        <f t="shared" si="0"/>
        <v>0.49647502730612647</v>
      </c>
      <c r="H25" s="20">
        <f t="shared" si="1"/>
        <v>1.2852280462899932</v>
      </c>
      <c r="I25" s="9"/>
      <c r="J25" s="8"/>
      <c r="K25" s="3">
        <v>0.66800000000000004</v>
      </c>
      <c r="L25" s="3">
        <f t="shared" si="2"/>
        <v>0.49900199600798401</v>
      </c>
      <c r="M25" s="20">
        <f t="shared" si="3"/>
        <v>1.2736555479918308</v>
      </c>
      <c r="N25" s="9"/>
      <c r="O25" s="8"/>
      <c r="P25" s="3">
        <v>0.33900000000000002</v>
      </c>
      <c r="Q25" s="3">
        <f t="shared" si="10"/>
        <v>1.1345586566825503</v>
      </c>
      <c r="R25" s="9"/>
      <c r="S25" s="8"/>
      <c r="T25" s="3">
        <v>0.26800000000000002</v>
      </c>
      <c r="U25" s="3">
        <f t="shared" si="4"/>
        <v>1.1307100859339665</v>
      </c>
      <c r="V25" s="20">
        <f t="shared" si="5"/>
        <v>3.4036759700475281E-3</v>
      </c>
      <c r="W25" s="9"/>
      <c r="Y25" s="3">
        <v>0.156</v>
      </c>
      <c r="Z25" s="3">
        <f t="shared" si="6"/>
        <v>2.0032051282051282</v>
      </c>
      <c r="AA25" s="20">
        <f t="shared" si="7"/>
        <v>-0.4336283185840708</v>
      </c>
      <c r="AB25" s="9"/>
      <c r="AD25" s="3">
        <v>0.124</v>
      </c>
      <c r="AE25" s="3">
        <f t="shared" si="8"/>
        <v>2.0161290322580645</v>
      </c>
      <c r="AF25" s="20">
        <f t="shared" si="9"/>
        <v>-0.437258906285455</v>
      </c>
      <c r="AG25" s="9"/>
    </row>
    <row r="26" spans="2:33" x14ac:dyDescent="0.2">
      <c r="B26" s="8"/>
      <c r="C26" t="s">
        <v>38</v>
      </c>
      <c r="D26" s="9"/>
      <c r="E26" s="8"/>
      <c r="F26" s="3">
        <v>0.746</v>
      </c>
      <c r="G26" s="3">
        <f t="shared" si="0"/>
        <v>0.74471254095918971</v>
      </c>
      <c r="H26" s="20">
        <f t="shared" si="1"/>
        <v>1.3056318681318679</v>
      </c>
      <c r="I26" s="9"/>
      <c r="J26" s="8"/>
      <c r="K26" s="3">
        <v>0.44500000000000001</v>
      </c>
      <c r="L26" s="3">
        <f t="shared" ref="L26:L32" si="11">1/($K$3*K26)</f>
        <v>0.74906367041198507</v>
      </c>
      <c r="M26" s="20">
        <f t="shared" ref="M26:M32" si="12">(K26*$K$3 - $P26*$P$3)/($P26*$P$3)</f>
        <v>1.2922390109890107</v>
      </c>
      <c r="N26" s="9"/>
      <c r="O26" s="8"/>
      <c r="P26" s="3">
        <v>0.224</v>
      </c>
      <c r="Q26" s="3">
        <f t="shared" si="10"/>
        <v>1.7170329670329669</v>
      </c>
      <c r="R26" s="9"/>
      <c r="S26" s="8"/>
      <c r="T26" s="3">
        <v>0.17899999999999999</v>
      </c>
      <c r="U26" s="3">
        <f t="shared" si="4"/>
        <v>1.692906720839682</v>
      </c>
      <c r="V26" s="20">
        <f t="shared" si="5"/>
        <v>1.425137362637339E-2</v>
      </c>
      <c r="W26" s="9"/>
      <c r="Y26" s="3">
        <v>0.105</v>
      </c>
      <c r="Z26" s="3">
        <f t="shared" ref="Z26:Z36" si="13">1/($Y$3*Y26)</f>
        <v>2.9761904761904758</v>
      </c>
      <c r="AA26" s="20">
        <f t="shared" ref="AA26:AA36" si="14">(Y26*$Y$3 - $P26*$P$3)/($P26*$P$3)</f>
        <v>-0.42307692307692307</v>
      </c>
      <c r="AB26" s="9"/>
      <c r="AD26" s="3">
        <v>8.2000000000000003E-2</v>
      </c>
      <c r="AE26" s="3">
        <f t="shared" si="8"/>
        <v>3.0487804878048781</v>
      </c>
      <c r="AF26" s="20">
        <f t="shared" si="9"/>
        <v>-0.43681318681318682</v>
      </c>
      <c r="AG26" s="9"/>
    </row>
    <row r="27" spans="2:33" x14ac:dyDescent="0.2">
      <c r="B27" s="8"/>
      <c r="C27" t="s">
        <v>39</v>
      </c>
      <c r="D27" s="9"/>
      <c r="E27" s="8"/>
      <c r="F27" s="3">
        <v>0.745</v>
      </c>
      <c r="G27" s="3">
        <f t="shared" si="0"/>
        <v>0.74571215510812827</v>
      </c>
      <c r="H27" s="20">
        <f t="shared" si="1"/>
        <v>1.4560439560439558</v>
      </c>
      <c r="I27" s="9"/>
      <c r="J27" s="8"/>
      <c r="K27" s="3">
        <v>0.44500000000000001</v>
      </c>
      <c r="L27" s="3">
        <f t="shared" si="11"/>
        <v>0.74906367041198507</v>
      </c>
      <c r="M27" s="20">
        <f t="shared" si="12"/>
        <v>1.4450549450549448</v>
      </c>
      <c r="N27" s="9"/>
      <c r="O27" s="8"/>
      <c r="P27" s="3">
        <v>0.21</v>
      </c>
      <c r="Q27" s="3">
        <f t="shared" si="10"/>
        <v>1.8315018315018314</v>
      </c>
      <c r="R27" s="9"/>
      <c r="S27" s="8"/>
      <c r="T27" s="3">
        <v>0.17899999999999999</v>
      </c>
      <c r="U27" s="3">
        <f t="shared" si="4"/>
        <v>1.692906720839682</v>
      </c>
      <c r="V27" s="20">
        <f t="shared" si="5"/>
        <v>8.1868131868131591E-2</v>
      </c>
      <c r="W27" s="9"/>
      <c r="Y27" s="3">
        <v>0.105</v>
      </c>
      <c r="Z27" s="3">
        <f t="shared" si="13"/>
        <v>2.9761904761904758</v>
      </c>
      <c r="AA27" s="20">
        <f t="shared" si="14"/>
        <v>-0.38461538461538464</v>
      </c>
      <c r="AB27" s="9"/>
      <c r="AD27" s="3">
        <v>8.2000000000000003E-2</v>
      </c>
      <c r="AE27" s="3">
        <f t="shared" si="8"/>
        <v>3.0487804878048781</v>
      </c>
      <c r="AF27" s="20">
        <f t="shared" si="9"/>
        <v>-0.39926739926739929</v>
      </c>
      <c r="AG27" s="9"/>
    </row>
    <row r="28" spans="2:33" x14ac:dyDescent="0.2">
      <c r="B28" s="8"/>
      <c r="C28" t="s">
        <v>40</v>
      </c>
      <c r="D28" s="9"/>
      <c r="E28" s="8"/>
      <c r="F28" s="3">
        <v>0.745</v>
      </c>
      <c r="G28" s="3">
        <f t="shared" si="0"/>
        <v>0.74571215510812827</v>
      </c>
      <c r="H28" s="20">
        <f t="shared" si="1"/>
        <v>2.5817307692307687</v>
      </c>
      <c r="I28" s="9"/>
      <c r="J28" s="8"/>
      <c r="K28" s="3">
        <v>0.44500000000000001</v>
      </c>
      <c r="L28" s="3">
        <f t="shared" si="11"/>
        <v>0.74906367041198507</v>
      </c>
      <c r="M28" s="20">
        <f t="shared" si="12"/>
        <v>2.5657051282051277</v>
      </c>
      <c r="N28" s="9"/>
      <c r="O28" s="8"/>
      <c r="P28" s="3">
        <v>0.14399999999999999</v>
      </c>
      <c r="Q28" s="3">
        <f t="shared" si="10"/>
        <v>2.6709401709401708</v>
      </c>
      <c r="R28" s="9"/>
      <c r="S28" s="8"/>
      <c r="T28" s="3">
        <v>0.129</v>
      </c>
      <c r="U28" s="3">
        <f t="shared" si="4"/>
        <v>2.3490721165139772</v>
      </c>
      <c r="V28" s="20">
        <f t="shared" si="5"/>
        <v>0.13701923076923064</v>
      </c>
      <c r="W28" s="9"/>
      <c r="Y28" s="3">
        <v>0.11700000000000001</v>
      </c>
      <c r="Z28" s="3">
        <f t="shared" si="13"/>
        <v>2.6709401709401703</v>
      </c>
      <c r="AA28" s="20">
        <f t="shared" si="14"/>
        <v>1.4826696375870145E-16</v>
      </c>
      <c r="AB28" s="9"/>
      <c r="AD28" s="3">
        <v>4.7E-2</v>
      </c>
      <c r="AE28" s="3">
        <f t="shared" si="8"/>
        <v>5.3191489361702127</v>
      </c>
      <c r="AF28" s="20">
        <f t="shared" si="9"/>
        <v>-0.49786324786324787</v>
      </c>
      <c r="AG28" s="9"/>
    </row>
    <row r="29" spans="2:33" x14ac:dyDescent="0.2">
      <c r="B29" s="8"/>
      <c r="C29" t="s">
        <v>41</v>
      </c>
      <c r="D29" s="9"/>
      <c r="E29" s="8"/>
      <c r="F29" s="3">
        <v>0.745</v>
      </c>
      <c r="G29" s="3">
        <f t="shared" si="0"/>
        <v>0.74571215510812827</v>
      </c>
      <c r="H29" s="20">
        <f t="shared" si="1"/>
        <v>0.4287236309396974</v>
      </c>
      <c r="I29" s="9"/>
      <c r="J29" s="8"/>
      <c r="K29" s="3">
        <v>0.44500000000000001</v>
      </c>
      <c r="L29" s="3">
        <f t="shared" si="11"/>
        <v>0.74906367041198507</v>
      </c>
      <c r="M29" s="20">
        <f t="shared" si="12"/>
        <v>0.4223311314724057</v>
      </c>
      <c r="N29" s="9"/>
      <c r="O29" s="8"/>
      <c r="P29" s="3">
        <v>0.36099999999999999</v>
      </c>
      <c r="Q29" s="3">
        <f t="shared" si="10"/>
        <v>1.0654165778819518</v>
      </c>
      <c r="R29" s="9"/>
      <c r="S29" s="8"/>
      <c r="T29" s="3">
        <v>0.28899999999999998</v>
      </c>
      <c r="U29" s="3">
        <f t="shared" si="4"/>
        <v>1.0485477613505296</v>
      </c>
      <c r="V29" s="20">
        <f t="shared" si="5"/>
        <v>1.6087790326017357E-2</v>
      </c>
      <c r="W29" s="9"/>
      <c r="Y29" s="3">
        <v>0.21</v>
      </c>
      <c r="Z29" s="3">
        <f t="shared" si="13"/>
        <v>1.4880952380952379</v>
      </c>
      <c r="AA29" s="20">
        <f t="shared" si="14"/>
        <v>-0.28404005966332829</v>
      </c>
      <c r="AB29" s="9"/>
      <c r="AD29" s="3">
        <v>0.16800000000000001</v>
      </c>
      <c r="AE29" s="3">
        <f t="shared" si="8"/>
        <v>1.4880952380952379</v>
      </c>
      <c r="AF29" s="20">
        <f t="shared" si="9"/>
        <v>-0.28404005966332829</v>
      </c>
      <c r="AG29" s="9"/>
    </row>
    <row r="30" spans="2:33" x14ac:dyDescent="0.2">
      <c r="B30" s="8"/>
      <c r="C30" t="s">
        <v>42</v>
      </c>
      <c r="D30" s="9"/>
      <c r="E30" s="8"/>
      <c r="F30" s="3">
        <v>0.745</v>
      </c>
      <c r="G30" s="3">
        <f t="shared" si="0"/>
        <v>0.74571215510812827</v>
      </c>
      <c r="H30" s="20">
        <f t="shared" si="1"/>
        <v>3.5643294758339001</v>
      </c>
      <c r="I30" s="9"/>
      <c r="J30" s="8"/>
      <c r="K30" s="3">
        <v>0.44500000000000001</v>
      </c>
      <c r="L30" s="3">
        <f t="shared" si="11"/>
        <v>0.74906367041198507</v>
      </c>
      <c r="M30" s="20">
        <f t="shared" si="12"/>
        <v>3.5439074200136145</v>
      </c>
      <c r="N30" s="9"/>
      <c r="O30" s="8"/>
      <c r="P30" s="3">
        <v>0.113</v>
      </c>
      <c r="Q30" s="3">
        <f t="shared" si="10"/>
        <v>3.4036759700476513</v>
      </c>
      <c r="R30" s="9"/>
      <c r="S30" s="8"/>
      <c r="T30" s="3">
        <v>0.10100000000000001</v>
      </c>
      <c r="U30" s="3">
        <f t="shared" si="4"/>
        <v>3.0003000300030003</v>
      </c>
      <c r="V30" s="20">
        <f t="shared" si="5"/>
        <v>0.13444520081688216</v>
      </c>
      <c r="W30" s="9"/>
      <c r="Y30" s="3">
        <v>9.8000000000000004E-2</v>
      </c>
      <c r="Z30" s="3">
        <f t="shared" si="13"/>
        <v>3.1887755102040813</v>
      </c>
      <c r="AA30" s="20">
        <f t="shared" si="14"/>
        <v>6.739278420694364E-2</v>
      </c>
      <c r="AB30" s="9"/>
      <c r="AD30" s="3">
        <v>4.4999999999999998E-2</v>
      </c>
      <c r="AE30" s="3">
        <f t="shared" si="8"/>
        <v>5.5555555555555554</v>
      </c>
      <c r="AF30" s="20">
        <f t="shared" si="9"/>
        <v>-0.38733832539142277</v>
      </c>
      <c r="AG30" s="9"/>
    </row>
    <row r="31" spans="2:33" x14ac:dyDescent="0.2">
      <c r="B31" s="8"/>
      <c r="C31" t="s">
        <v>43</v>
      </c>
      <c r="D31" s="9"/>
      <c r="E31" s="8"/>
      <c r="F31" s="3">
        <v>0.745</v>
      </c>
      <c r="G31" s="3">
        <f t="shared" si="0"/>
        <v>0.74571215510812827</v>
      </c>
      <c r="H31" s="20">
        <f t="shared" si="1"/>
        <v>0.53047249486418602</v>
      </c>
      <c r="I31" s="9"/>
      <c r="J31" s="8"/>
      <c r="K31" s="3">
        <v>0.44500000000000001</v>
      </c>
      <c r="L31" s="3">
        <f t="shared" si="11"/>
        <v>0.74906367041198507</v>
      </c>
      <c r="M31" s="20">
        <f t="shared" si="12"/>
        <v>0.52362474320931274</v>
      </c>
      <c r="N31" s="9"/>
      <c r="O31" s="8"/>
      <c r="P31" s="3">
        <v>0.33700000000000002</v>
      </c>
      <c r="Q31" s="3">
        <f t="shared" si="10"/>
        <v>1.1412919424788859</v>
      </c>
      <c r="R31" s="9"/>
      <c r="S31" s="8"/>
      <c r="T31" s="3">
        <v>0.25600000000000001</v>
      </c>
      <c r="U31" s="3">
        <f t="shared" si="4"/>
        <v>1.1837121212121213</v>
      </c>
      <c r="V31" s="20">
        <f t="shared" si="5"/>
        <v>-3.5836566993837131E-2</v>
      </c>
      <c r="W31" s="9"/>
      <c r="Y31" s="3">
        <v>0.21</v>
      </c>
      <c r="Z31" s="3">
        <f t="shared" si="13"/>
        <v>1.4880952380952379</v>
      </c>
      <c r="AA31" s="20">
        <f t="shared" si="14"/>
        <v>-0.23305181465418856</v>
      </c>
      <c r="AB31" s="9"/>
      <c r="AD31" s="3">
        <v>0.17299999999999999</v>
      </c>
      <c r="AE31" s="3">
        <f t="shared" si="8"/>
        <v>1.4450867052023122</v>
      </c>
      <c r="AF31" s="20">
        <f t="shared" si="9"/>
        <v>-0.21022597580461097</v>
      </c>
      <c r="AG31" s="9"/>
    </row>
    <row r="32" spans="2:33" x14ac:dyDescent="0.2">
      <c r="B32" s="8"/>
      <c r="C32" t="s">
        <v>15</v>
      </c>
      <c r="D32" s="9"/>
      <c r="E32" s="8"/>
      <c r="F32" s="3">
        <v>0.97799999999999998</v>
      </c>
      <c r="G32" s="3">
        <f t="shared" si="0"/>
        <v>0.56805271529197909</v>
      </c>
      <c r="H32" s="20">
        <f t="shared" si="1"/>
        <v>4.5046904315196992</v>
      </c>
      <c r="I32" s="9"/>
      <c r="J32" s="8"/>
      <c r="K32" s="3">
        <v>0.58399999999999996</v>
      </c>
      <c r="L32" s="3">
        <f t="shared" si="11"/>
        <v>0.57077625570776258</v>
      </c>
      <c r="M32" s="20">
        <f t="shared" si="12"/>
        <v>4.4784240150093799</v>
      </c>
      <c r="N32" s="9"/>
      <c r="O32" s="8"/>
      <c r="P32" s="3">
        <v>0.123</v>
      </c>
      <c r="Q32" s="3">
        <f t="shared" si="10"/>
        <v>3.1269543464665412</v>
      </c>
      <c r="R32" s="9"/>
      <c r="S32" s="8"/>
      <c r="T32" s="3">
        <v>0.106</v>
      </c>
      <c r="U32" s="3">
        <f t="shared" si="4"/>
        <v>2.8587764436821046</v>
      </c>
      <c r="V32" s="20">
        <f t="shared" si="5"/>
        <v>9.3808630393995979E-2</v>
      </c>
      <c r="W32" s="9"/>
      <c r="Y32" s="3">
        <v>0.104</v>
      </c>
      <c r="Z32" s="3">
        <f t="shared" si="13"/>
        <v>3.0048076923076925</v>
      </c>
      <c r="AA32" s="20">
        <f t="shared" si="14"/>
        <v>4.0650406504064901E-2</v>
      </c>
      <c r="AB32" s="9"/>
      <c r="AD32" s="3">
        <v>6.7000000000000004E-2</v>
      </c>
      <c r="AE32" s="3">
        <f t="shared" si="8"/>
        <v>3.7313432835820892</v>
      </c>
      <c r="AF32" s="20">
        <f t="shared" si="9"/>
        <v>-0.16197623514696688</v>
      </c>
      <c r="AG32" s="9"/>
    </row>
    <row r="33" spans="2:33" x14ac:dyDescent="0.2">
      <c r="B33" s="8"/>
      <c r="C33" t="s">
        <v>16</v>
      </c>
      <c r="D33" s="9"/>
      <c r="E33" s="8"/>
      <c r="F33" s="3"/>
      <c r="G33" s="3"/>
      <c r="H33" s="20"/>
      <c r="I33" s="9"/>
      <c r="J33" s="8"/>
      <c r="K33" s="3"/>
      <c r="L33" s="3"/>
      <c r="M33" s="20"/>
      <c r="N33" s="9"/>
      <c r="O33" s="8"/>
      <c r="P33" s="3">
        <v>0.38500000000000001</v>
      </c>
      <c r="Q33" s="3">
        <f t="shared" si="10"/>
        <v>0.99900099900099892</v>
      </c>
      <c r="R33" s="9"/>
      <c r="S33" s="8"/>
      <c r="T33" s="3"/>
      <c r="U33" s="3"/>
      <c r="V33" s="20"/>
      <c r="W33" s="9"/>
      <c r="Y33" s="3">
        <v>0.313</v>
      </c>
      <c r="Z33" s="3">
        <f t="shared" si="13"/>
        <v>0.99840255591054305</v>
      </c>
      <c r="AA33" s="20">
        <f t="shared" si="14"/>
        <v>5.9940059940053337E-4</v>
      </c>
      <c r="AB33" s="9"/>
      <c r="AD33" s="3"/>
      <c r="AE33" s="3"/>
      <c r="AF33" s="20"/>
      <c r="AG33" s="9"/>
    </row>
    <row r="34" spans="2:33" x14ac:dyDescent="0.2">
      <c r="B34" s="8"/>
      <c r="C34" t="s">
        <v>17</v>
      </c>
      <c r="D34" s="9"/>
      <c r="E34" s="8"/>
      <c r="F34" s="3"/>
      <c r="I34" s="9"/>
      <c r="J34" s="8"/>
      <c r="K34" s="3"/>
      <c r="N34" s="9"/>
      <c r="O34" s="8"/>
      <c r="P34" s="3">
        <v>0.38500000000000001</v>
      </c>
      <c r="Q34" s="3">
        <f t="shared" si="10"/>
        <v>0.99900099900099892</v>
      </c>
      <c r="R34" s="9"/>
      <c r="S34" s="8"/>
      <c r="T34" s="3"/>
      <c r="W34" s="9"/>
      <c r="Y34" s="3">
        <v>0.313</v>
      </c>
      <c r="Z34" s="3">
        <f t="shared" si="13"/>
        <v>0.99840255591054305</v>
      </c>
      <c r="AA34" s="20">
        <f t="shared" si="14"/>
        <v>5.9940059940053337E-4</v>
      </c>
      <c r="AB34" s="9"/>
      <c r="AD34" s="3"/>
      <c r="AE34" s="3"/>
      <c r="AF34" s="20"/>
      <c r="AG34" s="9"/>
    </row>
    <row r="35" spans="2:33" x14ac:dyDescent="0.2">
      <c r="B35" s="8"/>
      <c r="C35" t="s">
        <v>32</v>
      </c>
      <c r="D35" s="9"/>
      <c r="E35" s="8"/>
      <c r="F35" s="3"/>
      <c r="I35" s="9"/>
      <c r="J35" s="8"/>
      <c r="K35" s="3"/>
      <c r="N35" s="9"/>
      <c r="O35" s="8"/>
      <c r="P35" s="3">
        <v>0.38500000000000001</v>
      </c>
      <c r="Q35" s="3">
        <f t="shared" si="10"/>
        <v>0.99900099900099892</v>
      </c>
      <c r="R35" s="9"/>
      <c r="S35" s="8"/>
      <c r="T35" s="3"/>
      <c r="W35" s="9"/>
      <c r="Y35" s="3">
        <v>0.313</v>
      </c>
      <c r="Z35" s="3">
        <f t="shared" si="13"/>
        <v>0.99840255591054305</v>
      </c>
      <c r="AA35" s="20">
        <f t="shared" si="14"/>
        <v>5.9940059940053337E-4</v>
      </c>
      <c r="AB35" s="9"/>
      <c r="AD35" s="3"/>
      <c r="AE35" s="3"/>
      <c r="AF35" s="20"/>
      <c r="AG35" s="9"/>
    </row>
    <row r="36" spans="2:33" x14ac:dyDescent="0.2">
      <c r="B36" s="8"/>
      <c r="C36" t="s">
        <v>18</v>
      </c>
      <c r="D36" s="9"/>
      <c r="E36" s="8"/>
      <c r="F36" s="3"/>
      <c r="I36" s="9"/>
      <c r="J36" s="8"/>
      <c r="K36" s="3"/>
      <c r="N36" s="9"/>
      <c r="O36" s="8"/>
      <c r="P36" s="3">
        <v>0.38500000000000001</v>
      </c>
      <c r="Q36" s="3">
        <f t="shared" si="10"/>
        <v>0.99900099900099892</v>
      </c>
      <c r="R36" s="9"/>
      <c r="S36" s="8"/>
      <c r="T36" s="3"/>
      <c r="W36" s="9"/>
      <c r="Y36" s="3">
        <v>0.314</v>
      </c>
      <c r="Z36" s="3">
        <f t="shared" si="13"/>
        <v>0.99522292993630557</v>
      </c>
      <c r="AA36" s="20">
        <f t="shared" si="14"/>
        <v>3.7962037962038214E-3</v>
      </c>
      <c r="AB36" s="9"/>
      <c r="AD36" s="3"/>
      <c r="AE36" s="3"/>
      <c r="AF36" s="20"/>
      <c r="AG36" s="9"/>
    </row>
    <row r="37" spans="2:33" ht="4" customHeight="1" x14ac:dyDescent="0.2">
      <c r="B37" s="10"/>
      <c r="C37" s="11"/>
      <c r="D37" s="13"/>
      <c r="E37" s="10"/>
      <c r="F37" s="12"/>
      <c r="G37" s="12"/>
      <c r="H37" s="12"/>
      <c r="I37" s="13"/>
      <c r="J37" s="10"/>
      <c r="K37" s="12"/>
      <c r="L37" s="12"/>
      <c r="M37" s="12"/>
      <c r="N37" s="13"/>
      <c r="O37" s="10"/>
      <c r="P37" s="12"/>
      <c r="Q37" s="12"/>
      <c r="R37" s="13"/>
      <c r="S37" s="10"/>
      <c r="T37" s="12"/>
      <c r="U37" s="12"/>
      <c r="V37" s="12"/>
      <c r="W37" s="13"/>
      <c r="X37" s="12"/>
      <c r="Y37" s="12"/>
      <c r="Z37" s="12"/>
      <c r="AA37" s="12"/>
      <c r="AB37" s="13"/>
      <c r="AC37" s="12"/>
      <c r="AD37" s="12"/>
      <c r="AE37" s="12"/>
      <c r="AF37" s="12"/>
      <c r="AG37" s="13"/>
    </row>
    <row r="39" spans="2:33" x14ac:dyDescent="0.2">
      <c r="C39" s="1" t="s">
        <v>33</v>
      </c>
      <c r="F39" s="21">
        <f>(F12-F11)/F11</f>
        <v>0.33333333333333343</v>
      </c>
      <c r="K39" s="21">
        <f>(K12-K11)/K11</f>
        <v>0.33333333333333343</v>
      </c>
      <c r="P39" s="21">
        <f>(P12-P11)/P11</f>
        <v>0</v>
      </c>
      <c r="T39" s="21">
        <f>(T12-T11)/T11</f>
        <v>0</v>
      </c>
      <c r="Y39" s="21">
        <f>(Y12-Y11)/Y11</f>
        <v>0</v>
      </c>
      <c r="AD39" s="21">
        <f>(AD12-AD11)/AD11</f>
        <v>-2.3255813953488393E-2</v>
      </c>
    </row>
    <row r="40" spans="2:33" x14ac:dyDescent="0.2">
      <c r="C40" s="1" t="s">
        <v>34</v>
      </c>
      <c r="F40" s="21">
        <f>(F24-F19)/F19</f>
        <v>0.33253873659118016</v>
      </c>
      <c r="K40" s="21">
        <f>(K24-K19)/K19</f>
        <v>0.33333333333333343</v>
      </c>
      <c r="P40" s="21">
        <f>(P24-P19)/P19</f>
        <v>0.73469387755102045</v>
      </c>
      <c r="T40" s="21">
        <f>(T24-T19)/T19</f>
        <v>0.43617021276595752</v>
      </c>
      <c r="Y40" s="21">
        <f>(Y24-Y19)/Y19</f>
        <v>0</v>
      </c>
      <c r="AD40" s="21">
        <f>(AD24-AD19)/AD19</f>
        <v>-5.3435114503816841E-2</v>
      </c>
    </row>
    <row r="42" spans="2:33" x14ac:dyDescent="0.2">
      <c r="C42" s="1" t="s">
        <v>37</v>
      </c>
    </row>
  </sheetData>
  <mergeCells count="12">
    <mergeCell ref="AD2:AF2"/>
    <mergeCell ref="AD3:AF3"/>
    <mergeCell ref="Y2:AA2"/>
    <mergeCell ref="Y3:AA3"/>
    <mergeCell ref="P2:Q2"/>
    <mergeCell ref="P3:Q3"/>
    <mergeCell ref="F2:H2"/>
    <mergeCell ref="F3:H3"/>
    <mergeCell ref="K2:M2"/>
    <mergeCell ref="K3:M3"/>
    <mergeCell ref="T2:V2"/>
    <mergeCell ref="T3:V3"/>
  </mergeCells>
  <pageMargins left="0.25" right="0.25" top="0.75" bottom="0.75" header="0.3" footer="0.3"/>
  <pageSetup paperSize="9" scale="68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Ignoring empty loop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2024-04-06T17:06:30Z</cp:lastPrinted>
  <dcterms:created xsi:type="dcterms:W3CDTF">2024-01-26T15:31:29Z</dcterms:created>
  <dcterms:modified xsi:type="dcterms:W3CDTF">2024-04-06T17:09:32Z</dcterms:modified>
</cp:coreProperties>
</file>