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kypro\Домашние работы\"/>
    </mc:Choice>
  </mc:AlternateContent>
  <xr:revisionPtr revIDLastSave="0" documentId="13_ncr:1_{ECB23AFB-3617-4480-940F-C6E5EACF68D3}" xr6:coauthVersionLast="47" xr6:coauthVersionMax="47" xr10:uidLastSave="{00000000-0000-0000-0000-000000000000}"/>
  <bookViews>
    <workbookView xWindow="-120" yWindow="-120" windowWidth="29040" windowHeight="15720" activeTab="1" xr2:uid="{A1CADBFB-1CEE-4B00-B412-8A06A5BEF354}"/>
  </bookViews>
  <sheets>
    <sheet name="Интервальная статистика" sheetId="1" r:id="rId1"/>
    <sheet name="Задача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9" i="3"/>
  <c r="D6" i="3"/>
  <c r="C6" i="3"/>
  <c r="B6" i="3"/>
  <c r="B5" i="3"/>
  <c r="B4" i="3"/>
  <c r="K17" i="1"/>
  <c r="K18" i="1"/>
  <c r="K16" i="1" l="1"/>
  <c r="J17" i="1"/>
  <c r="J16" i="1"/>
  <c r="J18" i="1" s="1"/>
  <c r="F16" i="1"/>
  <c r="F23" i="1" s="1"/>
  <c r="E16" i="1"/>
  <c r="E23" i="1" s="1"/>
  <c r="D16" i="1"/>
  <c r="C22" i="1"/>
  <c r="C21" i="1"/>
  <c r="C20" i="1"/>
  <c r="C19" i="1"/>
  <c r="C18" i="1"/>
  <c r="C17" i="1"/>
  <c r="D23" i="1"/>
  <c r="C16" i="1"/>
  <c r="C3" i="1"/>
  <c r="C4" i="1"/>
  <c r="C5" i="1"/>
  <c r="C6" i="1"/>
  <c r="C7" i="1"/>
  <c r="C8" i="1"/>
  <c r="C2" i="1"/>
  <c r="G23" i="1" l="1"/>
  <c r="F9" i="1"/>
  <c r="E9" i="1"/>
  <c r="D2" i="1"/>
  <c r="J6" i="1" l="1"/>
  <c r="J7" i="1" s="1"/>
  <c r="J8" i="1" s="1"/>
  <c r="D9" i="1"/>
  <c r="G9" i="1" s="1"/>
  <c r="J2" i="1"/>
  <c r="J3" i="1"/>
  <c r="J4" i="1" s="1"/>
  <c r="K2" i="1"/>
  <c r="K3" i="1" s="1"/>
  <c r="K4" i="1" s="1"/>
  <c r="L2" i="1"/>
  <c r="L3" i="1"/>
  <c r="L4" i="1" s="1"/>
</calcChain>
</file>

<file path=xl/sharedStrings.xml><?xml version="1.0" encoding="utf-8"?>
<sst xmlns="http://schemas.openxmlformats.org/spreadsheetml/2006/main" count="55" uniqueCount="36">
  <si>
    <t>Интервал</t>
  </si>
  <si>
    <t>Группа А</t>
  </si>
  <si>
    <t>Группа Б</t>
  </si>
  <si>
    <t>Группа В</t>
  </si>
  <si>
    <t>[1 , 3]</t>
  </si>
  <si>
    <t>[4 , 10]</t>
  </si>
  <si>
    <t>[11 , 19]</t>
  </si>
  <si>
    <t>[20 , 28]</t>
  </si>
  <si>
    <t>[29 , 39]</t>
  </si>
  <si>
    <t>[39 , 49]</t>
  </si>
  <si>
    <t>[49 , 59]</t>
  </si>
  <si>
    <t>СУММ</t>
  </si>
  <si>
    <t>Ср. кол-во дней просрочки</t>
  </si>
  <si>
    <r>
      <t>X</t>
    </r>
    <r>
      <rPr>
        <sz val="11"/>
        <color theme="1"/>
        <rFont val="Calibri"/>
        <family val="2"/>
        <charset val="204"/>
      </rPr>
      <t>^2</t>
    </r>
  </si>
  <si>
    <t>СРВЗВЕШ</t>
  </si>
  <si>
    <t>ДИСП</t>
  </si>
  <si>
    <t>СТАНДОТКЛ</t>
  </si>
  <si>
    <t>ДИСП_ОБЩ</t>
  </si>
  <si>
    <t>СТАНДОТКЛ_ОБЩ</t>
  </si>
  <si>
    <t>СРВЗВЕШ_ОБЩ</t>
  </si>
  <si>
    <t>Группа А Новоприбывшие</t>
  </si>
  <si>
    <t>Группа Б Новоприбывшие</t>
  </si>
  <si>
    <t>Группа В Новоприбывшие</t>
  </si>
  <si>
    <t>Измененные кол-ва клиентов</t>
  </si>
  <si>
    <t>СРВЗВЕШ_ОБЩ_2</t>
  </si>
  <si>
    <t>ДИСП_ОБЩ_2</t>
  </si>
  <si>
    <t>СТАНДОТКЛ_ОБЩ_2</t>
  </si>
  <si>
    <t>% уменьшения показателей</t>
  </si>
  <si>
    <t>k</t>
  </si>
  <si>
    <t>P(k) cum</t>
  </si>
  <si>
    <t>P(k) dif</t>
  </si>
  <si>
    <t>Кол-во заказов</t>
  </si>
  <si>
    <t>Конверсия</t>
  </si>
  <si>
    <t>Вероятность 75 поездок</t>
  </si>
  <si>
    <t>Вероятность &lt;=75 поездок</t>
  </si>
  <si>
    <t>Вероятность &gt;75 поездок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</si>
</sst>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10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2" fontId="0" fillId="0" borderId="2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10" xfId="0" applyNumberFormat="1" applyBorder="1"/>
    <xf numFmtId="2" fontId="0" fillId="0" borderId="3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3" borderId="9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6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9" xfId="0" applyFill="1" applyBorder="1"/>
    <xf numFmtId="0" fontId="0" fillId="4" borderId="7" xfId="0" applyFill="1" applyBorder="1" applyAlignment="1">
      <alignment horizontal="center"/>
    </xf>
    <xf numFmtId="10" fontId="0" fillId="0" borderId="0" xfId="1" applyNumberFormat="1" applyFont="1"/>
    <xf numFmtId="0" fontId="0" fillId="0" borderId="13" xfId="0" applyBorder="1"/>
    <xf numFmtId="10" fontId="0" fillId="0" borderId="13" xfId="1" applyNumberFormat="1" applyFont="1" applyBorder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Дифференциальная функция плотности</a:t>
            </a:r>
          </a:p>
        </c:rich>
      </c:tx>
      <c:layout>
        <c:manualLayout>
          <c:xMode val="edge"/>
          <c:yMode val="edge"/>
          <c:x val="0.488881889763779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'Задача 2'!$B$9:$B$109</c:f>
              <c:numCache>
                <c:formatCode>General</c:formatCode>
                <c:ptCount val="101"/>
                <c:pt idx="0">
                  <c:v>1.3689147905858994E-57</c:v>
                </c:pt>
                <c:pt idx="1">
                  <c:v>3.7011399893618066E-55</c:v>
                </c:pt>
                <c:pt idx="2">
                  <c:v>4.9533590190958417E-53</c:v>
                </c:pt>
                <c:pt idx="3">
                  <c:v>4.3748556077299007E-51</c:v>
                </c:pt>
                <c:pt idx="4">
                  <c:v>2.8683659776236329E-49</c:v>
                </c:pt>
                <c:pt idx="5">
                  <c:v>1.4890006497175025E-47</c:v>
                </c:pt>
                <c:pt idx="6">
                  <c:v>6.3742095714760016E-46</c:v>
                </c:pt>
                <c:pt idx="7">
                  <c:v>2.3142765121411325E-44</c:v>
                </c:pt>
                <c:pt idx="8">
                  <c:v>7.2738996485768671E-43</c:v>
                </c:pt>
                <c:pt idx="9">
                  <c:v>2.0103502074009587E-41</c:v>
                </c:pt>
                <c:pt idx="10">
                  <c:v>4.9462060843571886E-40</c:v>
                </c:pt>
                <c:pt idx="11">
                  <c:v>1.0941607398729761E-38</c:v>
                </c:pt>
                <c:pt idx="12">
                  <c:v>2.1940624465909818E-37</c:v>
                </c:pt>
                <c:pt idx="13">
                  <c:v>4.015571839572771E-36</c:v>
                </c:pt>
                <c:pt idx="14">
                  <c:v>6.7467980828376711E-35</c:v>
                </c:pt>
                <c:pt idx="15">
                  <c:v>1.0458369966432963E-33</c:v>
                </c:pt>
                <c:pt idx="16">
                  <c:v>1.5021802231879341E-32</c:v>
                </c:pt>
                <c:pt idx="17">
                  <c:v>2.0068342328079058E-31</c:v>
                </c:pt>
                <c:pt idx="18">
                  <c:v>2.5019359293381195E-30</c:v>
                </c:pt>
                <c:pt idx="19">
                  <c:v>2.9194129577032657E-29</c:v>
                </c:pt>
                <c:pt idx="20">
                  <c:v>3.1967571886851266E-28</c:v>
                </c:pt>
                <c:pt idx="21">
                  <c:v>3.292603524148367E-27</c:v>
                </c:pt>
                <c:pt idx="22">
                  <c:v>3.1967078322834233E-26</c:v>
                </c:pt>
                <c:pt idx="23">
                  <c:v>2.931087664576753E-25</c:v>
                </c:pt>
                <c:pt idx="24">
                  <c:v>2.542537617683025E-24</c:v>
                </c:pt>
                <c:pt idx="25">
                  <c:v>2.0897775856156291E-23</c:v>
                </c:pt>
                <c:pt idx="26">
                  <c:v>1.6298479033112952E-22</c:v>
                </c:pt>
                <c:pt idx="27">
                  <c:v>1.2077418893947608E-21</c:v>
                </c:pt>
                <c:pt idx="28">
                  <c:v>8.5133022864875788E-21</c:v>
                </c:pt>
                <c:pt idx="29">
                  <c:v>5.7146764773664067E-20</c:v>
                </c:pt>
                <c:pt idx="30">
                  <c:v>3.6566874299000207E-19</c:v>
                </c:pt>
                <c:pt idx="31">
                  <c:v>2.2324579171791236E-18</c:v>
                </c:pt>
                <c:pt idx="32">
                  <c:v>1.3014919593554604E-17</c:v>
                </c:pt>
                <c:pt idx="33">
                  <c:v>7.2509608150847289E-17</c:v>
                </c:pt>
                <c:pt idx="34">
                  <c:v>3.8632297763158174E-16</c:v>
                </c:pt>
                <c:pt idx="35">
                  <c:v>1.9696339748454733E-15</c:v>
                </c:pt>
                <c:pt idx="36">
                  <c:v>9.6151370479853889E-15</c:v>
                </c:pt>
                <c:pt idx="37">
                  <c:v>4.4966887175362386E-14</c:v>
                </c:pt>
                <c:pt idx="38">
                  <c:v>2.0156209953167184E-13</c:v>
                </c:pt>
                <c:pt idx="39">
                  <c:v>8.6635333568883337E-13</c:v>
                </c:pt>
                <c:pt idx="40">
                  <c:v>3.5721031516874047E-12</c:v>
                </c:pt>
                <c:pt idx="41">
                  <c:v>1.4133524665212914E-11</c:v>
                </c:pt>
                <c:pt idx="42">
                  <c:v>5.367997419142122E-11</c:v>
                </c:pt>
                <c:pt idx="43">
                  <c:v>1.9576314446725053E-10</c:v>
                </c:pt>
                <c:pt idx="44">
                  <c:v>6.8566535701030548E-10</c:v>
                </c:pt>
                <c:pt idx="45">
                  <c:v>2.3069958678667206E-9</c:v>
                </c:pt>
                <c:pt idx="46">
                  <c:v>7.4578006517592558E-9</c:v>
                </c:pt>
                <c:pt idx="47">
                  <c:v>2.3166785003337147E-8</c:v>
                </c:pt>
                <c:pt idx="48">
                  <c:v>6.9160718501475469E-8</c:v>
                </c:pt>
                <c:pt idx="49">
                  <c:v>1.9843846366711963E-7</c:v>
                </c:pt>
                <c:pt idx="50">
                  <c:v>5.4724918535754737E-7</c:v>
                </c:pt>
                <c:pt idx="51">
                  <c:v>1.4505878914706172E-6</c:v>
                </c:pt>
                <c:pt idx="52">
                  <c:v>3.6956929400216652E-6</c:v>
                </c:pt>
                <c:pt idx="53">
                  <c:v>9.0494116434911725E-6</c:v>
                </c:pt>
                <c:pt idx="54">
                  <c:v>2.129528899095901E-5</c:v>
                </c:pt>
                <c:pt idx="55">
                  <c:v>4.8154599617266233E-5</c:v>
                </c:pt>
                <c:pt idx="56">
                  <c:v>1.0462160035894177E-4</c:v>
                </c:pt>
                <c:pt idx="57">
                  <c:v>2.1835255383555619E-4</c:v>
                </c:pt>
                <c:pt idx="58">
                  <c:v>4.3768114079808943E-4</c:v>
                </c:pt>
                <c:pt idx="59">
                  <c:v>8.4239195083926134E-4</c:v>
                </c:pt>
                <c:pt idx="60">
                  <c:v>1.5563451289271077E-3</c:v>
                </c:pt>
                <c:pt idx="61">
                  <c:v>2.7592761241452099E-3</c:v>
                </c:pt>
                <c:pt idx="62">
                  <c:v>4.6927473867630813E-3</c:v>
                </c:pt>
                <c:pt idx="63">
                  <c:v>7.6529578194478179E-3</c:v>
                </c:pt>
                <c:pt idx="64">
                  <c:v>1.1962175387921678E-2</c:v>
                </c:pt>
                <c:pt idx="65">
                  <c:v>1.791259083729807E-2</c:v>
                </c:pt>
                <c:pt idx="66">
                  <c:v>2.5682755100615386E-2</c:v>
                </c:pt>
                <c:pt idx="67">
                  <c:v>3.5237478253027837E-2</c:v>
                </c:pt>
                <c:pt idx="68">
                  <c:v>4.6234795812387791E-2</c:v>
                </c:pt>
                <c:pt idx="69">
                  <c:v>5.7973420836144873E-2</c:v>
                </c:pt>
                <c:pt idx="70">
                  <c:v>6.9414736165183052E-2</c:v>
                </c:pt>
                <c:pt idx="71">
                  <c:v>7.9300089828769363E-2</c:v>
                </c:pt>
                <c:pt idx="72">
                  <c:v>8.6357145147893374E-2</c:v>
                </c:pt>
                <c:pt idx="73">
                  <c:v>8.9555557931148694E-2</c:v>
                </c:pt>
                <c:pt idx="74">
                  <c:v>8.8345347688835854E-2</c:v>
                </c:pt>
                <c:pt idx="75">
                  <c:v>8.2804676500449648E-2</c:v>
                </c:pt>
                <c:pt idx="76">
                  <c:v>7.3644510045477868E-2</c:v>
                </c:pt>
                <c:pt idx="77">
                  <c:v>6.2061174410619167E-2</c:v>
                </c:pt>
                <c:pt idx="78">
                  <c:v>4.9478020814543937E-2</c:v>
                </c:pt>
                <c:pt idx="79">
                  <c:v>3.7253493402793006E-2</c:v>
                </c:pt>
                <c:pt idx="80">
                  <c:v>2.6439632123371186E-2</c:v>
                </c:pt>
                <c:pt idx="81">
                  <c:v>1.7650600320128888E-2</c:v>
                </c:pt>
                <c:pt idx="82">
                  <c:v>1.1057535069565862E-2</c:v>
                </c:pt>
                <c:pt idx="83">
                  <c:v>6.4835346191028714E-3</c:v>
                </c:pt>
                <c:pt idx="84">
                  <c:v>3.5476483519870589E-3</c:v>
                </c:pt>
                <c:pt idx="85">
                  <c:v>1.8055134096387304E-3</c:v>
                </c:pt>
                <c:pt idx="86">
                  <c:v>8.5143720221981514E-4</c:v>
                </c:pt>
                <c:pt idx="87">
                  <c:v>3.7044223953539902E-4</c:v>
                </c:pt>
                <c:pt idx="88">
                  <c:v>1.4795862176729518E-4</c:v>
                </c:pt>
                <c:pt idx="89">
                  <c:v>5.3937475101186395E-5</c:v>
                </c:pt>
                <c:pt idx="90">
                  <c:v>1.7823782924383824E-5</c:v>
                </c:pt>
                <c:pt idx="91">
                  <c:v>5.295629440293113E-6</c:v>
                </c:pt>
                <c:pt idx="92">
                  <c:v>1.4006556128311487E-6</c:v>
                </c:pt>
                <c:pt idx="93">
                  <c:v>3.257598080021473E-7</c:v>
                </c:pt>
                <c:pt idx="94">
                  <c:v>6.5588361658430253E-8</c:v>
                </c:pt>
                <c:pt idx="95">
                  <c:v>1.119988397910044E-8</c:v>
                </c:pt>
                <c:pt idx="96">
                  <c:v>1.5771441560075839E-9</c:v>
                </c:pt>
                <c:pt idx="97">
                  <c:v>1.7584043281947837E-10</c:v>
                </c:pt>
                <c:pt idx="98">
                  <c:v>1.4553686616578066E-11</c:v>
                </c:pt>
                <c:pt idx="99">
                  <c:v>7.9492639207647414E-13</c:v>
                </c:pt>
                <c:pt idx="100">
                  <c:v>2.1492454304289786E-14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D-47F7-AF0E-51E6ACC77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392016"/>
        <c:axId val="533387752"/>
      </c:barChart>
      <c:catAx>
        <c:axId val="53339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7752"/>
        <c:crosses val="autoZero"/>
        <c:auto val="1"/>
        <c:lblAlgn val="ctr"/>
        <c:lblOffset val="100"/>
        <c:noMultiLvlLbl val="0"/>
      </c:catAx>
      <c:valAx>
        <c:axId val="5333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9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Интегральная функция плотности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2'!$C$9:$C$109</c:f>
              <c:numCache>
                <c:formatCode>General</c:formatCode>
                <c:ptCount val="101"/>
                <c:pt idx="0">
                  <c:v>1.3689147905858994E-57</c:v>
                </c:pt>
                <c:pt idx="1">
                  <c:v>3.7148291372676942E-55</c:v>
                </c:pt>
                <c:pt idx="2">
                  <c:v>4.9905073104686181E-53</c:v>
                </c:pt>
                <c:pt idx="3">
                  <c:v>4.4247606808346148E-51</c:v>
                </c:pt>
                <c:pt idx="4">
                  <c:v>2.9126135844320213E-49</c:v>
                </c:pt>
                <c:pt idx="5">
                  <c:v>1.5181267855618581E-47</c:v>
                </c:pt>
                <c:pt idx="6">
                  <c:v>6.5260222500322016E-46</c:v>
                </c:pt>
                <c:pt idx="7">
                  <c:v>2.3795367346414796E-44</c:v>
                </c:pt>
                <c:pt idx="8">
                  <c:v>7.5118533220411698E-43</c:v>
                </c:pt>
                <c:pt idx="9">
                  <c:v>2.0854687406213727E-41</c:v>
                </c:pt>
                <c:pt idx="10">
                  <c:v>5.1547529584194022E-40</c:v>
                </c:pt>
                <c:pt idx="11">
                  <c:v>1.1457082694571668E-38</c:v>
                </c:pt>
                <c:pt idx="12">
                  <c:v>2.3086332735366809E-37</c:v>
                </c:pt>
                <c:pt idx="13">
                  <c:v>4.2464351669263635E-36</c:v>
                </c:pt>
                <c:pt idx="14">
                  <c:v>7.1714415995302743E-35</c:v>
                </c:pt>
                <c:pt idx="15">
                  <c:v>1.1175514126386315E-33</c:v>
                </c:pt>
                <c:pt idx="16">
                  <c:v>1.6139353644517951E-32</c:v>
                </c:pt>
                <c:pt idx="17">
                  <c:v>2.1682277692531132E-31</c:v>
                </c:pt>
                <c:pt idx="18">
                  <c:v>2.7187587062634398E-30</c:v>
                </c:pt>
                <c:pt idx="19">
                  <c:v>3.191288828329626E-29</c:v>
                </c:pt>
                <c:pt idx="20">
                  <c:v>3.5158860715180653E-28</c:v>
                </c:pt>
                <c:pt idx="21">
                  <c:v>3.6441921313001399E-27</c:v>
                </c:pt>
                <c:pt idx="22">
                  <c:v>3.5611270454134269E-26</c:v>
                </c:pt>
                <c:pt idx="23">
                  <c:v>3.2872003691181198E-25</c:v>
                </c:pt>
                <c:pt idx="24">
                  <c:v>2.8712576545948542E-24</c:v>
                </c:pt>
                <c:pt idx="25">
                  <c:v>2.3769033510751197E-23</c:v>
                </c:pt>
                <c:pt idx="26">
                  <c:v>1.8675382384188297E-22</c:v>
                </c:pt>
                <c:pt idx="27">
                  <c:v>1.3944957132366387E-21</c:v>
                </c:pt>
                <c:pt idx="28">
                  <c:v>9.9077979997242957E-21</c:v>
                </c:pt>
                <c:pt idx="29">
                  <c:v>6.7054562773388763E-20</c:v>
                </c:pt>
                <c:pt idx="30">
                  <c:v>4.3272330576339283E-19</c:v>
                </c:pt>
                <c:pt idx="31">
                  <c:v>2.6651812229425118E-18</c:v>
                </c:pt>
                <c:pt idx="32">
                  <c:v>1.5680100816496993E-17</c:v>
                </c:pt>
                <c:pt idx="33">
                  <c:v>8.8189708967344097E-17</c:v>
                </c:pt>
                <c:pt idx="34">
                  <c:v>4.7451268659892728E-16</c:v>
                </c:pt>
                <c:pt idx="35">
                  <c:v>2.4441466614444007E-15</c:v>
                </c:pt>
                <c:pt idx="36">
                  <c:v>1.2059283709429792E-14</c:v>
                </c:pt>
                <c:pt idx="37">
                  <c:v>5.7026170884793061E-14</c:v>
                </c:pt>
                <c:pt idx="38">
                  <c:v>2.5858827041646528E-13</c:v>
                </c:pt>
                <c:pt idx="39">
                  <c:v>1.124941606105292E-12</c:v>
                </c:pt>
                <c:pt idx="40">
                  <c:v>4.6970447577926616E-12</c:v>
                </c:pt>
                <c:pt idx="41">
                  <c:v>1.8830569423005651E-11</c:v>
                </c:pt>
                <c:pt idx="42">
                  <c:v>7.2510543614426644E-11</c:v>
                </c:pt>
                <c:pt idx="43">
                  <c:v>2.682736880816799E-10</c:v>
                </c:pt>
                <c:pt idx="44">
                  <c:v>9.5393904509197845E-10</c:v>
                </c:pt>
                <c:pt idx="45">
                  <c:v>3.2609349129586948E-9</c:v>
                </c:pt>
                <c:pt idx="46">
                  <c:v>1.0718735564718047E-8</c:v>
                </c:pt>
                <c:pt idx="47">
                  <c:v>3.3885520568055257E-8</c:v>
                </c:pt>
                <c:pt idx="48">
                  <c:v>1.0304623906953006E-7</c:v>
                </c:pt>
                <c:pt idx="49">
                  <c:v>3.0148470273665119E-7</c:v>
                </c:pt>
                <c:pt idx="50">
                  <c:v>8.4873388809420068E-7</c:v>
                </c:pt>
                <c:pt idx="51">
                  <c:v>2.2993217795648122E-6</c:v>
                </c:pt>
                <c:pt idx="52">
                  <c:v>5.9950147195864771E-6</c:v>
                </c:pt>
                <c:pt idx="53">
                  <c:v>1.5044426363077705E-5</c:v>
                </c:pt>
                <c:pt idx="54">
                  <c:v>3.6339715354036707E-5</c:v>
                </c:pt>
                <c:pt idx="55">
                  <c:v>8.4494314971302845E-5</c:v>
                </c:pt>
                <c:pt idx="56">
                  <c:v>1.891159153302445E-4</c:v>
                </c:pt>
                <c:pt idx="57">
                  <c:v>4.0746846916580096E-4</c:v>
                </c:pt>
                <c:pt idx="58">
                  <c:v>8.451496099638931E-4</c:v>
                </c:pt>
                <c:pt idx="59">
                  <c:v>1.687541560803156E-3</c:v>
                </c:pt>
                <c:pt idx="60">
                  <c:v>3.2438866897302613E-3</c:v>
                </c:pt>
                <c:pt idx="61">
                  <c:v>6.0031628138754681E-3</c:v>
                </c:pt>
                <c:pt idx="62">
                  <c:v>1.069591020063858E-2</c:v>
                </c:pt>
                <c:pt idx="63">
                  <c:v>1.8348868020086419E-2</c:v>
                </c:pt>
                <c:pt idx="64">
                  <c:v>3.0311043408008075E-2</c:v>
                </c:pt>
                <c:pt idx="65">
                  <c:v>4.8223634245306075E-2</c:v>
                </c:pt>
                <c:pt idx="66">
                  <c:v>7.3906389345921628E-2</c:v>
                </c:pt>
                <c:pt idx="67">
                  <c:v>0.10914386759894942</c:v>
                </c:pt>
                <c:pt idx="68">
                  <c:v>0.15537866341133708</c:v>
                </c:pt>
                <c:pt idx="69">
                  <c:v>0.21335208424748209</c:v>
                </c:pt>
                <c:pt idx="70">
                  <c:v>0.28276682041266488</c:v>
                </c:pt>
                <c:pt idx="71">
                  <c:v>0.36206691024143506</c:v>
                </c:pt>
                <c:pt idx="72">
                  <c:v>0.44842405538932806</c:v>
                </c:pt>
                <c:pt idx="73">
                  <c:v>0.53797961332047484</c:v>
                </c:pt>
                <c:pt idx="74">
                  <c:v>0.62632496100931168</c:v>
                </c:pt>
                <c:pt idx="75">
                  <c:v>0.70912963750976155</c:v>
                </c:pt>
                <c:pt idx="76">
                  <c:v>0.78277414755523944</c:v>
                </c:pt>
                <c:pt idx="77">
                  <c:v>0.84483532196585887</c:v>
                </c:pt>
                <c:pt idx="78">
                  <c:v>0.89431334278040286</c:v>
                </c:pt>
                <c:pt idx="79">
                  <c:v>0.93156683618319569</c:v>
                </c:pt>
                <c:pt idx="80">
                  <c:v>0.95800646830656699</c:v>
                </c:pt>
                <c:pt idx="81">
                  <c:v>0.97565706862669588</c:v>
                </c:pt>
                <c:pt idx="82">
                  <c:v>0.98671460369626174</c:v>
                </c:pt>
                <c:pt idx="83">
                  <c:v>0.99319813831536474</c:v>
                </c:pt>
                <c:pt idx="84">
                  <c:v>0.9967457866673517</c:v>
                </c:pt>
                <c:pt idx="85">
                  <c:v>0.99855130007699044</c:v>
                </c:pt>
                <c:pt idx="86">
                  <c:v>0.99940273727921025</c:v>
                </c:pt>
                <c:pt idx="87">
                  <c:v>0.99977317951874567</c:v>
                </c:pt>
                <c:pt idx="88">
                  <c:v>0.99992113814051298</c:v>
                </c:pt>
                <c:pt idx="89">
                  <c:v>0.99997507561561416</c:v>
                </c:pt>
                <c:pt idx="90">
                  <c:v>0.99999289939853853</c:v>
                </c:pt>
                <c:pt idx="91">
                  <c:v>0.99999819502797882</c:v>
                </c:pt>
                <c:pt idx="92">
                  <c:v>0.99999959568359165</c:v>
                </c:pt>
                <c:pt idx="93">
                  <c:v>0.99999992144339966</c:v>
                </c:pt>
                <c:pt idx="94">
                  <c:v>0.99999998703176129</c:v>
                </c:pt>
                <c:pt idx="95">
                  <c:v>0.99999999823164532</c:v>
                </c:pt>
                <c:pt idx="96">
                  <c:v>0.9999999998087894</c:v>
                </c:pt>
                <c:pt idx="97">
                  <c:v>0.99999999998462985</c:v>
                </c:pt>
                <c:pt idx="98">
                  <c:v>0.99999999999918354</c:v>
                </c:pt>
                <c:pt idx="99">
                  <c:v>0.99999999999997846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8-4DDB-8F9F-AB62F2A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374304"/>
        <c:axId val="533378240"/>
      </c:lineChart>
      <c:catAx>
        <c:axId val="53337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78240"/>
        <c:crosses val="autoZero"/>
        <c:auto val="1"/>
        <c:lblAlgn val="ctr"/>
        <c:lblOffset val="100"/>
        <c:noMultiLvlLbl val="0"/>
      </c:catAx>
      <c:valAx>
        <c:axId val="5333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52387</xdr:rowOff>
    </xdr:from>
    <xdr:to>
      <xdr:col>11</xdr:col>
      <xdr:colOff>304800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B1942-D3DE-4D85-AF4B-11A7141B7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61912</xdr:rowOff>
    </xdr:from>
    <xdr:to>
      <xdr:col>11</xdr:col>
      <xdr:colOff>304800</xdr:colOff>
      <xdr:row>36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1E3823-62DA-47AF-9252-9D402417E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5F62-2452-4142-9E8A-860EEE6FDD0F}">
  <dimension ref="A1:L23"/>
  <sheetViews>
    <sheetView workbookViewId="0">
      <selection activeCell="K16" sqref="K16:K18"/>
    </sheetView>
  </sheetViews>
  <sheetFormatPr defaultRowHeight="15" x14ac:dyDescent="0.25"/>
  <cols>
    <col min="2" max="2" width="16.5703125" customWidth="1"/>
    <col min="3" max="3" width="16.42578125" customWidth="1"/>
    <col min="4" max="4" width="16.7109375" customWidth="1"/>
    <col min="9" max="9" width="17.7109375" bestFit="1" customWidth="1"/>
    <col min="11" max="11" width="13.7109375" customWidth="1"/>
  </cols>
  <sheetData>
    <row r="1" spans="1:12" s="10" customFormat="1" ht="30.75" thickBot="1" x14ac:dyDescent="0.3">
      <c r="A1" s="7" t="s">
        <v>0</v>
      </c>
      <c r="B1" s="11" t="s">
        <v>12</v>
      </c>
      <c r="C1" s="8" t="s">
        <v>13</v>
      </c>
      <c r="D1" s="11" t="s">
        <v>1</v>
      </c>
      <c r="E1" s="8" t="s">
        <v>2</v>
      </c>
      <c r="F1" s="9" t="s">
        <v>3</v>
      </c>
      <c r="J1" s="17" t="s">
        <v>1</v>
      </c>
      <c r="K1" s="18" t="s">
        <v>2</v>
      </c>
      <c r="L1" s="19" t="s">
        <v>3</v>
      </c>
    </row>
    <row r="2" spans="1:12" x14ac:dyDescent="0.25">
      <c r="A2" s="1" t="s">
        <v>4</v>
      </c>
      <c r="B2" s="12">
        <v>2</v>
      </c>
      <c r="C2" s="6">
        <f>B2^2</f>
        <v>4</v>
      </c>
      <c r="D2" s="12">
        <f>122</f>
        <v>122</v>
      </c>
      <c r="E2" s="6">
        <v>111</v>
      </c>
      <c r="F2" s="2">
        <v>134</v>
      </c>
      <c r="I2" s="14" t="s">
        <v>14</v>
      </c>
      <c r="J2" s="23">
        <f>SUMPRODUCT(B2:B8,D2:D8)/D9</f>
        <v>11.613899613899614</v>
      </c>
      <c r="K2" s="20">
        <f>SUMPRODUCT(B2:B8,E2:E8)/E9</f>
        <v>12.861313868613138</v>
      </c>
      <c r="L2" s="24">
        <f>SUMPRODUCT(B2:B8,F2:F8)/F9</f>
        <v>13.411411411411411</v>
      </c>
    </row>
    <row r="3" spans="1:12" x14ac:dyDescent="0.25">
      <c r="A3" s="1" t="s">
        <v>5</v>
      </c>
      <c r="B3" s="12">
        <v>7</v>
      </c>
      <c r="C3" s="6">
        <f t="shared" ref="C3:C8" si="0">B3^2</f>
        <v>49</v>
      </c>
      <c r="D3" s="12">
        <v>38</v>
      </c>
      <c r="E3" s="6">
        <v>42</v>
      </c>
      <c r="F3" s="2">
        <v>54</v>
      </c>
      <c r="I3" s="15" t="s">
        <v>15</v>
      </c>
      <c r="J3" s="25">
        <f>SUMPRODUCT(C2:C8,D2:D8)/D9-J2^2</f>
        <v>165.6269882679149</v>
      </c>
      <c r="K3" s="21">
        <f>SUMPRODUCT(C2:C8,E2:E8)/E9-K2^2</f>
        <v>157.7763865949172</v>
      </c>
      <c r="L3" s="22">
        <f>SUMPRODUCT(C2:C8,F2:F8)/F9-L2^2</f>
        <v>182.81272263254249</v>
      </c>
    </row>
    <row r="4" spans="1:12" ht="15.75" thickBot="1" x14ac:dyDescent="0.3">
      <c r="A4" s="1" t="s">
        <v>6</v>
      </c>
      <c r="B4" s="12">
        <v>15</v>
      </c>
      <c r="C4" s="6">
        <f t="shared" si="0"/>
        <v>225</v>
      </c>
      <c r="D4" s="12">
        <v>42</v>
      </c>
      <c r="E4" s="6">
        <v>44</v>
      </c>
      <c r="F4" s="2">
        <v>50</v>
      </c>
      <c r="I4" s="16" t="s">
        <v>16</v>
      </c>
      <c r="J4" s="26">
        <f>SQRT(J3)</f>
        <v>12.869614923062574</v>
      </c>
      <c r="K4" s="27">
        <f t="shared" ref="K4:L4" si="1">SQRT(K3)</f>
        <v>12.560907076915949</v>
      </c>
      <c r="L4" s="28">
        <f t="shared" si="1"/>
        <v>13.520825515941787</v>
      </c>
    </row>
    <row r="5" spans="1:12" ht="15.75" thickBot="1" x14ac:dyDescent="0.3">
      <c r="A5" s="1" t="s">
        <v>7</v>
      </c>
      <c r="B5" s="12">
        <v>24</v>
      </c>
      <c r="C5" s="6">
        <f t="shared" si="0"/>
        <v>576</v>
      </c>
      <c r="D5" s="12">
        <v>25</v>
      </c>
      <c r="E5" s="6">
        <v>40</v>
      </c>
      <c r="F5" s="2">
        <v>41</v>
      </c>
    </row>
    <row r="6" spans="1:12" x14ac:dyDescent="0.25">
      <c r="A6" s="1" t="s">
        <v>8</v>
      </c>
      <c r="B6" s="12">
        <v>34</v>
      </c>
      <c r="C6" s="6">
        <f t="shared" si="0"/>
        <v>1156</v>
      </c>
      <c r="D6" s="12">
        <v>17</v>
      </c>
      <c r="E6" s="6">
        <v>25</v>
      </c>
      <c r="F6" s="2">
        <v>33</v>
      </c>
      <c r="I6" s="30" t="s">
        <v>19</v>
      </c>
      <c r="J6" s="24">
        <f>(SUMPRODUCT(B2:B8,D2:D8)+SUMPRODUCT(B2:B8,E2:E8)+SUMPRODUCT(B2:B8,F2:F8))/G9</f>
        <v>12.699769053117782</v>
      </c>
    </row>
    <row r="7" spans="1:12" x14ac:dyDescent="0.25">
      <c r="A7" s="1" t="s">
        <v>9</v>
      </c>
      <c r="B7" s="12">
        <v>44</v>
      </c>
      <c r="C7" s="6">
        <f t="shared" si="0"/>
        <v>1936</v>
      </c>
      <c r="D7" s="12">
        <v>12</v>
      </c>
      <c r="E7" s="6">
        <v>11</v>
      </c>
      <c r="F7" s="2">
        <v>17</v>
      </c>
      <c r="I7" s="31" t="s">
        <v>17</v>
      </c>
      <c r="J7" s="22">
        <f>(SUMPRODUCT(C2:C8,D2:D8)+SUMPRODUCT(C2:C8,E2:E8)+SUMPRODUCT(C2:C8,F2:F8))/G9-J6^2</f>
        <v>170.30709001594764</v>
      </c>
    </row>
    <row r="8" spans="1:12" ht="15.75" thickBot="1" x14ac:dyDescent="0.3">
      <c r="A8" s="3" t="s">
        <v>10</v>
      </c>
      <c r="B8" s="13">
        <v>54</v>
      </c>
      <c r="C8" s="4">
        <f t="shared" si="0"/>
        <v>2916</v>
      </c>
      <c r="D8" s="13">
        <v>3</v>
      </c>
      <c r="E8" s="4">
        <v>1</v>
      </c>
      <c r="F8" s="5">
        <v>4</v>
      </c>
      <c r="I8" s="32" t="s">
        <v>18</v>
      </c>
      <c r="J8" s="28">
        <f>SQRT(J7)</f>
        <v>13.050175861495033</v>
      </c>
    </row>
    <row r="9" spans="1:12" ht="15.75" thickBot="1" x14ac:dyDescent="0.3">
      <c r="A9" s="3" t="s">
        <v>11</v>
      </c>
      <c r="B9" s="4"/>
      <c r="C9" s="4"/>
      <c r="D9" s="4">
        <f>SUM(D2:D8)</f>
        <v>259</v>
      </c>
      <c r="E9" s="4">
        <f t="shared" ref="E9:F9" si="2">SUM(E2:E8)</f>
        <v>274</v>
      </c>
      <c r="F9" s="5">
        <f t="shared" si="2"/>
        <v>333</v>
      </c>
      <c r="G9" s="29">
        <f>SUM(D9:F9)</f>
        <v>866</v>
      </c>
    </row>
    <row r="10" spans="1:12" ht="15.75" thickBot="1" x14ac:dyDescent="0.3"/>
    <row r="11" spans="1:12" ht="45" x14ac:dyDescent="0.25">
      <c r="A11" s="7" t="s">
        <v>0</v>
      </c>
      <c r="B11" s="11" t="s">
        <v>20</v>
      </c>
      <c r="C11" s="8" t="s">
        <v>21</v>
      </c>
      <c r="D11" s="9" t="s">
        <v>22</v>
      </c>
    </row>
    <row r="12" spans="1:12" x14ac:dyDescent="0.25">
      <c r="A12" s="1" t="s">
        <v>4</v>
      </c>
      <c r="B12" s="12">
        <v>100</v>
      </c>
      <c r="C12" s="6">
        <v>70</v>
      </c>
      <c r="D12" s="2">
        <v>80</v>
      </c>
    </row>
    <row r="14" spans="1:12" ht="15.75" thickBot="1" x14ac:dyDescent="0.3">
      <c r="B14" s="37" t="s">
        <v>23</v>
      </c>
      <c r="C14" s="37"/>
    </row>
    <row r="15" spans="1:12" ht="45.75" thickBot="1" x14ac:dyDescent="0.3">
      <c r="A15" s="7" t="s">
        <v>0</v>
      </c>
      <c r="B15" s="11" t="s">
        <v>12</v>
      </c>
      <c r="C15" s="8" t="s">
        <v>13</v>
      </c>
      <c r="D15" s="11" t="s">
        <v>1</v>
      </c>
      <c r="E15" s="8" t="s">
        <v>2</v>
      </c>
      <c r="F15" s="9" t="s">
        <v>3</v>
      </c>
      <c r="G15" s="10"/>
      <c r="K15" s="10" t="s">
        <v>27</v>
      </c>
    </row>
    <row r="16" spans="1:12" x14ac:dyDescent="0.25">
      <c r="A16" s="1" t="s">
        <v>4</v>
      </c>
      <c r="B16" s="12">
        <v>2</v>
      </c>
      <c r="C16" s="6">
        <f>B16^2</f>
        <v>4</v>
      </c>
      <c r="D16" s="12">
        <f>D2+B12</f>
        <v>222</v>
      </c>
      <c r="E16" s="6">
        <f>E2+C12</f>
        <v>181</v>
      </c>
      <c r="F16" s="2">
        <f>F2+D12</f>
        <v>214</v>
      </c>
      <c r="I16" s="33" t="s">
        <v>24</v>
      </c>
      <c r="J16" s="24">
        <f>(SUMPRODUCT(B16:B22,D16:D22)+SUMPRODUCT(B16:B22,E16:E22)+SUMPRODUCT(B16:B22,F16:F22))/G23</f>
        <v>10.302867383512545</v>
      </c>
      <c r="K16" s="38">
        <f>1-J16/J6</f>
        <v>0.18873584705202173</v>
      </c>
    </row>
    <row r="17" spans="1:11" x14ac:dyDescent="0.25">
      <c r="A17" s="1" t="s">
        <v>5</v>
      </c>
      <c r="B17" s="12">
        <v>7</v>
      </c>
      <c r="C17" s="6">
        <f t="shared" ref="C17:C22" si="3">B17^2</f>
        <v>49</v>
      </c>
      <c r="D17" s="12">
        <v>38</v>
      </c>
      <c r="E17" s="6">
        <v>42</v>
      </c>
      <c r="F17" s="2">
        <v>54</v>
      </c>
      <c r="I17" s="34" t="s">
        <v>25</v>
      </c>
      <c r="J17" s="22">
        <f>(SUMPRODUCT(C16:C22,D16:D22)+SUMPRODUCT(C16:C22,E16:E22)+SUMPRODUCT(C16:C22,F16:F22))/G23-J16^2</f>
        <v>152.05701686771755</v>
      </c>
      <c r="K17" s="38">
        <f t="shared" ref="K17:K18" si="4">1-J17/J7</f>
        <v>0.10715979673260312</v>
      </c>
    </row>
    <row r="18" spans="1:11" ht="15.75" thickBot="1" x14ac:dyDescent="0.3">
      <c r="A18" s="1" t="s">
        <v>6</v>
      </c>
      <c r="B18" s="12">
        <v>15</v>
      </c>
      <c r="C18" s="6">
        <f t="shared" si="3"/>
        <v>225</v>
      </c>
      <c r="D18" s="12">
        <v>42</v>
      </c>
      <c r="E18" s="6">
        <v>44</v>
      </c>
      <c r="F18" s="2">
        <v>50</v>
      </c>
      <c r="I18" s="35" t="s">
        <v>26</v>
      </c>
      <c r="J18" s="28">
        <f>SQRT(J17)</f>
        <v>12.331140128460042</v>
      </c>
      <c r="K18" s="38">
        <f t="shared" si="4"/>
        <v>5.5097781107803279E-2</v>
      </c>
    </row>
    <row r="19" spans="1:11" x14ac:dyDescent="0.25">
      <c r="A19" s="1" t="s">
        <v>7</v>
      </c>
      <c r="B19" s="12">
        <v>24</v>
      </c>
      <c r="C19" s="6">
        <f t="shared" si="3"/>
        <v>576</v>
      </c>
      <c r="D19" s="12">
        <v>25</v>
      </c>
      <c r="E19" s="6">
        <v>40</v>
      </c>
      <c r="F19" s="2">
        <v>41</v>
      </c>
    </row>
    <row r="20" spans="1:11" x14ac:dyDescent="0.25">
      <c r="A20" s="1" t="s">
        <v>8</v>
      </c>
      <c r="B20" s="12">
        <v>34</v>
      </c>
      <c r="C20" s="6">
        <f t="shared" si="3"/>
        <v>1156</v>
      </c>
      <c r="D20" s="12">
        <v>17</v>
      </c>
      <c r="E20" s="6">
        <v>25</v>
      </c>
      <c r="F20" s="2">
        <v>33</v>
      </c>
    </row>
    <row r="21" spans="1:11" x14ac:dyDescent="0.25">
      <c r="A21" s="1" t="s">
        <v>9</v>
      </c>
      <c r="B21" s="12">
        <v>44</v>
      </c>
      <c r="C21" s="6">
        <f t="shared" si="3"/>
        <v>1936</v>
      </c>
      <c r="D21" s="12">
        <v>12</v>
      </c>
      <c r="E21" s="6">
        <v>11</v>
      </c>
      <c r="F21" s="2">
        <v>17</v>
      </c>
    </row>
    <row r="22" spans="1:11" ht="15.75" thickBot="1" x14ac:dyDescent="0.3">
      <c r="A22" s="3" t="s">
        <v>10</v>
      </c>
      <c r="B22" s="13">
        <v>54</v>
      </c>
      <c r="C22" s="4">
        <f t="shared" si="3"/>
        <v>2916</v>
      </c>
      <c r="D22" s="13">
        <v>3</v>
      </c>
      <c r="E22" s="4">
        <v>1</v>
      </c>
      <c r="F22" s="5">
        <v>4</v>
      </c>
    </row>
    <row r="23" spans="1:11" ht="15.75" thickBot="1" x14ac:dyDescent="0.3">
      <c r="A23" s="3" t="s">
        <v>11</v>
      </c>
      <c r="B23" s="4"/>
      <c r="C23" s="4"/>
      <c r="D23" s="4">
        <f>SUM(D16:D22)</f>
        <v>359</v>
      </c>
      <c r="E23" s="4">
        <f t="shared" ref="E23:F23" si="5">SUM(E16:E22)</f>
        <v>344</v>
      </c>
      <c r="F23" s="5">
        <f t="shared" si="5"/>
        <v>413</v>
      </c>
      <c r="G23" s="36">
        <f>SUM(D23:F23)</f>
        <v>1116</v>
      </c>
    </row>
  </sheetData>
  <mergeCells count="1">
    <mergeCell ref="B14:C14"/>
  </mergeCells>
  <pageMargins left="0.7" right="0.7" top="0.75" bottom="0.75" header="0.3" footer="0.3"/>
  <pageSetup paperSize="9" orientation="portrait" horizontalDpi="300" verticalDpi="300" r:id="rId1"/>
  <ignoredErrors>
    <ignoredError sqref="K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8A31-44C5-4EF0-B91E-A8C7CD5D67ED}">
  <dimension ref="A2:D109"/>
  <sheetViews>
    <sheetView tabSelected="1" workbookViewId="0">
      <selection activeCell="G55" sqref="G55"/>
    </sheetView>
  </sheetViews>
  <sheetFormatPr defaultRowHeight="15" x14ac:dyDescent="0.25"/>
  <cols>
    <col min="1" max="1" width="25.28515625" bestFit="1" customWidth="1"/>
    <col min="2" max="3" width="12" bestFit="1" customWidth="1"/>
  </cols>
  <sheetData>
    <row r="2" spans="1:4" x14ac:dyDescent="0.25">
      <c r="A2" s="39" t="s">
        <v>31</v>
      </c>
      <c r="B2" s="39">
        <v>100</v>
      </c>
    </row>
    <row r="3" spans="1:4" x14ac:dyDescent="0.25">
      <c r="A3" s="39" t="s">
        <v>32</v>
      </c>
      <c r="B3" s="39">
        <v>0.73</v>
      </c>
      <c r="C3">
        <v>0.75</v>
      </c>
    </row>
    <row r="4" spans="1:4" x14ac:dyDescent="0.25">
      <c r="A4" s="39" t="s">
        <v>33</v>
      </c>
      <c r="B4" s="40">
        <f>1/B2*B3</f>
        <v>7.3000000000000001E-3</v>
      </c>
    </row>
    <row r="5" spans="1:4" x14ac:dyDescent="0.25">
      <c r="A5" s="39" t="s">
        <v>34</v>
      </c>
      <c r="B5" s="40">
        <f>75/B2*B3</f>
        <v>0.54749999999999999</v>
      </c>
    </row>
    <row r="6" spans="1:4" x14ac:dyDescent="0.25">
      <c r="A6" s="39" t="s">
        <v>35</v>
      </c>
      <c r="B6" s="40">
        <f>24/B2*B3</f>
        <v>0.17519999999999999</v>
      </c>
      <c r="C6" s="40">
        <f>24/B2*C3</f>
        <v>0.18</v>
      </c>
      <c r="D6" s="41">
        <f>C6-B6</f>
        <v>4.7999999999999987E-3</v>
      </c>
    </row>
    <row r="8" spans="1:4" x14ac:dyDescent="0.25">
      <c r="A8" t="s">
        <v>28</v>
      </c>
      <c r="B8" t="s">
        <v>30</v>
      </c>
      <c r="C8" t="s">
        <v>29</v>
      </c>
    </row>
    <row r="9" spans="1:4" x14ac:dyDescent="0.25">
      <c r="A9">
        <v>0</v>
      </c>
      <c r="B9">
        <f>_xlfn.BINOM.DIST(A9,$B$2,$B$3,0)</f>
        <v>1.3689147905858994E-57</v>
      </c>
      <c r="C9">
        <f>_xlfn.BINOM.DIST(A9,$B$2,$B$3,1)</f>
        <v>1.3689147905858994E-57</v>
      </c>
    </row>
    <row r="10" spans="1:4" x14ac:dyDescent="0.25">
      <c r="A10">
        <v>1</v>
      </c>
      <c r="B10">
        <f t="shared" ref="B10:B73" si="0">_xlfn.BINOM.DIST(A10,$B$2,$B$3,0)</f>
        <v>3.7011399893618066E-55</v>
      </c>
      <c r="C10">
        <f t="shared" ref="C10:C73" si="1">_xlfn.BINOM.DIST(A10,$B$2,$B$3,1)</f>
        <v>3.7148291372676942E-55</v>
      </c>
    </row>
    <row r="11" spans="1:4" x14ac:dyDescent="0.25">
      <c r="A11">
        <v>2</v>
      </c>
      <c r="B11">
        <f t="shared" si="0"/>
        <v>4.9533590190958417E-53</v>
      </c>
      <c r="C11">
        <f t="shared" si="1"/>
        <v>4.9905073104686181E-53</v>
      </c>
    </row>
    <row r="12" spans="1:4" x14ac:dyDescent="0.25">
      <c r="A12">
        <v>3</v>
      </c>
      <c r="B12">
        <f t="shared" si="0"/>
        <v>4.3748556077299007E-51</v>
      </c>
      <c r="C12">
        <f t="shared" si="1"/>
        <v>4.4247606808346148E-51</v>
      </c>
    </row>
    <row r="13" spans="1:4" x14ac:dyDescent="0.25">
      <c r="A13">
        <v>4</v>
      </c>
      <c r="B13">
        <f t="shared" si="0"/>
        <v>2.8683659776236329E-49</v>
      </c>
      <c r="C13">
        <f t="shared" si="1"/>
        <v>2.9126135844320213E-49</v>
      </c>
    </row>
    <row r="14" spans="1:4" x14ac:dyDescent="0.25">
      <c r="A14">
        <v>5</v>
      </c>
      <c r="B14">
        <f t="shared" si="0"/>
        <v>1.4890006497175025E-47</v>
      </c>
      <c r="C14">
        <f t="shared" si="1"/>
        <v>1.5181267855618581E-47</v>
      </c>
    </row>
    <row r="15" spans="1:4" x14ac:dyDescent="0.25">
      <c r="A15">
        <v>6</v>
      </c>
      <c r="B15">
        <f t="shared" si="0"/>
        <v>6.3742095714760016E-46</v>
      </c>
      <c r="C15">
        <f t="shared" si="1"/>
        <v>6.5260222500322016E-46</v>
      </c>
    </row>
    <row r="16" spans="1:4" x14ac:dyDescent="0.25">
      <c r="A16">
        <v>7</v>
      </c>
      <c r="B16">
        <f t="shared" si="0"/>
        <v>2.3142765121411325E-44</v>
      </c>
      <c r="C16">
        <f t="shared" si="1"/>
        <v>2.3795367346414796E-44</v>
      </c>
    </row>
    <row r="17" spans="1:3" x14ac:dyDescent="0.25">
      <c r="A17">
        <v>8</v>
      </c>
      <c r="B17">
        <f t="shared" si="0"/>
        <v>7.2738996485768671E-43</v>
      </c>
      <c r="C17">
        <f t="shared" si="1"/>
        <v>7.5118533220411698E-43</v>
      </c>
    </row>
    <row r="18" spans="1:3" x14ac:dyDescent="0.25">
      <c r="A18">
        <v>9</v>
      </c>
      <c r="B18">
        <f t="shared" si="0"/>
        <v>2.0103502074009587E-41</v>
      </c>
      <c r="C18">
        <f t="shared" si="1"/>
        <v>2.0854687406213727E-41</v>
      </c>
    </row>
    <row r="19" spans="1:3" x14ac:dyDescent="0.25">
      <c r="A19">
        <v>10</v>
      </c>
      <c r="B19">
        <f t="shared" si="0"/>
        <v>4.9462060843571886E-40</v>
      </c>
      <c r="C19">
        <f t="shared" si="1"/>
        <v>5.1547529584194022E-40</v>
      </c>
    </row>
    <row r="20" spans="1:3" x14ac:dyDescent="0.25">
      <c r="A20">
        <v>11</v>
      </c>
      <c r="B20">
        <f t="shared" si="0"/>
        <v>1.0941607398729761E-38</v>
      </c>
      <c r="C20">
        <f t="shared" si="1"/>
        <v>1.1457082694571668E-38</v>
      </c>
    </row>
    <row r="21" spans="1:3" x14ac:dyDescent="0.25">
      <c r="A21">
        <v>12</v>
      </c>
      <c r="B21">
        <f t="shared" si="0"/>
        <v>2.1940624465909818E-37</v>
      </c>
      <c r="C21">
        <f t="shared" si="1"/>
        <v>2.3086332735366809E-37</v>
      </c>
    </row>
    <row r="22" spans="1:3" x14ac:dyDescent="0.25">
      <c r="A22">
        <v>13</v>
      </c>
      <c r="B22">
        <f t="shared" si="0"/>
        <v>4.015571839572771E-36</v>
      </c>
      <c r="C22">
        <f t="shared" si="1"/>
        <v>4.2464351669263635E-36</v>
      </c>
    </row>
    <row r="23" spans="1:3" x14ac:dyDescent="0.25">
      <c r="A23">
        <v>14</v>
      </c>
      <c r="B23">
        <f t="shared" si="0"/>
        <v>6.7467980828376711E-35</v>
      </c>
      <c r="C23">
        <f t="shared" si="1"/>
        <v>7.1714415995302743E-35</v>
      </c>
    </row>
    <row r="24" spans="1:3" x14ac:dyDescent="0.25">
      <c r="A24">
        <v>15</v>
      </c>
      <c r="B24">
        <f t="shared" si="0"/>
        <v>1.0458369966432963E-33</v>
      </c>
      <c r="C24">
        <f t="shared" si="1"/>
        <v>1.1175514126386315E-33</v>
      </c>
    </row>
    <row r="25" spans="1:3" x14ac:dyDescent="0.25">
      <c r="A25">
        <v>16</v>
      </c>
      <c r="B25">
        <f t="shared" si="0"/>
        <v>1.5021802231879341E-32</v>
      </c>
      <c r="C25">
        <f t="shared" si="1"/>
        <v>1.6139353644517951E-32</v>
      </c>
    </row>
    <row r="26" spans="1:3" x14ac:dyDescent="0.25">
      <c r="A26">
        <v>17</v>
      </c>
      <c r="B26">
        <f t="shared" si="0"/>
        <v>2.0068342328079058E-31</v>
      </c>
      <c r="C26">
        <f t="shared" si="1"/>
        <v>2.1682277692531132E-31</v>
      </c>
    </row>
    <row r="27" spans="1:3" x14ac:dyDescent="0.25">
      <c r="A27">
        <v>18</v>
      </c>
      <c r="B27">
        <f t="shared" si="0"/>
        <v>2.5019359293381195E-30</v>
      </c>
      <c r="C27">
        <f t="shared" si="1"/>
        <v>2.7187587062634398E-30</v>
      </c>
    </row>
    <row r="28" spans="1:3" x14ac:dyDescent="0.25">
      <c r="A28">
        <v>19</v>
      </c>
      <c r="B28">
        <f t="shared" si="0"/>
        <v>2.9194129577032657E-29</v>
      </c>
      <c r="C28">
        <f t="shared" si="1"/>
        <v>3.191288828329626E-29</v>
      </c>
    </row>
    <row r="29" spans="1:3" x14ac:dyDescent="0.25">
      <c r="A29">
        <v>20</v>
      </c>
      <c r="B29">
        <f t="shared" si="0"/>
        <v>3.1967571886851266E-28</v>
      </c>
      <c r="C29">
        <f t="shared" si="1"/>
        <v>3.5158860715180653E-28</v>
      </c>
    </row>
    <row r="30" spans="1:3" x14ac:dyDescent="0.25">
      <c r="A30">
        <v>21</v>
      </c>
      <c r="B30">
        <f t="shared" si="0"/>
        <v>3.292603524148367E-27</v>
      </c>
      <c r="C30">
        <f t="shared" si="1"/>
        <v>3.6441921313001399E-27</v>
      </c>
    </row>
    <row r="31" spans="1:3" x14ac:dyDescent="0.25">
      <c r="A31">
        <v>22</v>
      </c>
      <c r="B31">
        <f t="shared" si="0"/>
        <v>3.1967078322834233E-26</v>
      </c>
      <c r="C31">
        <f t="shared" si="1"/>
        <v>3.5611270454134269E-26</v>
      </c>
    </row>
    <row r="32" spans="1:3" x14ac:dyDescent="0.25">
      <c r="A32">
        <v>23</v>
      </c>
      <c r="B32">
        <f t="shared" si="0"/>
        <v>2.931087664576753E-25</v>
      </c>
      <c r="C32">
        <f t="shared" si="1"/>
        <v>3.2872003691181198E-25</v>
      </c>
    </row>
    <row r="33" spans="1:3" x14ac:dyDescent="0.25">
      <c r="A33">
        <v>24</v>
      </c>
      <c r="B33">
        <f t="shared" si="0"/>
        <v>2.542537617683025E-24</v>
      </c>
      <c r="C33">
        <f t="shared" si="1"/>
        <v>2.8712576545948542E-24</v>
      </c>
    </row>
    <row r="34" spans="1:3" x14ac:dyDescent="0.25">
      <c r="A34">
        <v>25</v>
      </c>
      <c r="B34">
        <f t="shared" si="0"/>
        <v>2.0897775856156291E-23</v>
      </c>
      <c r="C34">
        <f t="shared" si="1"/>
        <v>2.3769033510751197E-23</v>
      </c>
    </row>
    <row r="35" spans="1:3" x14ac:dyDescent="0.25">
      <c r="A35">
        <v>26</v>
      </c>
      <c r="B35">
        <f t="shared" si="0"/>
        <v>1.6298479033112952E-22</v>
      </c>
      <c r="C35">
        <f t="shared" si="1"/>
        <v>1.8675382384188297E-22</v>
      </c>
    </row>
    <row r="36" spans="1:3" x14ac:dyDescent="0.25">
      <c r="A36">
        <v>27</v>
      </c>
      <c r="B36">
        <f t="shared" si="0"/>
        <v>1.2077418893947608E-21</v>
      </c>
      <c r="C36">
        <f t="shared" si="1"/>
        <v>1.3944957132366387E-21</v>
      </c>
    </row>
    <row r="37" spans="1:3" x14ac:dyDescent="0.25">
      <c r="A37">
        <v>28</v>
      </c>
      <c r="B37">
        <f t="shared" si="0"/>
        <v>8.5133022864875788E-21</v>
      </c>
      <c r="C37">
        <f t="shared" si="1"/>
        <v>9.9077979997242957E-21</v>
      </c>
    </row>
    <row r="38" spans="1:3" x14ac:dyDescent="0.25">
      <c r="A38">
        <v>29</v>
      </c>
      <c r="B38">
        <f t="shared" si="0"/>
        <v>5.7146764773664067E-20</v>
      </c>
      <c r="C38">
        <f t="shared" si="1"/>
        <v>6.7054562773388763E-20</v>
      </c>
    </row>
    <row r="39" spans="1:3" x14ac:dyDescent="0.25">
      <c r="A39">
        <v>30</v>
      </c>
      <c r="B39">
        <f t="shared" si="0"/>
        <v>3.6566874299000207E-19</v>
      </c>
      <c r="C39">
        <f t="shared" si="1"/>
        <v>4.3272330576339283E-19</v>
      </c>
    </row>
    <row r="40" spans="1:3" x14ac:dyDescent="0.25">
      <c r="A40">
        <v>31</v>
      </c>
      <c r="B40">
        <f t="shared" si="0"/>
        <v>2.2324579171791236E-18</v>
      </c>
      <c r="C40">
        <f t="shared" si="1"/>
        <v>2.6651812229425118E-18</v>
      </c>
    </row>
    <row r="41" spans="1:3" x14ac:dyDescent="0.25">
      <c r="A41">
        <v>32</v>
      </c>
      <c r="B41">
        <f t="shared" si="0"/>
        <v>1.3014919593554604E-17</v>
      </c>
      <c r="C41">
        <f t="shared" si="1"/>
        <v>1.5680100816496993E-17</v>
      </c>
    </row>
    <row r="42" spans="1:3" x14ac:dyDescent="0.25">
      <c r="A42">
        <v>33</v>
      </c>
      <c r="B42">
        <f t="shared" si="0"/>
        <v>7.2509608150847289E-17</v>
      </c>
      <c r="C42">
        <f t="shared" si="1"/>
        <v>8.8189708967344097E-17</v>
      </c>
    </row>
    <row r="43" spans="1:3" x14ac:dyDescent="0.25">
      <c r="A43">
        <v>34</v>
      </c>
      <c r="B43">
        <f t="shared" si="0"/>
        <v>3.8632297763158174E-16</v>
      </c>
      <c r="C43">
        <f t="shared" si="1"/>
        <v>4.7451268659892728E-16</v>
      </c>
    </row>
    <row r="44" spans="1:3" x14ac:dyDescent="0.25">
      <c r="A44">
        <v>35</v>
      </c>
      <c r="B44">
        <f t="shared" si="0"/>
        <v>1.9696339748454733E-15</v>
      </c>
      <c r="C44">
        <f t="shared" si="1"/>
        <v>2.4441466614444007E-15</v>
      </c>
    </row>
    <row r="45" spans="1:3" x14ac:dyDescent="0.25">
      <c r="A45">
        <v>36</v>
      </c>
      <c r="B45">
        <f t="shared" si="0"/>
        <v>9.6151370479853889E-15</v>
      </c>
      <c r="C45">
        <f t="shared" si="1"/>
        <v>1.2059283709429792E-14</v>
      </c>
    </row>
    <row r="46" spans="1:3" x14ac:dyDescent="0.25">
      <c r="A46">
        <v>37</v>
      </c>
      <c r="B46">
        <f t="shared" si="0"/>
        <v>4.4966887175362386E-14</v>
      </c>
      <c r="C46">
        <f t="shared" si="1"/>
        <v>5.7026170884793061E-14</v>
      </c>
    </row>
    <row r="47" spans="1:3" x14ac:dyDescent="0.25">
      <c r="A47">
        <v>38</v>
      </c>
      <c r="B47">
        <f t="shared" si="0"/>
        <v>2.0156209953167184E-13</v>
      </c>
      <c r="C47">
        <f t="shared" si="1"/>
        <v>2.5858827041646528E-13</v>
      </c>
    </row>
    <row r="48" spans="1:3" x14ac:dyDescent="0.25">
      <c r="A48">
        <v>39</v>
      </c>
      <c r="B48">
        <f t="shared" si="0"/>
        <v>8.6635333568883337E-13</v>
      </c>
      <c r="C48">
        <f t="shared" si="1"/>
        <v>1.124941606105292E-12</v>
      </c>
    </row>
    <row r="49" spans="1:3" x14ac:dyDescent="0.25">
      <c r="A49">
        <v>40</v>
      </c>
      <c r="B49">
        <f t="shared" si="0"/>
        <v>3.5721031516874047E-12</v>
      </c>
      <c r="C49">
        <f t="shared" si="1"/>
        <v>4.6970447577926616E-12</v>
      </c>
    </row>
    <row r="50" spans="1:3" x14ac:dyDescent="0.25">
      <c r="A50">
        <v>41</v>
      </c>
      <c r="B50">
        <f t="shared" si="0"/>
        <v>1.4133524665212914E-11</v>
      </c>
      <c r="C50">
        <f t="shared" si="1"/>
        <v>1.8830569423005651E-11</v>
      </c>
    </row>
    <row r="51" spans="1:3" x14ac:dyDescent="0.25">
      <c r="A51">
        <v>42</v>
      </c>
      <c r="B51">
        <f t="shared" si="0"/>
        <v>5.367997419142122E-11</v>
      </c>
      <c r="C51">
        <f t="shared" si="1"/>
        <v>7.2510543614426644E-11</v>
      </c>
    </row>
    <row r="52" spans="1:3" x14ac:dyDescent="0.25">
      <c r="A52">
        <v>43</v>
      </c>
      <c r="B52">
        <f t="shared" si="0"/>
        <v>1.9576314446725053E-10</v>
      </c>
      <c r="C52">
        <f t="shared" si="1"/>
        <v>2.682736880816799E-10</v>
      </c>
    </row>
    <row r="53" spans="1:3" x14ac:dyDescent="0.25">
      <c r="A53">
        <v>44</v>
      </c>
      <c r="B53">
        <f t="shared" si="0"/>
        <v>6.8566535701030548E-10</v>
      </c>
      <c r="C53">
        <f t="shared" si="1"/>
        <v>9.5393904509197845E-10</v>
      </c>
    </row>
    <row r="54" spans="1:3" x14ac:dyDescent="0.25">
      <c r="A54">
        <v>45</v>
      </c>
      <c r="B54">
        <f t="shared" si="0"/>
        <v>2.3069958678667206E-9</v>
      </c>
      <c r="C54">
        <f t="shared" si="1"/>
        <v>3.2609349129586948E-9</v>
      </c>
    </row>
    <row r="55" spans="1:3" x14ac:dyDescent="0.25">
      <c r="A55">
        <v>46</v>
      </c>
      <c r="B55">
        <f t="shared" si="0"/>
        <v>7.4578006517592558E-9</v>
      </c>
      <c r="C55">
        <f t="shared" si="1"/>
        <v>1.0718735564718047E-8</v>
      </c>
    </row>
    <row r="56" spans="1:3" x14ac:dyDescent="0.25">
      <c r="A56">
        <v>47</v>
      </c>
      <c r="B56">
        <f t="shared" si="0"/>
        <v>2.3166785003337147E-8</v>
      </c>
      <c r="C56">
        <f t="shared" si="1"/>
        <v>3.3885520568055257E-8</v>
      </c>
    </row>
    <row r="57" spans="1:3" x14ac:dyDescent="0.25">
      <c r="A57">
        <v>48</v>
      </c>
      <c r="B57">
        <f t="shared" si="0"/>
        <v>6.9160718501475469E-8</v>
      </c>
      <c r="C57">
        <f t="shared" si="1"/>
        <v>1.0304623906953006E-7</v>
      </c>
    </row>
    <row r="58" spans="1:3" x14ac:dyDescent="0.25">
      <c r="A58">
        <v>49</v>
      </c>
      <c r="B58">
        <f t="shared" si="0"/>
        <v>1.9843846366711963E-7</v>
      </c>
      <c r="C58">
        <f t="shared" si="1"/>
        <v>3.0148470273665119E-7</v>
      </c>
    </row>
    <row r="59" spans="1:3" x14ac:dyDescent="0.25">
      <c r="A59">
        <v>50</v>
      </c>
      <c r="B59">
        <f t="shared" si="0"/>
        <v>5.4724918535754737E-7</v>
      </c>
      <c r="C59">
        <f t="shared" si="1"/>
        <v>8.4873388809420068E-7</v>
      </c>
    </row>
    <row r="60" spans="1:3" x14ac:dyDescent="0.25">
      <c r="A60">
        <v>51</v>
      </c>
      <c r="B60">
        <f t="shared" si="0"/>
        <v>1.4505878914706172E-6</v>
      </c>
      <c r="C60">
        <f t="shared" si="1"/>
        <v>2.2993217795648122E-6</v>
      </c>
    </row>
    <row r="61" spans="1:3" x14ac:dyDescent="0.25">
      <c r="A61">
        <v>52</v>
      </c>
      <c r="B61">
        <f t="shared" si="0"/>
        <v>3.6956929400216652E-6</v>
      </c>
      <c r="C61">
        <f t="shared" si="1"/>
        <v>5.9950147195864771E-6</v>
      </c>
    </row>
    <row r="62" spans="1:3" x14ac:dyDescent="0.25">
      <c r="A62">
        <v>53</v>
      </c>
      <c r="B62">
        <f t="shared" si="0"/>
        <v>9.0494116434911725E-6</v>
      </c>
      <c r="C62">
        <f t="shared" si="1"/>
        <v>1.5044426363077705E-5</v>
      </c>
    </row>
    <row r="63" spans="1:3" x14ac:dyDescent="0.25">
      <c r="A63">
        <v>54</v>
      </c>
      <c r="B63">
        <f t="shared" si="0"/>
        <v>2.129528899095901E-5</v>
      </c>
      <c r="C63">
        <f t="shared" si="1"/>
        <v>3.6339715354036707E-5</v>
      </c>
    </row>
    <row r="64" spans="1:3" x14ac:dyDescent="0.25">
      <c r="A64">
        <v>55</v>
      </c>
      <c r="B64">
        <f t="shared" si="0"/>
        <v>4.8154599617266233E-5</v>
      </c>
      <c r="C64">
        <f t="shared" si="1"/>
        <v>8.4494314971302845E-5</v>
      </c>
    </row>
    <row r="65" spans="1:3" x14ac:dyDescent="0.25">
      <c r="A65">
        <v>56</v>
      </c>
      <c r="B65">
        <f t="shared" si="0"/>
        <v>1.0462160035894177E-4</v>
      </c>
      <c r="C65">
        <f t="shared" si="1"/>
        <v>1.891159153302445E-4</v>
      </c>
    </row>
    <row r="66" spans="1:3" x14ac:dyDescent="0.25">
      <c r="A66">
        <v>57</v>
      </c>
      <c r="B66">
        <f t="shared" si="0"/>
        <v>2.1835255383555619E-4</v>
      </c>
      <c r="C66">
        <f t="shared" si="1"/>
        <v>4.0746846916580096E-4</v>
      </c>
    </row>
    <row r="67" spans="1:3" x14ac:dyDescent="0.25">
      <c r="A67">
        <v>58</v>
      </c>
      <c r="B67">
        <f t="shared" si="0"/>
        <v>4.3768114079808943E-4</v>
      </c>
      <c r="C67">
        <f t="shared" si="1"/>
        <v>8.451496099638931E-4</v>
      </c>
    </row>
    <row r="68" spans="1:3" x14ac:dyDescent="0.25">
      <c r="A68">
        <v>59</v>
      </c>
      <c r="B68">
        <f t="shared" si="0"/>
        <v>8.4239195083926134E-4</v>
      </c>
      <c r="C68">
        <f t="shared" si="1"/>
        <v>1.687541560803156E-3</v>
      </c>
    </row>
    <row r="69" spans="1:3" x14ac:dyDescent="0.25">
      <c r="A69">
        <v>60</v>
      </c>
      <c r="B69">
        <f t="shared" si="0"/>
        <v>1.5563451289271077E-3</v>
      </c>
      <c r="C69">
        <f t="shared" si="1"/>
        <v>3.2438866897302613E-3</v>
      </c>
    </row>
    <row r="70" spans="1:3" x14ac:dyDescent="0.25">
      <c r="A70">
        <v>61</v>
      </c>
      <c r="B70">
        <f t="shared" si="0"/>
        <v>2.7592761241452099E-3</v>
      </c>
      <c r="C70">
        <f t="shared" si="1"/>
        <v>6.0031628138754681E-3</v>
      </c>
    </row>
    <row r="71" spans="1:3" x14ac:dyDescent="0.25">
      <c r="A71">
        <v>62</v>
      </c>
      <c r="B71">
        <f t="shared" si="0"/>
        <v>4.6927473867630813E-3</v>
      </c>
      <c r="C71">
        <f t="shared" si="1"/>
        <v>1.069591020063858E-2</v>
      </c>
    </row>
    <row r="72" spans="1:3" x14ac:dyDescent="0.25">
      <c r="A72">
        <v>63</v>
      </c>
      <c r="B72">
        <f t="shared" si="0"/>
        <v>7.6529578194478179E-3</v>
      </c>
      <c r="C72">
        <f t="shared" si="1"/>
        <v>1.8348868020086419E-2</v>
      </c>
    </row>
    <row r="73" spans="1:3" x14ac:dyDescent="0.25">
      <c r="A73">
        <v>64</v>
      </c>
      <c r="B73">
        <f t="shared" si="0"/>
        <v>1.1962175387921678E-2</v>
      </c>
      <c r="C73">
        <f t="shared" si="1"/>
        <v>3.0311043408008075E-2</v>
      </c>
    </row>
    <row r="74" spans="1:3" x14ac:dyDescent="0.25">
      <c r="A74">
        <v>65</v>
      </c>
      <c r="B74">
        <f t="shared" ref="B74:B109" si="2">_xlfn.BINOM.DIST(A74,$B$2,$B$3,0)</f>
        <v>1.791259083729807E-2</v>
      </c>
      <c r="C74">
        <f t="shared" ref="C74:C109" si="3">_xlfn.BINOM.DIST(A74,$B$2,$B$3,1)</f>
        <v>4.8223634245306075E-2</v>
      </c>
    </row>
    <row r="75" spans="1:3" x14ac:dyDescent="0.25">
      <c r="A75">
        <v>66</v>
      </c>
      <c r="B75">
        <f t="shared" si="2"/>
        <v>2.5682755100615386E-2</v>
      </c>
      <c r="C75">
        <f t="shared" si="3"/>
        <v>7.3906389345921628E-2</v>
      </c>
    </row>
    <row r="76" spans="1:3" x14ac:dyDescent="0.25">
      <c r="A76">
        <v>67</v>
      </c>
      <c r="B76">
        <f t="shared" si="2"/>
        <v>3.5237478253027837E-2</v>
      </c>
      <c r="C76">
        <f t="shared" si="3"/>
        <v>0.10914386759894942</v>
      </c>
    </row>
    <row r="77" spans="1:3" x14ac:dyDescent="0.25">
      <c r="A77">
        <v>68</v>
      </c>
      <c r="B77">
        <f t="shared" si="2"/>
        <v>4.6234795812387791E-2</v>
      </c>
      <c r="C77">
        <f t="shared" si="3"/>
        <v>0.15537866341133708</v>
      </c>
    </row>
    <row r="78" spans="1:3" x14ac:dyDescent="0.25">
      <c r="A78">
        <v>69</v>
      </c>
      <c r="B78">
        <f t="shared" si="2"/>
        <v>5.7973420836144873E-2</v>
      </c>
      <c r="C78">
        <f t="shared" si="3"/>
        <v>0.21335208424748209</v>
      </c>
    </row>
    <row r="79" spans="1:3" x14ac:dyDescent="0.25">
      <c r="A79">
        <v>70</v>
      </c>
      <c r="B79">
        <f t="shared" si="2"/>
        <v>6.9414736165183052E-2</v>
      </c>
      <c r="C79">
        <f t="shared" si="3"/>
        <v>0.28276682041266488</v>
      </c>
    </row>
    <row r="80" spans="1:3" x14ac:dyDescent="0.25">
      <c r="A80">
        <v>71</v>
      </c>
      <c r="B80">
        <f t="shared" si="2"/>
        <v>7.9300089828769363E-2</v>
      </c>
      <c r="C80">
        <f t="shared" si="3"/>
        <v>0.36206691024143506</v>
      </c>
    </row>
    <row r="81" spans="1:3" x14ac:dyDescent="0.25">
      <c r="A81">
        <v>72</v>
      </c>
      <c r="B81">
        <f t="shared" si="2"/>
        <v>8.6357145147893374E-2</v>
      </c>
      <c r="C81">
        <f t="shared" si="3"/>
        <v>0.44842405538932806</v>
      </c>
    </row>
    <row r="82" spans="1:3" x14ac:dyDescent="0.25">
      <c r="A82">
        <v>73</v>
      </c>
      <c r="B82">
        <f t="shared" si="2"/>
        <v>8.9555557931148694E-2</v>
      </c>
      <c r="C82">
        <f t="shared" si="3"/>
        <v>0.53797961332047484</v>
      </c>
    </row>
    <row r="83" spans="1:3" x14ac:dyDescent="0.25">
      <c r="A83">
        <v>74</v>
      </c>
      <c r="B83">
        <f t="shared" si="2"/>
        <v>8.8345347688835854E-2</v>
      </c>
      <c r="C83">
        <f t="shared" si="3"/>
        <v>0.62632496100931168</v>
      </c>
    </row>
    <row r="84" spans="1:3" x14ac:dyDescent="0.25">
      <c r="A84">
        <v>75</v>
      </c>
      <c r="B84">
        <f t="shared" si="2"/>
        <v>8.2804676500449648E-2</v>
      </c>
      <c r="C84">
        <f t="shared" si="3"/>
        <v>0.70912963750976155</v>
      </c>
    </row>
    <row r="85" spans="1:3" x14ac:dyDescent="0.25">
      <c r="A85">
        <v>76</v>
      </c>
      <c r="B85">
        <f t="shared" si="2"/>
        <v>7.3644510045477868E-2</v>
      </c>
      <c r="C85">
        <f t="shared" si="3"/>
        <v>0.78277414755523944</v>
      </c>
    </row>
    <row r="86" spans="1:3" x14ac:dyDescent="0.25">
      <c r="A86">
        <v>77</v>
      </c>
      <c r="B86">
        <f t="shared" si="2"/>
        <v>6.2061174410619167E-2</v>
      </c>
      <c r="C86">
        <f t="shared" si="3"/>
        <v>0.84483532196585887</v>
      </c>
    </row>
    <row r="87" spans="1:3" x14ac:dyDescent="0.25">
      <c r="A87">
        <v>78</v>
      </c>
      <c r="B87">
        <f t="shared" si="2"/>
        <v>4.9478020814543937E-2</v>
      </c>
      <c r="C87">
        <f t="shared" si="3"/>
        <v>0.89431334278040286</v>
      </c>
    </row>
    <row r="88" spans="1:3" x14ac:dyDescent="0.25">
      <c r="A88">
        <v>79</v>
      </c>
      <c r="B88">
        <f t="shared" si="2"/>
        <v>3.7253493402793006E-2</v>
      </c>
      <c r="C88">
        <f t="shared" si="3"/>
        <v>0.93156683618319569</v>
      </c>
    </row>
    <row r="89" spans="1:3" x14ac:dyDescent="0.25">
      <c r="A89">
        <v>80</v>
      </c>
      <c r="B89">
        <f t="shared" si="2"/>
        <v>2.6439632123371186E-2</v>
      </c>
      <c r="C89">
        <f t="shared" si="3"/>
        <v>0.95800646830656699</v>
      </c>
    </row>
    <row r="90" spans="1:3" x14ac:dyDescent="0.25">
      <c r="A90">
        <v>81</v>
      </c>
      <c r="B90">
        <f t="shared" si="2"/>
        <v>1.7650600320128888E-2</v>
      </c>
      <c r="C90">
        <f t="shared" si="3"/>
        <v>0.97565706862669588</v>
      </c>
    </row>
    <row r="91" spans="1:3" x14ac:dyDescent="0.25">
      <c r="A91">
        <v>82</v>
      </c>
      <c r="B91">
        <f t="shared" si="2"/>
        <v>1.1057535069565862E-2</v>
      </c>
      <c r="C91">
        <f t="shared" si="3"/>
        <v>0.98671460369626174</v>
      </c>
    </row>
    <row r="92" spans="1:3" x14ac:dyDescent="0.25">
      <c r="A92">
        <v>83</v>
      </c>
      <c r="B92">
        <f t="shared" si="2"/>
        <v>6.4835346191028714E-3</v>
      </c>
      <c r="C92">
        <f t="shared" si="3"/>
        <v>0.99319813831536474</v>
      </c>
    </row>
    <row r="93" spans="1:3" x14ac:dyDescent="0.25">
      <c r="A93">
        <v>84</v>
      </c>
      <c r="B93">
        <f t="shared" si="2"/>
        <v>3.5476483519870589E-3</v>
      </c>
      <c r="C93">
        <f t="shared" si="3"/>
        <v>0.9967457866673517</v>
      </c>
    </row>
    <row r="94" spans="1:3" x14ac:dyDescent="0.25">
      <c r="A94">
        <v>85</v>
      </c>
      <c r="B94">
        <f t="shared" si="2"/>
        <v>1.8055134096387304E-3</v>
      </c>
      <c r="C94">
        <f t="shared" si="3"/>
        <v>0.99855130007699044</v>
      </c>
    </row>
    <row r="95" spans="1:3" x14ac:dyDescent="0.25">
      <c r="A95">
        <v>86</v>
      </c>
      <c r="B95">
        <f t="shared" si="2"/>
        <v>8.5143720221981514E-4</v>
      </c>
      <c r="C95">
        <f t="shared" si="3"/>
        <v>0.99940273727921025</v>
      </c>
    </row>
    <row r="96" spans="1:3" x14ac:dyDescent="0.25">
      <c r="A96">
        <v>87</v>
      </c>
      <c r="B96">
        <f t="shared" si="2"/>
        <v>3.7044223953539902E-4</v>
      </c>
      <c r="C96">
        <f t="shared" si="3"/>
        <v>0.99977317951874567</v>
      </c>
    </row>
    <row r="97" spans="1:3" x14ac:dyDescent="0.25">
      <c r="A97">
        <v>88</v>
      </c>
      <c r="B97">
        <f t="shared" si="2"/>
        <v>1.4795862176729518E-4</v>
      </c>
      <c r="C97">
        <f t="shared" si="3"/>
        <v>0.99992113814051298</v>
      </c>
    </row>
    <row r="98" spans="1:3" x14ac:dyDescent="0.25">
      <c r="A98">
        <v>89</v>
      </c>
      <c r="B98">
        <f t="shared" si="2"/>
        <v>5.3937475101186395E-5</v>
      </c>
      <c r="C98">
        <f t="shared" si="3"/>
        <v>0.99997507561561416</v>
      </c>
    </row>
    <row r="99" spans="1:3" x14ac:dyDescent="0.25">
      <c r="A99">
        <v>90</v>
      </c>
      <c r="B99">
        <f t="shared" si="2"/>
        <v>1.7823782924383824E-5</v>
      </c>
      <c r="C99">
        <f t="shared" si="3"/>
        <v>0.99999289939853853</v>
      </c>
    </row>
    <row r="100" spans="1:3" x14ac:dyDescent="0.25">
      <c r="A100">
        <v>91</v>
      </c>
      <c r="B100">
        <f t="shared" si="2"/>
        <v>5.295629440293113E-6</v>
      </c>
      <c r="C100">
        <f t="shared" si="3"/>
        <v>0.99999819502797882</v>
      </c>
    </row>
    <row r="101" spans="1:3" x14ac:dyDescent="0.25">
      <c r="A101">
        <v>92</v>
      </c>
      <c r="B101">
        <f t="shared" si="2"/>
        <v>1.4006556128311487E-6</v>
      </c>
      <c r="C101">
        <f t="shared" si="3"/>
        <v>0.99999959568359165</v>
      </c>
    </row>
    <row r="102" spans="1:3" x14ac:dyDescent="0.25">
      <c r="A102">
        <v>93</v>
      </c>
      <c r="B102">
        <f t="shared" si="2"/>
        <v>3.257598080021473E-7</v>
      </c>
      <c r="C102">
        <f t="shared" si="3"/>
        <v>0.99999992144339966</v>
      </c>
    </row>
    <row r="103" spans="1:3" x14ac:dyDescent="0.25">
      <c r="A103">
        <v>94</v>
      </c>
      <c r="B103">
        <f t="shared" si="2"/>
        <v>6.5588361658430253E-8</v>
      </c>
      <c r="C103">
        <f t="shared" si="3"/>
        <v>0.99999998703176129</v>
      </c>
    </row>
    <row r="104" spans="1:3" x14ac:dyDescent="0.25">
      <c r="A104">
        <v>95</v>
      </c>
      <c r="B104">
        <f t="shared" si="2"/>
        <v>1.119988397910044E-8</v>
      </c>
      <c r="C104">
        <f t="shared" si="3"/>
        <v>0.99999999823164532</v>
      </c>
    </row>
    <row r="105" spans="1:3" x14ac:dyDescent="0.25">
      <c r="A105">
        <v>96</v>
      </c>
      <c r="B105">
        <f t="shared" si="2"/>
        <v>1.5771441560075839E-9</v>
      </c>
      <c r="C105">
        <f t="shared" si="3"/>
        <v>0.9999999998087894</v>
      </c>
    </row>
    <row r="106" spans="1:3" x14ac:dyDescent="0.25">
      <c r="A106">
        <v>97</v>
      </c>
      <c r="B106">
        <f t="shared" si="2"/>
        <v>1.7584043281947837E-10</v>
      </c>
      <c r="C106">
        <f t="shared" si="3"/>
        <v>0.99999999998462985</v>
      </c>
    </row>
    <row r="107" spans="1:3" x14ac:dyDescent="0.25">
      <c r="A107">
        <v>98</v>
      </c>
      <c r="B107">
        <f t="shared" si="2"/>
        <v>1.4553686616578066E-11</v>
      </c>
      <c r="C107">
        <f t="shared" si="3"/>
        <v>0.99999999999918354</v>
      </c>
    </row>
    <row r="108" spans="1:3" x14ac:dyDescent="0.25">
      <c r="A108">
        <v>99</v>
      </c>
      <c r="B108">
        <f t="shared" si="2"/>
        <v>7.9492639207647414E-13</v>
      </c>
      <c r="C108">
        <f t="shared" si="3"/>
        <v>0.99999999999997846</v>
      </c>
    </row>
    <row r="109" spans="1:3" x14ac:dyDescent="0.25">
      <c r="A109">
        <v>100</v>
      </c>
      <c r="B109">
        <f t="shared" si="2"/>
        <v>2.1492454304289786E-14</v>
      </c>
      <c r="C109">
        <f t="shared" si="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Интервальная статистика</vt:lpstr>
      <vt:lpstr>Задача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User</cp:lastModifiedBy>
  <dcterms:created xsi:type="dcterms:W3CDTF">2022-01-20T09:34:18Z</dcterms:created>
  <dcterms:modified xsi:type="dcterms:W3CDTF">2023-04-30T20:56:34Z</dcterms:modified>
</cp:coreProperties>
</file>