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salas\Downloads\"/>
    </mc:Choice>
  </mc:AlternateContent>
  <xr:revisionPtr revIDLastSave="0" documentId="13_ncr:1_{269032B5-FB87-4F8B-BC82-234CE900F417}" xr6:coauthVersionLast="47" xr6:coauthVersionMax="47" xr10:uidLastSave="{00000000-0000-0000-0000-000000000000}"/>
  <bookViews>
    <workbookView xWindow="-14280" yWindow="4845" windowWidth="21600" windowHeight="11385" tabRatio="755" xr2:uid="{00000000-000D-0000-FFFF-FFFF00000000}"/>
  </bookViews>
  <sheets>
    <sheet name="LA" sheetId="2" r:id="rId1"/>
    <sheet name="ET" sheetId="3" state="hidden" r:id="rId2"/>
    <sheet name="cronograma" sheetId="4" r:id="rId3"/>
    <sheet name="Valor Planificado" sheetId="6" r:id="rId4"/>
    <sheet name="costo real" sheetId="7" r:id="rId5"/>
    <sheet name="planificado vs real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49" i="4" l="1"/>
  <c r="D49" i="4"/>
  <c r="E49" i="4"/>
  <c r="F49" i="4"/>
  <c r="G49" i="4"/>
  <c r="H49" i="4"/>
  <c r="I49" i="4"/>
  <c r="J49" i="4"/>
  <c r="I3" i="8"/>
  <c r="I4" i="8"/>
  <c r="C4" i="8"/>
  <c r="D4" i="8"/>
  <c r="E4" i="8"/>
  <c r="F4" i="8"/>
  <c r="G4" i="8"/>
  <c r="H4" i="8"/>
  <c r="B4" i="8"/>
  <c r="C3" i="8"/>
  <c r="D3" i="8"/>
  <c r="E3" i="8"/>
  <c r="F3" i="8"/>
  <c r="G3" i="8"/>
  <c r="H3" i="8"/>
  <c r="B3" i="8"/>
  <c r="I26" i="6"/>
  <c r="H26" i="6"/>
  <c r="G26" i="6"/>
  <c r="F26" i="6"/>
  <c r="E26" i="6"/>
  <c r="D26" i="6"/>
  <c r="C26" i="6"/>
  <c r="K26" i="6" s="1"/>
  <c r="I10" i="6"/>
  <c r="H10" i="6"/>
  <c r="G10" i="6"/>
  <c r="F10" i="6"/>
  <c r="E10" i="6"/>
  <c r="D10" i="6"/>
  <c r="C10" i="6"/>
  <c r="J46" i="4"/>
  <c r="I46" i="4"/>
  <c r="H46" i="4"/>
  <c r="G46" i="4"/>
  <c r="F46" i="4"/>
  <c r="E46" i="4"/>
  <c r="D46" i="4"/>
  <c r="C46" i="4"/>
  <c r="B46" i="4"/>
  <c r="J42" i="4"/>
  <c r="I42" i="4"/>
  <c r="H42" i="4"/>
  <c r="G42" i="4"/>
  <c r="F42" i="4"/>
  <c r="E42" i="4"/>
  <c r="D42" i="4"/>
  <c r="C42" i="4"/>
  <c r="B42" i="4"/>
  <c r="J26" i="4"/>
  <c r="I26" i="4"/>
  <c r="H26" i="4"/>
  <c r="G26" i="4"/>
  <c r="F26" i="4"/>
  <c r="E26" i="4"/>
  <c r="D26" i="4"/>
  <c r="C26" i="4"/>
  <c r="B26" i="4"/>
  <c r="J10" i="4"/>
  <c r="I10" i="4"/>
  <c r="H10" i="4"/>
  <c r="G10" i="4"/>
  <c r="F10" i="4"/>
  <c r="E10" i="4"/>
  <c r="D10" i="4"/>
  <c r="C10" i="4"/>
  <c r="B10" i="4"/>
  <c r="J5" i="4"/>
  <c r="I5" i="4"/>
  <c r="H5" i="4"/>
  <c r="G5" i="4"/>
  <c r="F5" i="4"/>
  <c r="E5" i="4"/>
  <c r="D5" i="4"/>
  <c r="C5" i="4"/>
  <c r="J46" i="6"/>
  <c r="I46" i="6"/>
  <c r="H46" i="6"/>
  <c r="G46" i="6"/>
  <c r="F46" i="6"/>
  <c r="E46" i="6"/>
  <c r="D46" i="6"/>
  <c r="C46" i="6"/>
  <c r="B46" i="6"/>
  <c r="J42" i="6"/>
  <c r="I42" i="6"/>
  <c r="H42" i="6"/>
  <c r="G42" i="6"/>
  <c r="F42" i="6"/>
  <c r="E42" i="6"/>
  <c r="D42" i="6"/>
  <c r="C42" i="6"/>
  <c r="B42" i="6"/>
  <c r="J26" i="6"/>
  <c r="B26" i="6"/>
  <c r="J10" i="6"/>
  <c r="B10" i="6"/>
  <c r="B4" i="6" s="1"/>
  <c r="J5" i="6"/>
  <c r="I5" i="6"/>
  <c r="H5" i="6"/>
  <c r="G5" i="6"/>
  <c r="F5" i="6"/>
  <c r="E5" i="6"/>
  <c r="D5" i="6"/>
  <c r="C5" i="6"/>
  <c r="I26" i="7"/>
  <c r="H26" i="7"/>
  <c r="G26" i="7"/>
  <c r="F26" i="7"/>
  <c r="E26" i="7"/>
  <c r="D26" i="7"/>
  <c r="C26" i="7"/>
  <c r="B26" i="7"/>
  <c r="J26" i="7"/>
  <c r="J46" i="7"/>
  <c r="I46" i="7"/>
  <c r="H46" i="7"/>
  <c r="G46" i="7"/>
  <c r="F46" i="7"/>
  <c r="E46" i="7"/>
  <c r="D46" i="7"/>
  <c r="C46" i="7"/>
  <c r="B46" i="7"/>
  <c r="J42" i="7"/>
  <c r="I42" i="7"/>
  <c r="H42" i="7"/>
  <c r="G42" i="7"/>
  <c r="F42" i="7"/>
  <c r="E42" i="7"/>
  <c r="D42" i="7"/>
  <c r="C42" i="7"/>
  <c r="B42" i="7"/>
  <c r="J10" i="7"/>
  <c r="I10" i="7"/>
  <c r="H10" i="7"/>
  <c r="G10" i="7"/>
  <c r="F10" i="7"/>
  <c r="E10" i="7"/>
  <c r="D10" i="7"/>
  <c r="C10" i="7"/>
  <c r="B10" i="7"/>
  <c r="J5" i="7"/>
  <c r="I5" i="7"/>
  <c r="H5" i="7"/>
  <c r="G5" i="7"/>
  <c r="F5" i="7"/>
  <c r="E5" i="7"/>
  <c r="D5" i="7"/>
  <c r="C5" i="7"/>
  <c r="B49" i="4" l="1"/>
  <c r="K49" i="4"/>
  <c r="C50" i="4"/>
  <c r="D50" i="4" s="1"/>
  <c r="B4" i="4"/>
  <c r="K5" i="4"/>
  <c r="J4" i="8"/>
  <c r="K46" i="7"/>
  <c r="K46" i="6"/>
  <c r="K5" i="6"/>
  <c r="K10" i="6"/>
  <c r="J3" i="8"/>
  <c r="J6" i="8" s="1"/>
  <c r="K42" i="6"/>
  <c r="K4" i="6" s="1"/>
  <c r="K46" i="4"/>
  <c r="K42" i="4"/>
  <c r="K26" i="4"/>
  <c r="K10" i="4"/>
  <c r="J49" i="7"/>
  <c r="B49" i="7"/>
  <c r="H49" i="6"/>
  <c r="I49" i="7"/>
  <c r="H49" i="7"/>
  <c r="K26" i="7"/>
  <c r="K10" i="7"/>
  <c r="B4" i="7"/>
  <c r="C49" i="7"/>
  <c r="K42" i="7"/>
  <c r="G49" i="7"/>
  <c r="F49" i="7"/>
  <c r="E49" i="7"/>
  <c r="D49" i="7"/>
  <c r="K5" i="7"/>
  <c r="G49" i="6"/>
  <c r="I49" i="6"/>
  <c r="J49" i="6"/>
  <c r="B49" i="6"/>
  <c r="C49" i="6"/>
  <c r="C50" i="6" s="1"/>
  <c r="D49" i="6"/>
  <c r="F49" i="6"/>
  <c r="E49" i="6"/>
  <c r="D51" i="4" l="1"/>
  <c r="C51" i="4"/>
  <c r="E50" i="4"/>
  <c r="E51" i="4" s="1"/>
  <c r="K4" i="4"/>
  <c r="C50" i="7"/>
  <c r="D50" i="7" s="1"/>
  <c r="K49" i="7"/>
  <c r="K4" i="7"/>
  <c r="D50" i="6"/>
  <c r="E50" i="6" s="1"/>
  <c r="F50" i="6" s="1"/>
  <c r="G50" i="6" s="1"/>
  <c r="H50" i="6" s="1"/>
  <c r="I50" i="6" s="1"/>
  <c r="J50" i="6" s="1"/>
  <c r="K49" i="6"/>
  <c r="C51" i="6" s="1"/>
  <c r="F50" i="4" l="1"/>
  <c r="F51" i="4" s="1"/>
  <c r="C51" i="7"/>
  <c r="E50" i="7"/>
  <c r="D51" i="7"/>
  <c r="D51" i="6"/>
  <c r="E51" i="6"/>
  <c r="F51" i="6"/>
  <c r="G50" i="4" l="1"/>
  <c r="G51" i="4" s="1"/>
  <c r="F50" i="7"/>
  <c r="E51" i="7"/>
  <c r="G51" i="6"/>
  <c r="H50" i="4" l="1"/>
  <c r="H51" i="4" s="1"/>
  <c r="G50" i="7"/>
  <c r="F51" i="7"/>
  <c r="H51" i="6"/>
  <c r="I50" i="4" l="1"/>
  <c r="I51" i="4" s="1"/>
  <c r="H50" i="7"/>
  <c r="I50" i="7" s="1"/>
  <c r="G51" i="7"/>
  <c r="I51" i="6"/>
  <c r="J50" i="4" l="1"/>
  <c r="J51" i="4" s="1"/>
  <c r="H51" i="7"/>
  <c r="J51" i="6"/>
  <c r="J50" i="7" l="1"/>
  <c r="J51" i="7" s="1"/>
  <c r="I51" i="7"/>
</calcChain>
</file>

<file path=xl/sharedStrings.xml><?xml version="1.0" encoding="utf-8"?>
<sst xmlns="http://schemas.openxmlformats.org/spreadsheetml/2006/main" count="405" uniqueCount="208">
  <si>
    <t>CONTROL DE VERSIONES</t>
  </si>
  <si>
    <t xml:space="preserve">Versión </t>
  </si>
  <si>
    <t>Hecha por:</t>
  </si>
  <si>
    <t>Revisada por</t>
  </si>
  <si>
    <t>Aprobada por</t>
  </si>
  <si>
    <t>Fecha</t>
  </si>
  <si>
    <t>Motivo:</t>
  </si>
  <si>
    <t>0.1</t>
  </si>
  <si>
    <t>LB</t>
  </si>
  <si>
    <t>DT</t>
  </si>
  <si>
    <t>Version Original</t>
  </si>
  <si>
    <t>LISTA DE ACTIVIDADES</t>
  </si>
  <si>
    <t>NOMBRE DEL PROYECTO</t>
  </si>
  <si>
    <t>SIGLAS DEL PROYECTO</t>
  </si>
  <si>
    <t>ACTIVIDAD</t>
  </si>
  <si>
    <t>ID</t>
  </si>
  <si>
    <t>EDT</t>
  </si>
  <si>
    <t>RECURSOS</t>
  </si>
  <si>
    <t>DESCRIPCIÓN</t>
  </si>
  <si>
    <t>PREDECESORAS</t>
  </si>
  <si>
    <t>SUCESORAS</t>
  </si>
  <si>
    <t>ADELANTO</t>
  </si>
  <si>
    <t>RETRASO</t>
  </si>
  <si>
    <t>RELACIÓN DE PRECEDENCIA</t>
  </si>
  <si>
    <t>ESTIMACIÓN DE TIEMPOS</t>
  </si>
  <si>
    <t>ACTIVIDAD/PAQUETE DE TRABAJO/ENTREGABLE</t>
  </si>
  <si>
    <t>UNIDAD DE MEDIDA</t>
  </si>
  <si>
    <t>ESTIMACIÓN ANALOGA (RENDIMIENTOS)</t>
  </si>
  <si>
    <t>ESTIMACIÓN POR TRES VALORES</t>
  </si>
  <si>
    <t>ESTIMACIÓN PARAMETRICA</t>
  </si>
  <si>
    <t>cO</t>
  </si>
  <si>
    <t>cM</t>
  </si>
  <si>
    <t>cP</t>
  </si>
  <si>
    <t>cE</t>
  </si>
  <si>
    <t>VALOR/UNIDAD DE MEDIDA</t>
  </si>
  <si>
    <t>Cronograma (Planificación)</t>
  </si>
  <si>
    <t>DETALLE</t>
  </si>
  <si>
    <t>Duración días</t>
  </si>
  <si>
    <t>Semanas</t>
  </si>
  <si>
    <t>Línea base</t>
  </si>
  <si>
    <t>PROTOTIPO DE PAGINA WEB</t>
  </si>
  <si>
    <t>1.  Inicio</t>
  </si>
  <si>
    <t>1.1.Constitución del acta de inicio</t>
  </si>
  <si>
    <t>1.2.Conformación del Equipo de trabajo</t>
  </si>
  <si>
    <t>1.3. Explicación de la idea</t>
  </si>
  <si>
    <t xml:space="preserve">1.4.Presentación y Asignación de actividades </t>
  </si>
  <si>
    <t>2.  Planificación</t>
  </si>
  <si>
    <t>2.1. Levantamiento de información</t>
  </si>
  <si>
    <t>2.2. Tipos de requerimientos</t>
  </si>
  <si>
    <t>2.3 Diseño</t>
  </si>
  <si>
    <t>2.4. Elaboración interfaz</t>
  </si>
  <si>
    <t>2.4.1.Análisis</t>
  </si>
  <si>
    <t>2.4.2.Toma de decisiones y ajuste</t>
  </si>
  <si>
    <t>2.5.Programación del Código fuente</t>
  </si>
  <si>
    <t xml:space="preserve">2.5.1. Carga inicial </t>
  </si>
  <si>
    <t>2.5.2. Pruebas funcionales</t>
  </si>
  <si>
    <t>2.5.3. Integración</t>
  </si>
  <si>
    <t>2.5.3.1. Pruebas funcionales de integración</t>
  </si>
  <si>
    <t>2.5.4. Configuración con el servidor</t>
  </si>
  <si>
    <t>2.5.4.1.Pruebas funcionales con el servidor</t>
  </si>
  <si>
    <t>2.6. Puesta en operación</t>
  </si>
  <si>
    <t xml:space="preserve">2.7. Entregable: Página web </t>
  </si>
  <si>
    <t>3. Ejecución</t>
  </si>
  <si>
    <t>4. Monitoreo y control</t>
  </si>
  <si>
    <t>4.1 Revisión de la planeación</t>
  </si>
  <si>
    <t>4.2.Control de la ejecución</t>
  </si>
  <si>
    <t>4.2.1.Control de la ejecución del código</t>
  </si>
  <si>
    <t>5. Cierre</t>
  </si>
  <si>
    <t>5.1 Reuniones</t>
  </si>
  <si>
    <t>5.2 Informe</t>
  </si>
  <si>
    <t>Total</t>
  </si>
  <si>
    <t>Valor Planificación acumulado</t>
  </si>
  <si>
    <t>% acumulado</t>
  </si>
  <si>
    <t>Duración dias</t>
  </si>
  <si>
    <t>2.4.2.Toma de desidiones y ajuste</t>
  </si>
  <si>
    <t>4.2.1.Control de la ejecución del codigo</t>
  </si>
  <si>
    <t>Cronograma (Costo Real )</t>
  </si>
  <si>
    <t>BAC</t>
  </si>
  <si>
    <t>Valor acumulado</t>
  </si>
  <si>
    <t>semana</t>
  </si>
  <si>
    <t>Valor Planificado ($)</t>
  </si>
  <si>
    <t>Costo Real ($)</t>
  </si>
  <si>
    <t>Análisis de Viabilidad</t>
  </si>
  <si>
    <t>A01</t>
  </si>
  <si>
    <t>1.1</t>
  </si>
  <si>
    <t>Gerente General, Analista Financiero</t>
  </si>
  <si>
    <t>Evaluar mercado, competencia, demanda potencial, y viabilidad financiera para crear la empresa.</t>
  </si>
  <si>
    <t>A02</t>
  </si>
  <si>
    <t>FS</t>
  </si>
  <si>
    <t>Definición del Modelo de Negocio</t>
  </si>
  <si>
    <t>1.2</t>
  </si>
  <si>
    <t>Gerente, Consultor de Negocios</t>
  </si>
  <si>
    <t>Definir propuesta de valor, fuentes de ingreso, estructura de costos y segmento de clientes.</t>
  </si>
  <si>
    <t>A03</t>
  </si>
  <si>
    <t>1.3</t>
  </si>
  <si>
    <t>Asesor Legal, Gerente</t>
  </si>
  <si>
    <t>Registrar empresa, obtener licencias, y cumplir con regulaciones legales y fiscales.</t>
  </si>
  <si>
    <t>A04</t>
  </si>
  <si>
    <t>Planificación Estratégica Inicial</t>
  </si>
  <si>
    <t>1.4</t>
  </si>
  <si>
    <t>Gerente, Director de Proyecto</t>
  </si>
  <si>
    <t>Definir visión, misión, objetivos estratégicos y estructura organizacional inicial.</t>
  </si>
  <si>
    <t>A05</t>
  </si>
  <si>
    <t>Formación del Equipo Técnico</t>
  </si>
  <si>
    <t>2.1</t>
  </si>
  <si>
    <t>Gerente RRHH, Reclutadores</t>
  </si>
  <si>
    <t>Contratar especialistas en investigación cualitativa y cuantitativa, analistas, y diseñadores.</t>
  </si>
  <si>
    <t>A06</t>
  </si>
  <si>
    <t>Definición detallada del alcance</t>
  </si>
  <si>
    <t>2.2</t>
  </si>
  <si>
    <t>Gerente Proyecto, Líder Técnico</t>
  </si>
  <si>
    <t>Documentar entregables, restricciones, supuestos y criterios de éxito del proyecto.</t>
  </si>
  <si>
    <t>A07</t>
  </si>
  <si>
    <t>Elaboración del Plan de Proyecto</t>
  </si>
  <si>
    <t>2.3</t>
  </si>
  <si>
    <t>PMO, Gerente Proyecto</t>
  </si>
  <si>
    <t>Cronograma, presupuesto, gestión de riesgos, comunicación y calidad.</t>
  </si>
  <si>
    <t>A08</t>
  </si>
  <si>
    <t>Diseño de Instrumentos</t>
  </si>
  <si>
    <t>3.1</t>
  </si>
  <si>
    <t>Equipo Técnico, Metodólogo, UX Designer</t>
  </si>
  <si>
    <t>Crear encuestas y guías de entrevista alineadas con objetivos y población objetivo.</t>
  </si>
  <si>
    <t>A09</t>
  </si>
  <si>
    <t>Validación Piloto</t>
  </si>
  <si>
    <t>3.2</t>
  </si>
  <si>
    <t>Equipo Campo, Coordinador</t>
  </si>
  <si>
    <t>Ejecutar prueba piloto, recoger feedback y ajustar instrumentos.</t>
  </si>
  <si>
    <t>A10</t>
  </si>
  <si>
    <t>Reclutamiento y Capacitación</t>
  </si>
  <si>
    <t>3.3</t>
  </si>
  <si>
    <t>RRHH, Gerente de Proyecto</t>
  </si>
  <si>
    <t>Aplicación de Entrevistas</t>
  </si>
  <si>
    <t>A11</t>
  </si>
  <si>
    <t>3.4</t>
  </si>
  <si>
    <t>Equipo Campo, Transcriptores</t>
  </si>
  <si>
    <t>Realizar entrevistas cualitativas en campo con rigurosidad y seguimiento.</t>
  </si>
  <si>
    <t>A13</t>
  </si>
  <si>
    <t>Aplicación de Encuestas</t>
  </si>
  <si>
    <t>A12</t>
  </si>
  <si>
    <t>3.5</t>
  </si>
  <si>
    <t>Equipo Encuestas, Plataforma Digital</t>
  </si>
  <si>
    <t>Distribuir encuestas cuantitativas, garantizar respuestas y controlar calidad de datos.</t>
  </si>
  <si>
    <t xml:space="preserve">Constitución Legal de la Empresa	</t>
  </si>
  <si>
    <t>Supervisión de Calidad</t>
  </si>
  <si>
    <t>Análisis de Datos</t>
  </si>
  <si>
    <t>Diseño y Validación del Mapa</t>
  </si>
  <si>
    <t>Elaboración Informe Final</t>
  </si>
  <si>
    <t xml:space="preserve">A03	</t>
  </si>
  <si>
    <t>A14</t>
  </si>
  <si>
    <t>A15</t>
  </si>
  <si>
    <t>4.1</t>
  </si>
  <si>
    <t>A16</t>
  </si>
  <si>
    <t>4.2</t>
  </si>
  <si>
    <t>5.1</t>
  </si>
  <si>
    <t>5.2</t>
  </si>
  <si>
    <t>Definición de Requerimientos Técnicos</t>
  </si>
  <si>
    <t>Diseño de Interfaz y Experiencia UX</t>
  </si>
  <si>
    <t>Desarrollo del Frontend</t>
  </si>
  <si>
    <t>Desarrollo del Backend y Base de Datos</t>
  </si>
  <si>
    <t>Integración de Componentes</t>
  </si>
  <si>
    <t>Pruebas de Usuario y Ajustes</t>
  </si>
  <si>
    <t>Documentación Técnica y Manual de Uso</t>
  </si>
  <si>
    <t>Implementación Final y Entrega</t>
  </si>
  <si>
    <t>A17</t>
  </si>
  <si>
    <t>A18</t>
  </si>
  <si>
    <t>A19</t>
  </si>
  <si>
    <t>A20</t>
  </si>
  <si>
    <t>A21</t>
  </si>
  <si>
    <t>A22</t>
  </si>
  <si>
    <t>A23</t>
  </si>
  <si>
    <t>A24</t>
  </si>
  <si>
    <t>5.3</t>
  </si>
  <si>
    <t>5.4</t>
  </si>
  <si>
    <t>5.5</t>
  </si>
  <si>
    <t>5.6</t>
  </si>
  <si>
    <t>5.7</t>
  </si>
  <si>
    <t>5.8</t>
  </si>
  <si>
    <t>6.1</t>
  </si>
  <si>
    <t>6.2</t>
  </si>
  <si>
    <t>Gerente Calidad, PMO</t>
  </si>
  <si>
    <t>Analistas, Gerente Proyecto</t>
  </si>
  <si>
    <t>Líder Técnico, Diseñador UX/UI</t>
  </si>
  <si>
    <t>UX Designer, Diseñador Gráfico</t>
  </si>
  <si>
    <t>Desarrollador Frontend</t>
  </si>
  <si>
    <t>Desarrollador Backend, DevOps</t>
  </si>
  <si>
    <t>Equipo de Desarrollo</t>
  </si>
  <si>
    <t>QA, Usuarios Piloto, UX Researcher</t>
  </si>
  <si>
    <t>Líder Técnico, Redactores Técnicos</t>
  </si>
  <si>
    <t>Gerente Proyecto, Dev Team</t>
  </si>
  <si>
    <t>Diseñador, Gerente, Investigador</t>
  </si>
  <si>
    <t>Gerente Proyecto, Redactores</t>
  </si>
  <si>
    <t>eclutar muestra representativa y capacitar al equipo de campo en protocolos y ética.</t>
  </si>
  <si>
    <t>Revisión continua de calidad de datos y procesos. Implementar acciones correctivas.</t>
  </si>
  <si>
    <t>Integrar resultados cualitativos y cuantitativos, detectar patrones emocionales, y validar resultados.</t>
  </si>
  <si>
    <t>Visualización gráfica de resultados para facilitar comprensión y toma de decisiones.</t>
  </si>
  <si>
    <t>Traducir hallazgos de investigación en funcionalidades clave del mapa interactivo.</t>
  </si>
  <si>
    <t>Crear wireframes y prototipos de la herramienta con enfoque emocional y visual.</t>
  </si>
  <si>
    <t>Programar la interfaz web del mapa emocional utilizando tecnologías como React, Vue o similares.</t>
  </si>
  <si>
    <t>Construir servidores, lógica de negocio y base de datos para almacenar y procesar emociones y decisiones.</t>
  </si>
  <si>
    <t>Conectar frontend con backend, integrar visualizaciones, validar flujos de datos y navegación.</t>
  </si>
  <si>
    <t>Ejecutar pruebas funcionales y de usabilidad, recopilar feedback y realizar ajustes finales.</t>
  </si>
  <si>
    <t>Elaborar guía de uso, documentación de código, arquitectura y mantenimiento del sistema.</t>
  </si>
  <si>
    <t>Publicación del mapa emocional interactivo en plataforma online, presentación final y entrega oficial.</t>
  </si>
  <si>
    <t>Documentación exhaustiva de hallazgos, recomendaciones y planes futuros.</t>
  </si>
  <si>
    <t>A17,A18</t>
  </si>
  <si>
    <t>A21,A24</t>
  </si>
  <si>
    <t>A25</t>
  </si>
  <si>
    <t>A11,A12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</si>
</sst>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28" x14ac:knownFonts="1">
    <font>
      <sz val="11"/>
      <color theme="1"/>
      <name val="Arial"/>
    </font>
    <font>
      <sz val="11"/>
      <name val="Arial"/>
      <family val="2"/>
    </font>
    <font>
      <sz val="11"/>
      <color theme="1"/>
      <name val="Calibri"/>
      <family val="2"/>
    </font>
    <font>
      <b/>
      <sz val="14"/>
      <color theme="0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</font>
    <font>
      <b/>
      <sz val="22"/>
      <color rgb="FF808000"/>
      <name val="Arial"/>
      <family val="2"/>
    </font>
    <font>
      <b/>
      <sz val="18"/>
      <color theme="0"/>
      <name val="Calibri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9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26"/>
      <color theme="1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363636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24"/>
      <color theme="1"/>
      <name val="Arial"/>
      <family val="2"/>
    </font>
    <font>
      <b/>
      <sz val="28"/>
      <color theme="1"/>
      <name val="Calibri"/>
      <family val="2"/>
    </font>
    <font>
      <b/>
      <sz val="36"/>
      <color theme="1"/>
      <name val="Calibri"/>
      <family val="2"/>
    </font>
    <font>
      <b/>
      <sz val="16"/>
      <color rgb="FF363636"/>
      <name val="Calibri"/>
      <family val="2"/>
      <scheme val="minor"/>
    </font>
    <font>
      <sz val="8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theme="4" tint="0.39997558519241921"/>
        <bgColor rgb="FFDFE3E8"/>
      </patternFill>
    </fill>
    <fill>
      <patternFill patternType="solid">
        <fgColor theme="4" tint="0.59999389629810485"/>
        <bgColor rgb="FFE7E6E6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7E6E6"/>
      </patternFill>
    </fill>
    <fill>
      <patternFill patternType="solid">
        <fgColor theme="4"/>
        <bgColor rgb="FFD6DCE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E7E6E6"/>
      </patternFill>
    </fill>
    <fill>
      <patternFill patternType="solid">
        <fgColor theme="8" tint="0.59999389629810485"/>
        <bgColor rgb="FFE7E6E6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rgb="FFD6DCE4"/>
      </patternFill>
    </fill>
    <fill>
      <patternFill patternType="solid">
        <fgColor theme="4" tint="0.39997558519241921"/>
        <bgColor rgb="FFE7E6E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FFFF00"/>
      </patternFill>
    </fill>
    <fill>
      <patternFill patternType="solid">
        <fgColor theme="4" tint="0.79998168889431442"/>
        <bgColor rgb="FFE7E6E6"/>
      </patternFill>
    </fill>
  </fills>
  <borders count="5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1" fillId="0" borderId="0" applyFont="0" applyFill="0" applyBorder="0" applyAlignment="0" applyProtection="0"/>
  </cellStyleXfs>
  <cellXfs count="169">
    <xf numFmtId="0" fontId="0" fillId="0" borderId="0" xfId="0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4" fontId="5" fillId="3" borderId="6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8" fillId="0" borderId="0" xfId="0" applyFont="1" applyAlignment="1">
      <alignment horizontal="center" vertical="center"/>
    </xf>
    <xf numFmtId="0" fontId="4" fillId="0" borderId="0" xfId="0" applyFont="1"/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37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6" xfId="0" applyFont="1" applyBorder="1"/>
    <xf numFmtId="0" fontId="2" fillId="0" borderId="6" xfId="0" applyFont="1" applyBorder="1"/>
    <xf numFmtId="0" fontId="4" fillId="0" borderId="6" xfId="0" applyFont="1" applyBorder="1"/>
    <xf numFmtId="0" fontId="2" fillId="0" borderId="43" xfId="0" applyFont="1" applyBorder="1"/>
    <xf numFmtId="0" fontId="6" fillId="0" borderId="43" xfId="0" applyFont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2" fontId="2" fillId="0" borderId="0" xfId="0" applyNumberFormat="1" applyFont="1"/>
    <xf numFmtId="3" fontId="2" fillId="0" borderId="6" xfId="0" applyNumberFormat="1" applyFont="1" applyBorder="1"/>
    <xf numFmtId="0" fontId="12" fillId="6" borderId="6" xfId="0" applyFont="1" applyFill="1" applyBorder="1" applyAlignment="1">
      <alignment horizontal="left" vertical="center" wrapText="1" readingOrder="1"/>
    </xf>
    <xf numFmtId="3" fontId="15" fillId="13" borderId="47" xfId="0" applyNumberFormat="1" applyFont="1" applyFill="1" applyBorder="1" applyAlignment="1">
      <alignment horizontal="center" wrapText="1" readingOrder="1"/>
    </xf>
    <xf numFmtId="0" fontId="15" fillId="13" borderId="47" xfId="0" applyFont="1" applyFill="1" applyBorder="1" applyAlignment="1">
      <alignment horizontal="center" vertical="center" wrapText="1" readingOrder="1"/>
    </xf>
    <xf numFmtId="0" fontId="16" fillId="7" borderId="47" xfId="0" applyFont="1" applyFill="1" applyBorder="1" applyAlignment="1">
      <alignment horizontal="left" vertical="center" wrapText="1" readingOrder="1"/>
    </xf>
    <xf numFmtId="3" fontId="16" fillId="7" borderId="47" xfId="0" applyNumberFormat="1" applyFont="1" applyFill="1" applyBorder="1" applyAlignment="1">
      <alignment horizontal="center" wrapText="1" readingOrder="1"/>
    </xf>
    <xf numFmtId="0" fontId="15" fillId="6" borderId="47" xfId="0" applyFont="1" applyFill="1" applyBorder="1" applyAlignment="1">
      <alignment horizontal="left" vertical="center" wrapText="1" readingOrder="1"/>
    </xf>
    <xf numFmtId="0" fontId="16" fillId="10" borderId="47" xfId="0" applyFont="1" applyFill="1" applyBorder="1" applyAlignment="1">
      <alignment horizontal="left" vertical="center" wrapText="1" readingOrder="1"/>
    </xf>
    <xf numFmtId="0" fontId="16" fillId="11" borderId="47" xfId="0" applyFont="1" applyFill="1" applyBorder="1" applyAlignment="1">
      <alignment horizontal="center" vertical="center" wrapText="1" readingOrder="1"/>
    </xf>
    <xf numFmtId="0" fontId="17" fillId="5" borderId="47" xfId="0" applyFont="1" applyFill="1" applyBorder="1" applyAlignment="1">
      <alignment horizontal="center" vertical="center" wrapText="1" readingOrder="1"/>
    </xf>
    <xf numFmtId="0" fontId="16" fillId="8" borderId="47" xfId="0" applyFont="1" applyFill="1" applyBorder="1" applyAlignment="1">
      <alignment horizontal="left" vertical="center" wrapText="1" readingOrder="1"/>
    </xf>
    <xf numFmtId="0" fontId="19" fillId="0" borderId="0" xfId="0" applyFont="1"/>
    <xf numFmtId="0" fontId="20" fillId="0" borderId="0" xfId="0" applyFont="1"/>
    <xf numFmtId="0" fontId="12" fillId="15" borderId="6" xfId="0" applyFont="1" applyFill="1" applyBorder="1" applyAlignment="1">
      <alignment horizontal="left" vertical="center" wrapText="1" readingOrder="1"/>
    </xf>
    <xf numFmtId="0" fontId="12" fillId="8" borderId="6" xfId="0" applyFont="1" applyFill="1" applyBorder="1" applyAlignment="1">
      <alignment horizontal="left" vertical="center" wrapText="1" readingOrder="1"/>
    </xf>
    <xf numFmtId="0" fontId="15" fillId="8" borderId="47" xfId="0" applyFont="1" applyFill="1" applyBorder="1" applyAlignment="1">
      <alignment horizontal="center" vertical="center" wrapText="1" readingOrder="1"/>
    </xf>
    <xf numFmtId="0" fontId="16" fillId="9" borderId="47" xfId="0" applyFont="1" applyFill="1" applyBorder="1" applyAlignment="1">
      <alignment horizontal="center" vertical="center" wrapText="1" readingOrder="1"/>
    </xf>
    <xf numFmtId="1" fontId="13" fillId="9" borderId="6" xfId="0" applyNumberFormat="1" applyFont="1" applyFill="1" applyBorder="1" applyAlignment="1">
      <alignment horizontal="right" vertical="center" wrapText="1" readingOrder="1"/>
    </xf>
    <xf numFmtId="0" fontId="12" fillId="6" borderId="45" xfId="0" applyFont="1" applyFill="1" applyBorder="1" applyAlignment="1">
      <alignment horizontal="left" vertical="center" wrapText="1" readingOrder="1"/>
    </xf>
    <xf numFmtId="1" fontId="12" fillId="0" borderId="6" xfId="0" applyNumberFormat="1" applyFont="1" applyBorder="1" applyAlignment="1">
      <alignment horizontal="right" vertical="center" wrapText="1" readingOrder="1"/>
    </xf>
    <xf numFmtId="1" fontId="12" fillId="8" borderId="6" xfId="0" applyNumberFormat="1" applyFont="1" applyFill="1" applyBorder="1" applyAlignment="1">
      <alignment horizontal="right" vertical="center" wrapText="1" readingOrder="1"/>
    </xf>
    <xf numFmtId="0" fontId="2" fillId="16" borderId="6" xfId="0" applyFont="1" applyFill="1" applyBorder="1"/>
    <xf numFmtId="0" fontId="2" fillId="16" borderId="6" xfId="0" applyFont="1" applyFill="1" applyBorder="1" applyAlignment="1">
      <alignment horizontal="center"/>
    </xf>
    <xf numFmtId="3" fontId="15" fillId="9" borderId="47" xfId="0" applyNumberFormat="1" applyFont="1" applyFill="1" applyBorder="1" applyAlignment="1">
      <alignment horizontal="center" wrapText="1" readingOrder="1"/>
    </xf>
    <xf numFmtId="0" fontId="15" fillId="6" borderId="47" xfId="0" applyFont="1" applyFill="1" applyBorder="1" applyAlignment="1">
      <alignment horizontal="center" vertical="center" wrapText="1" readingOrder="1"/>
    </xf>
    <xf numFmtId="0" fontId="12" fillId="19" borderId="6" xfId="0" applyFont="1" applyFill="1" applyBorder="1" applyAlignment="1">
      <alignment horizontal="left" vertical="center" wrapText="1" readingOrder="1"/>
    </xf>
    <xf numFmtId="0" fontId="12" fillId="19" borderId="6" xfId="0" applyFont="1" applyFill="1" applyBorder="1" applyAlignment="1">
      <alignment horizontal="center" vertical="center" wrapText="1" readingOrder="1"/>
    </xf>
    <xf numFmtId="0" fontId="12" fillId="18" borderId="6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1" fontId="15" fillId="12" borderId="47" xfId="0" applyNumberFormat="1" applyFont="1" applyFill="1" applyBorder="1" applyAlignment="1">
      <alignment horizontal="center" wrapText="1" readingOrder="1"/>
    </xf>
    <xf numFmtId="1" fontId="12" fillId="19" borderId="6" xfId="0" applyNumberFormat="1" applyFont="1" applyFill="1" applyBorder="1" applyAlignment="1">
      <alignment horizontal="center" wrapText="1" readingOrder="1"/>
    </xf>
    <xf numFmtId="9" fontId="12" fillId="16" borderId="6" xfId="0" applyNumberFormat="1" applyFont="1" applyFill="1" applyBorder="1" applyAlignment="1">
      <alignment horizontal="center" wrapText="1" readingOrder="1"/>
    </xf>
    <xf numFmtId="1" fontId="15" fillId="13" borderId="47" xfId="0" applyNumberFormat="1" applyFont="1" applyFill="1" applyBorder="1" applyAlignment="1">
      <alignment horizontal="center" vertical="center" wrapText="1" readingOrder="1"/>
    </xf>
    <xf numFmtId="0" fontId="16" fillId="8" borderId="55" xfId="0" applyFont="1" applyFill="1" applyBorder="1" applyAlignment="1">
      <alignment horizontal="left" vertical="center" wrapText="1" readingOrder="1"/>
    </xf>
    <xf numFmtId="0" fontId="16" fillId="8" borderId="46" xfId="0" applyFont="1" applyFill="1" applyBorder="1" applyAlignment="1">
      <alignment horizontal="left" vertical="center" wrapText="1" readingOrder="1"/>
    </xf>
    <xf numFmtId="3" fontId="0" fillId="0" borderId="0" xfId="0" applyNumberFormat="1"/>
    <xf numFmtId="3" fontId="12" fillId="0" borderId="6" xfId="0" applyNumberFormat="1" applyFont="1" applyBorder="1" applyAlignment="1">
      <alignment horizontal="right" vertical="center" wrapText="1" readingOrder="1"/>
    </xf>
    <xf numFmtId="3" fontId="12" fillId="8" borderId="6" xfId="0" applyNumberFormat="1" applyFont="1" applyFill="1" applyBorder="1" applyAlignment="1">
      <alignment horizontal="right" vertical="center" wrapText="1" readingOrder="1"/>
    </xf>
    <xf numFmtId="3" fontId="15" fillId="13" borderId="47" xfId="0" applyNumberFormat="1" applyFont="1" applyFill="1" applyBorder="1" applyAlignment="1">
      <alignment horizontal="center" vertical="center" wrapText="1" readingOrder="1"/>
    </xf>
    <xf numFmtId="3" fontId="16" fillId="9" borderId="47" xfId="0" applyNumberFormat="1" applyFont="1" applyFill="1" applyBorder="1" applyAlignment="1">
      <alignment horizontal="center" vertical="center" wrapText="1" readingOrder="1"/>
    </xf>
    <xf numFmtId="3" fontId="13" fillId="9" borderId="6" xfId="0" applyNumberFormat="1" applyFont="1" applyFill="1" applyBorder="1" applyAlignment="1">
      <alignment horizontal="right" vertical="center" wrapText="1" readingOrder="1"/>
    </xf>
    <xf numFmtId="3" fontId="15" fillId="12" borderId="47" xfId="0" applyNumberFormat="1" applyFont="1" applyFill="1" applyBorder="1" applyAlignment="1">
      <alignment horizontal="center" wrapText="1" readingOrder="1"/>
    </xf>
    <xf numFmtId="3" fontId="15" fillId="17" borderId="47" xfId="0" applyNumberFormat="1" applyFont="1" applyFill="1" applyBorder="1" applyAlignment="1">
      <alignment horizontal="center" wrapText="1" readingOrder="1"/>
    </xf>
    <xf numFmtId="44" fontId="12" fillId="17" borderId="6" xfId="1" applyFont="1" applyFill="1" applyBorder="1" applyAlignment="1">
      <alignment horizontal="right" vertical="center" wrapText="1" readingOrder="1"/>
    </xf>
    <xf numFmtId="164" fontId="12" fillId="17" borderId="6" xfId="1" applyNumberFormat="1" applyFont="1" applyFill="1" applyBorder="1" applyAlignment="1">
      <alignment horizontal="right" vertical="center" wrapText="1" readingOrder="1"/>
    </xf>
    <xf numFmtId="3" fontId="13" fillId="9" borderId="6" xfId="0" applyNumberFormat="1" applyFont="1" applyFill="1" applyBorder="1" applyAlignment="1">
      <alignment horizontal="center" vertical="center" wrapText="1" readingOrder="1"/>
    </xf>
    <xf numFmtId="3" fontId="12" fillId="19" borderId="6" xfId="0" applyNumberFormat="1" applyFont="1" applyFill="1" applyBorder="1" applyAlignment="1">
      <alignment horizontal="center" wrapText="1" readingOrder="1"/>
    </xf>
    <xf numFmtId="44" fontId="15" fillId="17" borderId="47" xfId="1" applyFont="1" applyFill="1" applyBorder="1" applyAlignment="1">
      <alignment vertical="center" wrapText="1" readingOrder="1"/>
    </xf>
    <xf numFmtId="0" fontId="22" fillId="0" borderId="0" xfId="0" applyFont="1"/>
    <xf numFmtId="164" fontId="15" fillId="17" borderId="47" xfId="1" applyNumberFormat="1" applyFont="1" applyFill="1" applyBorder="1" applyAlignment="1">
      <alignment vertical="center" wrapText="1" readingOrder="1"/>
    </xf>
    <xf numFmtId="9" fontId="12" fillId="20" borderId="6" xfId="0" applyNumberFormat="1" applyFont="1" applyFill="1" applyBorder="1" applyAlignment="1">
      <alignment horizontal="center" wrapText="1" readingOrder="1"/>
    </xf>
    <xf numFmtId="0" fontId="23" fillId="0" borderId="0" xfId="0" applyFont="1" applyAlignment="1">
      <alignment vertical="center"/>
    </xf>
    <xf numFmtId="3" fontId="13" fillId="9" borderId="6" xfId="0" applyNumberFormat="1" applyFont="1" applyFill="1" applyBorder="1" applyAlignment="1">
      <alignment vertical="center" wrapText="1" readingOrder="1"/>
    </xf>
    <xf numFmtId="3" fontId="16" fillId="9" borderId="47" xfId="0" applyNumberFormat="1" applyFont="1" applyFill="1" applyBorder="1" applyAlignment="1">
      <alignment vertical="center" wrapText="1" readingOrder="1"/>
    </xf>
    <xf numFmtId="0" fontId="9" fillId="3" borderId="46" xfId="0" applyFont="1" applyFill="1" applyBorder="1" applyAlignment="1">
      <alignment horizontal="center" vertical="center" wrapText="1"/>
    </xf>
    <xf numFmtId="0" fontId="5" fillId="3" borderId="46" xfId="0" applyFont="1" applyFill="1" applyBorder="1" applyAlignment="1">
      <alignment horizontal="center" vertical="center" wrapText="1"/>
    </xf>
    <xf numFmtId="0" fontId="0" fillId="0" borderId="0" xfId="0"/>
    <xf numFmtId="0" fontId="2" fillId="0" borderId="38" xfId="0" applyFont="1" applyBorder="1" applyAlignment="1">
      <alignment horizontal="center"/>
    </xf>
    <xf numFmtId="0" fontId="1" fillId="0" borderId="40" xfId="0" applyFont="1" applyBorder="1"/>
    <xf numFmtId="0" fontId="1" fillId="0" borderId="42" xfId="0" applyFont="1" applyBorder="1"/>
    <xf numFmtId="0" fontId="2" fillId="0" borderId="39" xfId="0" applyFont="1" applyBorder="1" applyAlignment="1">
      <alignment horizontal="center"/>
    </xf>
    <xf numFmtId="0" fontId="1" fillId="0" borderId="11" xfId="0" applyFont="1" applyBorder="1"/>
    <xf numFmtId="0" fontId="1" fillId="0" borderId="18" xfId="0" applyFont="1" applyBorder="1"/>
    <xf numFmtId="0" fontId="1" fillId="0" borderId="21" xfId="0" applyFont="1" applyBorder="1"/>
    <xf numFmtId="0" fontId="0" fillId="0" borderId="0" xfId="0"/>
    <xf numFmtId="0" fontId="1" fillId="0" borderId="35" xfId="0" applyFont="1" applyBorder="1"/>
    <xf numFmtId="0" fontId="1" fillId="0" borderId="44" xfId="0" applyFont="1" applyBorder="1"/>
    <xf numFmtId="0" fontId="1" fillId="0" borderId="1" xfId="0" applyFont="1" applyBorder="1"/>
    <xf numFmtId="0" fontId="1" fillId="0" borderId="20" xfId="0" applyFont="1" applyBorder="1"/>
    <xf numFmtId="0" fontId="2" fillId="0" borderId="10" xfId="0" applyFont="1" applyBorder="1" applyAlignment="1">
      <alignment horizontal="center"/>
    </xf>
    <xf numFmtId="0" fontId="1" fillId="0" borderId="32" xfId="0" applyFont="1" applyBorder="1"/>
    <xf numFmtId="0" fontId="1" fillId="0" borderId="13" xfId="0" applyFont="1" applyBorder="1"/>
    <xf numFmtId="0" fontId="1" fillId="0" borderId="22" xfId="0" applyFont="1" applyBorder="1"/>
    <xf numFmtId="0" fontId="1" fillId="0" borderId="19" xfId="0" applyFont="1" applyBorder="1"/>
    <xf numFmtId="0" fontId="1" fillId="0" borderId="41" xfId="0" applyFont="1" applyBorder="1"/>
    <xf numFmtId="0" fontId="3" fillId="2" borderId="2" xfId="0" applyFont="1" applyFill="1" applyBorder="1" applyAlignment="1">
      <alignment horizontal="center" vertical="center"/>
    </xf>
    <xf numFmtId="0" fontId="1" fillId="0" borderId="3" xfId="0" applyFont="1" applyBorder="1"/>
    <xf numFmtId="0" fontId="1" fillId="0" borderId="28" xfId="0" applyFont="1" applyBorder="1"/>
    <xf numFmtId="0" fontId="4" fillId="0" borderId="7" xfId="0" applyFont="1" applyBorder="1" applyAlignment="1">
      <alignment horizontal="left" vertical="center"/>
    </xf>
    <xf numFmtId="0" fontId="1" fillId="0" borderId="8" xfId="0" applyFont="1" applyBorder="1"/>
    <xf numFmtId="0" fontId="1" fillId="0" borderId="12" xfId="0" applyFont="1" applyBorder="1"/>
    <xf numFmtId="0" fontId="4" fillId="0" borderId="7" xfId="0" applyFont="1" applyBorder="1" applyAlignment="1">
      <alignment horizontal="center" vertical="center"/>
    </xf>
    <xf numFmtId="0" fontId="1" fillId="0" borderId="9" xfId="0" applyFont="1" applyBorder="1"/>
    <xf numFmtId="0" fontId="5" fillId="3" borderId="7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1" fillId="0" borderId="17" xfId="0" applyFont="1" applyBorder="1"/>
    <xf numFmtId="0" fontId="1" fillId="0" borderId="34" xfId="0" applyFont="1" applyBorder="1"/>
    <xf numFmtId="0" fontId="1" fillId="0" borderId="46" xfId="0" applyFont="1" applyBorder="1"/>
    <xf numFmtId="0" fontId="3" fillId="4" borderId="27" xfId="0" applyFont="1" applyFill="1" applyBorder="1" applyAlignment="1">
      <alignment horizontal="center" vertical="center"/>
    </xf>
    <xf numFmtId="0" fontId="1" fillId="0" borderId="4" xfId="0" applyFont="1" applyBorder="1"/>
    <xf numFmtId="0" fontId="9" fillId="3" borderId="29" xfId="0" applyFont="1" applyFill="1" applyBorder="1" applyAlignment="1">
      <alignment horizontal="center" vertical="center" wrapText="1"/>
    </xf>
    <xf numFmtId="0" fontId="1" fillId="0" borderId="16" xfId="0" applyFont="1" applyBorder="1"/>
    <xf numFmtId="0" fontId="1" fillId="0" borderId="15" xfId="0" applyFont="1" applyBorder="1"/>
    <xf numFmtId="0" fontId="5" fillId="3" borderId="14" xfId="0" applyFont="1" applyFill="1" applyBorder="1" applyAlignment="1">
      <alignment horizontal="center" vertical="center" wrapText="1"/>
    </xf>
    <xf numFmtId="0" fontId="1" fillId="0" borderId="30" xfId="0" applyFont="1" applyBorder="1"/>
    <xf numFmtId="0" fontId="6" fillId="0" borderId="23" xfId="0" applyFont="1" applyBorder="1" applyAlignment="1">
      <alignment horizontal="center" vertical="center" wrapText="1"/>
    </xf>
    <xf numFmtId="0" fontId="1" fillId="0" borderId="24" xfId="0" applyFont="1" applyBorder="1"/>
    <xf numFmtId="0" fontId="1" fillId="0" borderId="36" xfId="0" applyFont="1" applyBorder="1"/>
    <xf numFmtId="0" fontId="5" fillId="3" borderId="31" xfId="0" applyFont="1" applyFill="1" applyBorder="1" applyAlignment="1">
      <alignment horizontal="center" vertical="center" wrapText="1"/>
    </xf>
    <xf numFmtId="0" fontId="1" fillId="0" borderId="25" xfId="0" applyFont="1" applyBorder="1"/>
    <xf numFmtId="0" fontId="2" fillId="0" borderId="0" xfId="0" applyFont="1" applyAlignment="1">
      <alignment horizontal="center"/>
    </xf>
    <xf numFmtId="0" fontId="6" fillId="0" borderId="38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7" fillId="5" borderId="47" xfId="0" applyFont="1" applyFill="1" applyBorder="1" applyAlignment="1">
      <alignment horizontal="center" vertical="center" wrapText="1" readingOrder="1"/>
    </xf>
    <xf numFmtId="0" fontId="26" fillId="5" borderId="48" xfId="0" applyFont="1" applyFill="1" applyBorder="1" applyAlignment="1">
      <alignment horizontal="center" vertical="center" wrapText="1" readingOrder="1"/>
    </xf>
    <xf numFmtId="0" fontId="26" fillId="5" borderId="53" xfId="0" applyFont="1" applyFill="1" applyBorder="1" applyAlignment="1">
      <alignment horizontal="center" vertical="center" wrapText="1" readingOrder="1"/>
    </xf>
    <xf numFmtId="0" fontId="18" fillId="14" borderId="50" xfId="0" applyFont="1" applyFill="1" applyBorder="1" applyAlignment="1">
      <alignment horizontal="center"/>
    </xf>
    <xf numFmtId="0" fontId="18" fillId="14" borderId="51" xfId="0" applyFont="1" applyFill="1" applyBorder="1" applyAlignment="1">
      <alignment horizontal="center"/>
    </xf>
    <xf numFmtId="0" fontId="17" fillId="5" borderId="48" xfId="0" applyFont="1" applyFill="1" applyBorder="1" applyAlignment="1">
      <alignment horizontal="center" vertical="center" wrapText="1" readingOrder="1"/>
    </xf>
    <xf numFmtId="0" fontId="17" fillId="5" borderId="53" xfId="0" applyFont="1" applyFill="1" applyBorder="1" applyAlignment="1">
      <alignment horizontal="center" vertical="center" wrapText="1" readingOrder="1"/>
    </xf>
    <xf numFmtId="0" fontId="24" fillId="0" borderId="54" xfId="0" applyFont="1" applyBorder="1" applyAlignment="1">
      <alignment horizontal="center" vertical="center"/>
    </xf>
    <xf numFmtId="0" fontId="25" fillId="0" borderId="54" xfId="0" applyFont="1" applyBorder="1" applyAlignment="1">
      <alignment horizontal="center" vertical="center"/>
    </xf>
    <xf numFmtId="0" fontId="18" fillId="14" borderId="52" xfId="0" applyFont="1" applyFill="1" applyBorder="1" applyAlignment="1">
      <alignment horizontal="center"/>
    </xf>
    <xf numFmtId="0" fontId="17" fillId="5" borderId="49" xfId="0" applyFont="1" applyFill="1" applyBorder="1" applyAlignment="1">
      <alignment horizontal="center" vertical="center" wrapText="1" readingOrder="1"/>
    </xf>
    <xf numFmtId="0" fontId="2" fillId="0" borderId="4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3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C7A56"/>
      <color rgb="FFFA85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VALOR PLANIFICADO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'Valor Planificado'!$C$50:$J$50</c:f>
              <c:numCache>
                <c:formatCode>0</c:formatCode>
                <c:ptCount val="8"/>
                <c:pt idx="0">
                  <c:v>80000000</c:v>
                </c:pt>
                <c:pt idx="1">
                  <c:v>290000000</c:v>
                </c:pt>
                <c:pt idx="2">
                  <c:v>630000000</c:v>
                </c:pt>
                <c:pt idx="3">
                  <c:v>850000000</c:v>
                </c:pt>
                <c:pt idx="4">
                  <c:v>1210000000</c:v>
                </c:pt>
                <c:pt idx="5">
                  <c:v>1410000000</c:v>
                </c:pt>
                <c:pt idx="6">
                  <c:v>1560000000</c:v>
                </c:pt>
                <c:pt idx="7">
                  <c:v>1640000000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2-44F5-9DDD-C72B52AA5D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73453392"/>
        <c:axId val="873448592"/>
      </c:lineChart>
      <c:catAx>
        <c:axId val="873453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3448592"/>
        <c:crosses val="autoZero"/>
        <c:auto val="1"/>
        <c:lblAlgn val="ctr"/>
        <c:lblOffset val="100"/>
        <c:noMultiLvlLbl val="0"/>
      </c:catAx>
      <c:valAx>
        <c:axId val="873448592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873453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COSTO 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'costo real'!$C$49:$J$49</c:f>
              <c:numCache>
                <c:formatCode>#,##0</c:formatCode>
                <c:ptCount val="8"/>
                <c:pt idx="0">
                  <c:v>80000000</c:v>
                </c:pt>
                <c:pt idx="1">
                  <c:v>210000000</c:v>
                </c:pt>
                <c:pt idx="2">
                  <c:v>340000000</c:v>
                </c:pt>
                <c:pt idx="3">
                  <c:v>220000000</c:v>
                </c:pt>
                <c:pt idx="4">
                  <c:v>360000000</c:v>
                </c:pt>
                <c:pt idx="5">
                  <c:v>200000000</c:v>
                </c:pt>
                <c:pt idx="6">
                  <c:v>150000000</c:v>
                </c:pt>
                <c:pt idx="7">
                  <c:v>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A-4785-A635-A1C39AD608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1860095"/>
        <c:axId val="181443823"/>
      </c:lineChart>
      <c:catAx>
        <c:axId val="3018600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443823"/>
        <c:crosses val="autoZero"/>
        <c:auto val="1"/>
        <c:lblAlgn val="ctr"/>
        <c:lblOffset val="100"/>
        <c:noMultiLvlLbl val="0"/>
      </c:catAx>
      <c:valAx>
        <c:axId val="18144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186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Valor Planificado vs Costo real </a:t>
            </a:r>
          </a:p>
        </c:rich>
      </c:tx>
      <c:layout>
        <c:manualLayout>
          <c:xMode val="edge"/>
          <c:yMode val="edge"/>
          <c:x val="0.18188917922008077"/>
          <c:y val="1.49091296020429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Valor Planificado ($)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6.9333333333333608E-3"/>
                  <c:y val="4.9505207608766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D04-44FB-9A21-3655666D11BE}"/>
                </c:ext>
              </c:extLst>
            </c:dLbl>
            <c:dLbl>
              <c:idx val="1"/>
              <c:layout>
                <c:manualLayout>
                  <c:x val="-1.285925925925926E-2"/>
                  <c:y val="5.89280580210159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D04-44FB-9A21-3655666D11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'planificado vs real'!$B$3:$I$3</c:f>
              <c:numCache>
                <c:formatCode>#,##0</c:formatCode>
                <c:ptCount val="8"/>
                <c:pt idx="0">
                  <c:v>0</c:v>
                </c:pt>
                <c:pt idx="1">
                  <c:v>90000000</c:v>
                </c:pt>
                <c:pt idx="2">
                  <c:v>170000000</c:v>
                </c:pt>
                <c:pt idx="3">
                  <c:v>20000000</c:v>
                </c:pt>
                <c:pt idx="4">
                  <c:v>50000000</c:v>
                </c:pt>
                <c:pt idx="5">
                  <c:v>100000000</c:v>
                </c:pt>
                <c:pt idx="6">
                  <c:v>60000000</c:v>
                </c:pt>
                <c:pt idx="7">
                  <c:v>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1-489F-8F39-9D2DF599C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535751"/>
        <c:axId val="1359559406"/>
      </c:lineChart>
      <c:lineChart>
        <c:grouping val="standard"/>
        <c:varyColors val="1"/>
        <c:ser>
          <c:idx val="1"/>
          <c:order val="1"/>
          <c:tx>
            <c:v>Costo Real ($)</c:v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2118518518518512E-2"/>
                  <c:y val="-5.88575721321053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04-44FB-9A21-3655666D11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'planificado vs real'!$B$4:$I$4</c:f>
              <c:numCache>
                <c:formatCode>#,##0</c:formatCode>
                <c:ptCount val="8"/>
                <c:pt idx="0">
                  <c:v>0</c:v>
                </c:pt>
                <c:pt idx="1">
                  <c:v>60000000</c:v>
                </c:pt>
                <c:pt idx="2">
                  <c:v>110000000</c:v>
                </c:pt>
                <c:pt idx="3">
                  <c:v>140000000</c:v>
                </c:pt>
                <c:pt idx="4">
                  <c:v>250000000</c:v>
                </c:pt>
                <c:pt idx="5">
                  <c:v>40000000</c:v>
                </c:pt>
                <c:pt idx="6">
                  <c:v>30000000</c:v>
                </c:pt>
                <c:pt idx="7">
                  <c:v>80000000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1-489F-8F39-9D2DF599C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0859583"/>
        <c:axId val="1551233599"/>
      </c:lineChart>
      <c:catAx>
        <c:axId val="1488535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559406"/>
        <c:crosses val="autoZero"/>
        <c:auto val="1"/>
        <c:lblAlgn val="ctr"/>
        <c:lblOffset val="100"/>
        <c:noMultiLvlLbl val="1"/>
      </c:catAx>
      <c:valAx>
        <c:axId val="13595594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Valor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88535751"/>
        <c:crosses val="autoZero"/>
        <c:crossBetween val="between"/>
      </c:valAx>
      <c:valAx>
        <c:axId val="1551233599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endParaRPr lang="es-CO"/>
          </a:p>
        </c:txPr>
        <c:crossAx val="1240859583"/>
        <c:crosses val="max"/>
        <c:crossBetween val="between"/>
      </c:valAx>
      <c:catAx>
        <c:axId val="1240859583"/>
        <c:scaling>
          <c:orientation val="minMax"/>
        </c:scaling>
        <c:delete val="1"/>
        <c:axPos val="b"/>
        <c:majorTickMark val="out"/>
        <c:minorTickMark val="none"/>
        <c:tickLblPos val="nextTo"/>
        <c:crossAx val="15512335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1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317501</xdr:colOff>
      <xdr:row>0</xdr:row>
      <xdr:rowOff>283935</xdr:rowOff>
    </xdr:from>
    <xdr:to>
      <xdr:col>17</xdr:col>
      <xdr:colOff>589644</xdr:colOff>
      <xdr:row>24</xdr:row>
      <xdr:rowOff>27213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A93B939-D9BE-06BB-F731-6E42C3CEC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86179</xdr:colOff>
      <xdr:row>0</xdr:row>
      <xdr:rowOff>120648</xdr:rowOff>
    </xdr:from>
    <xdr:to>
      <xdr:col>23</xdr:col>
      <xdr:colOff>299356</xdr:colOff>
      <xdr:row>49</xdr:row>
      <xdr:rowOff>172357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55851C0-2A21-C876-8860-8ABA40630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81643</xdr:colOff>
      <xdr:row>3</xdr:row>
      <xdr:rowOff>18143</xdr:rowOff>
    </xdr:from>
    <xdr:ext cx="471714" cy="90714"/>
    <xdr:sp macro="" textlink="">
      <xdr:nvSpPr>
        <xdr:cNvPr id="2" name="Shape 31">
          <a:extLst>
            <a:ext uri="{FF2B5EF4-FFF2-40B4-BE49-F238E27FC236}">
              <a16:creationId xmlns:a16="http://schemas.microsoft.com/office/drawing/2014/main" id="{21B2D219-A222-48C8-9523-9C97C1C0EB3B}"/>
            </a:ext>
          </a:extLst>
        </xdr:cNvPr>
        <xdr:cNvSpPr/>
      </xdr:nvSpPr>
      <xdr:spPr>
        <a:xfrm>
          <a:off x="7311572" y="589643"/>
          <a:ext cx="471714" cy="90714"/>
        </a:xfrm>
        <a:prstGeom prst="stripedRightArrow">
          <a:avLst>
            <a:gd name="adj1" fmla="val 50000"/>
            <a:gd name="adj2" fmla="val 50000"/>
          </a:avLst>
        </a:prstGeom>
        <a:solidFill>
          <a:srgbClr val="FF0000"/>
        </a:solidFill>
        <a:ln w="12700" cap="flat" cmpd="sng">
          <a:solidFill>
            <a:srgbClr val="FF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6350</xdr:rowOff>
    </xdr:from>
    <xdr:ext cx="4276725" cy="2349500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99"/>
  <sheetViews>
    <sheetView tabSelected="1" zoomScale="93" zoomScaleNormal="93" workbookViewId="0">
      <selection activeCell="Q128" sqref="Q128"/>
    </sheetView>
  </sheetViews>
  <sheetFormatPr baseColWidth="10" defaultColWidth="12.625" defaultRowHeight="15" customHeight="1" x14ac:dyDescent="0.2"/>
  <cols>
    <col min="1" max="1" width="6.875" customWidth="1"/>
    <col min="2" max="2" width="13.25" customWidth="1"/>
    <col min="3" max="3" width="13" customWidth="1"/>
    <col min="4" max="4" width="13.125" customWidth="1"/>
    <col min="5" max="5" width="8.75" customWidth="1"/>
    <col min="6" max="6" width="11.375" customWidth="1"/>
    <col min="7" max="7" width="28.375" customWidth="1"/>
    <col min="8" max="8" width="38.875" customWidth="1"/>
    <col min="9" max="10" width="19.625" customWidth="1"/>
    <col min="11" max="11" width="15.625" customWidth="1"/>
    <col min="12" max="12" width="13.125" customWidth="1"/>
    <col min="13" max="13" width="6.875" customWidth="1"/>
    <col min="14" max="14" width="9.375" customWidth="1"/>
    <col min="15" max="15" width="9.125" customWidth="1"/>
    <col min="16" max="26" width="10" customWidth="1"/>
  </cols>
  <sheetData>
    <row r="1" spans="1:26" ht="32.25" customHeight="1" x14ac:dyDescent="0.2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26" ht="14.25" customHeight="1" x14ac:dyDescent="0.2">
      <c r="B2" s="95" t="s">
        <v>0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7"/>
    </row>
    <row r="3" spans="1:26" ht="14.25" customHeight="1" x14ac:dyDescent="0.2">
      <c r="B3" s="1" t="s">
        <v>1</v>
      </c>
      <c r="C3" s="98" t="s">
        <v>2</v>
      </c>
      <c r="D3" s="99"/>
      <c r="E3" s="100"/>
      <c r="F3" s="2" t="s">
        <v>3</v>
      </c>
      <c r="G3" s="2" t="s">
        <v>4</v>
      </c>
      <c r="H3" s="2" t="s">
        <v>5</v>
      </c>
      <c r="I3" s="101" t="s">
        <v>6</v>
      </c>
      <c r="J3" s="99"/>
      <c r="K3" s="99"/>
      <c r="L3" s="99"/>
      <c r="M3" s="99"/>
      <c r="N3" s="99"/>
      <c r="O3" s="102"/>
    </row>
    <row r="4" spans="1:26" ht="14.25" customHeight="1" x14ac:dyDescent="0.2">
      <c r="B4" s="7" t="s">
        <v>7</v>
      </c>
      <c r="C4" s="103" t="s">
        <v>8</v>
      </c>
      <c r="D4" s="99"/>
      <c r="E4" s="100"/>
      <c r="F4" s="8" t="s">
        <v>9</v>
      </c>
      <c r="G4" s="8" t="s">
        <v>9</v>
      </c>
      <c r="H4" s="3"/>
      <c r="I4" s="103" t="s">
        <v>10</v>
      </c>
      <c r="J4" s="99"/>
      <c r="K4" s="99"/>
      <c r="L4" s="99"/>
      <c r="M4" s="99"/>
      <c r="N4" s="99"/>
      <c r="O4" s="102"/>
    </row>
    <row r="5" spans="1:26" ht="14.25" customHeight="1" x14ac:dyDescent="0.2">
      <c r="B5" s="104" t="s">
        <v>11</v>
      </c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6"/>
    </row>
    <row r="6" spans="1:26" ht="14.25" customHeight="1" x14ac:dyDescent="0.2">
      <c r="B6" s="91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85"/>
    </row>
    <row r="7" spans="1:26" ht="14.25" customHeight="1" x14ac:dyDescent="0.2">
      <c r="B7" s="95" t="s">
        <v>12</v>
      </c>
      <c r="C7" s="96"/>
      <c r="D7" s="96"/>
      <c r="E7" s="96"/>
      <c r="F7" s="96"/>
      <c r="G7" s="96"/>
      <c r="H7" s="96"/>
      <c r="I7" s="109"/>
      <c r="J7" s="108" t="s">
        <v>13</v>
      </c>
      <c r="K7" s="96"/>
      <c r="L7" s="96"/>
      <c r="M7" s="96"/>
      <c r="N7" s="96"/>
      <c r="O7" s="97"/>
    </row>
    <row r="8" spans="1:26" ht="14.25" customHeight="1" x14ac:dyDescent="0.2">
      <c r="B8" s="110"/>
      <c r="C8" s="111"/>
      <c r="D8" s="111"/>
      <c r="E8" s="111"/>
      <c r="F8" s="111"/>
      <c r="G8" s="111"/>
      <c r="H8" s="111"/>
      <c r="I8" s="112"/>
      <c r="J8" s="113"/>
      <c r="K8" s="111"/>
      <c r="L8" s="111"/>
      <c r="M8" s="111"/>
      <c r="N8" s="111"/>
      <c r="O8" s="114"/>
    </row>
    <row r="9" spans="1:26" ht="14.25" customHeight="1" x14ac:dyDescent="0.2">
      <c r="B9" s="74"/>
      <c r="C9" s="74"/>
      <c r="D9" s="74"/>
      <c r="E9" s="74"/>
      <c r="F9" s="74"/>
      <c r="G9" s="74"/>
      <c r="H9" s="74"/>
      <c r="I9" s="74"/>
      <c r="J9" s="75"/>
      <c r="K9" s="75"/>
      <c r="L9" s="75"/>
      <c r="M9" s="75"/>
      <c r="N9" s="75"/>
      <c r="O9" s="75"/>
    </row>
    <row r="10" spans="1:26" ht="42" customHeight="1" x14ac:dyDescent="0.2">
      <c r="A10" s="9"/>
      <c r="B10" s="115" t="s">
        <v>14</v>
      </c>
      <c r="C10" s="116"/>
      <c r="D10" s="117"/>
      <c r="E10" s="10" t="s">
        <v>15</v>
      </c>
      <c r="F10" s="10" t="s">
        <v>16</v>
      </c>
      <c r="G10" s="10" t="s">
        <v>17</v>
      </c>
      <c r="H10" s="10" t="s">
        <v>18</v>
      </c>
      <c r="I10" s="10" t="s">
        <v>19</v>
      </c>
      <c r="J10" s="10" t="s">
        <v>20</v>
      </c>
      <c r="K10" s="10" t="s">
        <v>21</v>
      </c>
      <c r="L10" s="10" t="s">
        <v>22</v>
      </c>
      <c r="M10" s="118" t="s">
        <v>23</v>
      </c>
      <c r="N10" s="116"/>
      <c r="O10" s="11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7.5" customHeight="1" thickBot="1" x14ac:dyDescent="0.3">
      <c r="B11" s="120"/>
      <c r="C11" s="84"/>
      <c r="D11" s="84"/>
      <c r="E11" s="11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26" ht="14.25" customHeight="1" x14ac:dyDescent="0.2">
      <c r="B12" s="89" t="s">
        <v>82</v>
      </c>
      <c r="C12" s="140"/>
      <c r="D12" s="141"/>
      <c r="E12" s="77" t="s">
        <v>83</v>
      </c>
      <c r="F12" s="77" t="s">
        <v>84</v>
      </c>
      <c r="G12" s="160" t="s">
        <v>85</v>
      </c>
      <c r="H12" s="163" t="s">
        <v>86</v>
      </c>
      <c r="I12" s="77"/>
      <c r="J12" s="77" t="s">
        <v>87</v>
      </c>
      <c r="K12" s="77">
        <v>0</v>
      </c>
      <c r="L12" s="77">
        <v>0</v>
      </c>
      <c r="M12" s="80" t="s">
        <v>88</v>
      </c>
      <c r="N12" s="81"/>
      <c r="O12" s="82"/>
    </row>
    <row r="13" spans="1:26" ht="14.25" customHeight="1" x14ac:dyDescent="0.2">
      <c r="B13" s="142"/>
      <c r="C13" s="143"/>
      <c r="D13" s="144"/>
      <c r="E13" s="138"/>
      <c r="F13" s="138"/>
      <c r="G13" s="161"/>
      <c r="H13" s="164"/>
      <c r="I13" s="138"/>
      <c r="J13" s="138"/>
      <c r="K13" s="138"/>
      <c r="L13" s="78"/>
      <c r="M13" s="83"/>
      <c r="N13" s="84"/>
      <c r="O13" s="85"/>
    </row>
    <row r="14" spans="1:26" ht="14.25" customHeight="1" x14ac:dyDescent="0.2">
      <c r="B14" s="142"/>
      <c r="C14" s="143"/>
      <c r="D14" s="144"/>
      <c r="E14" s="138"/>
      <c r="F14" s="138"/>
      <c r="G14" s="161"/>
      <c r="H14" s="164"/>
      <c r="I14" s="138"/>
      <c r="J14" s="138"/>
      <c r="K14" s="138"/>
      <c r="L14" s="78"/>
      <c r="M14" s="83"/>
      <c r="N14" s="84"/>
      <c r="O14" s="85"/>
    </row>
    <row r="15" spans="1:26" ht="14.25" customHeight="1" x14ac:dyDescent="0.2">
      <c r="B15" s="142"/>
      <c r="C15" s="143"/>
      <c r="D15" s="144"/>
      <c r="E15" s="138"/>
      <c r="F15" s="138"/>
      <c r="G15" s="161"/>
      <c r="H15" s="164"/>
      <c r="I15" s="138"/>
      <c r="J15" s="138"/>
      <c r="K15" s="138"/>
      <c r="L15" s="78"/>
      <c r="M15" s="83"/>
      <c r="N15" s="84"/>
      <c r="O15" s="85"/>
    </row>
    <row r="16" spans="1:26" ht="14.25" customHeight="1" thickBot="1" x14ac:dyDescent="0.25">
      <c r="B16" s="145"/>
      <c r="C16" s="146"/>
      <c r="D16" s="147"/>
      <c r="E16" s="139"/>
      <c r="F16" s="139"/>
      <c r="G16" s="162"/>
      <c r="H16" s="165"/>
      <c r="I16" s="139"/>
      <c r="J16" s="139"/>
      <c r="K16" s="139"/>
      <c r="L16" s="79"/>
      <c r="M16" s="86"/>
      <c r="N16" s="87"/>
      <c r="O16" s="88"/>
    </row>
    <row r="17" spans="2:15" ht="14.25" customHeight="1" x14ac:dyDescent="0.2">
      <c r="B17" s="89" t="s">
        <v>89</v>
      </c>
      <c r="C17" s="140"/>
      <c r="D17" s="141"/>
      <c r="E17" s="77" t="s">
        <v>87</v>
      </c>
      <c r="F17" s="77" t="s">
        <v>90</v>
      </c>
      <c r="G17" s="160" t="s">
        <v>91</v>
      </c>
      <c r="H17" s="77" t="s">
        <v>92</v>
      </c>
      <c r="I17" s="77" t="s">
        <v>83</v>
      </c>
      <c r="J17" s="77" t="s">
        <v>93</v>
      </c>
      <c r="K17" s="77">
        <v>0</v>
      </c>
      <c r="L17" s="77">
        <v>0</v>
      </c>
      <c r="M17" s="80" t="s">
        <v>88</v>
      </c>
      <c r="N17" s="81"/>
      <c r="O17" s="82"/>
    </row>
    <row r="18" spans="2:15" ht="14.25" customHeight="1" x14ac:dyDescent="0.2">
      <c r="B18" s="142"/>
      <c r="C18" s="143"/>
      <c r="D18" s="144"/>
      <c r="E18" s="138"/>
      <c r="F18" s="138"/>
      <c r="G18" s="161"/>
      <c r="H18" s="138"/>
      <c r="I18" s="138"/>
      <c r="J18" s="138"/>
      <c r="K18" s="138"/>
      <c r="L18" s="78"/>
      <c r="M18" s="83"/>
      <c r="N18" s="84"/>
      <c r="O18" s="85"/>
    </row>
    <row r="19" spans="2:15" ht="14.25" customHeight="1" x14ac:dyDescent="0.2">
      <c r="B19" s="142"/>
      <c r="C19" s="143"/>
      <c r="D19" s="144"/>
      <c r="E19" s="138"/>
      <c r="F19" s="138"/>
      <c r="G19" s="161"/>
      <c r="H19" s="138"/>
      <c r="I19" s="138"/>
      <c r="J19" s="138"/>
      <c r="K19" s="138"/>
      <c r="L19" s="78"/>
      <c r="M19" s="83"/>
      <c r="N19" s="84"/>
      <c r="O19" s="85"/>
    </row>
    <row r="20" spans="2:15" ht="14.25" customHeight="1" x14ac:dyDescent="0.2">
      <c r="B20" s="142"/>
      <c r="C20" s="143"/>
      <c r="D20" s="144"/>
      <c r="E20" s="138"/>
      <c r="F20" s="138"/>
      <c r="G20" s="161"/>
      <c r="H20" s="138"/>
      <c r="I20" s="138"/>
      <c r="J20" s="138"/>
      <c r="K20" s="138"/>
      <c r="L20" s="78"/>
      <c r="M20" s="83"/>
      <c r="N20" s="84"/>
      <c r="O20" s="85"/>
    </row>
    <row r="21" spans="2:15" ht="22.5" customHeight="1" thickBot="1" x14ac:dyDescent="0.25">
      <c r="B21" s="145"/>
      <c r="C21" s="146"/>
      <c r="D21" s="147"/>
      <c r="E21" s="139"/>
      <c r="F21" s="139"/>
      <c r="G21" s="162"/>
      <c r="H21" s="139"/>
      <c r="I21" s="139"/>
      <c r="J21" s="139"/>
      <c r="K21" s="139"/>
      <c r="L21" s="79"/>
      <c r="M21" s="86"/>
      <c r="N21" s="87"/>
      <c r="O21" s="88"/>
    </row>
    <row r="22" spans="2:15" ht="14.25" customHeight="1" x14ac:dyDescent="0.25">
      <c r="B22" s="89" t="s">
        <v>142</v>
      </c>
      <c r="C22" s="140"/>
      <c r="D22" s="141"/>
      <c r="E22" s="77" t="s">
        <v>147</v>
      </c>
      <c r="F22" s="77" t="s">
        <v>94</v>
      </c>
      <c r="G22" s="160" t="s">
        <v>95</v>
      </c>
      <c r="H22" s="77" t="s">
        <v>96</v>
      </c>
      <c r="I22" s="77" t="s">
        <v>87</v>
      </c>
      <c r="J22" s="77" t="s">
        <v>97</v>
      </c>
      <c r="K22" s="77">
        <v>0</v>
      </c>
      <c r="L22" s="77">
        <v>5</v>
      </c>
      <c r="M22" s="80" t="s">
        <v>88</v>
      </c>
      <c r="N22" s="81"/>
      <c r="O22" s="82"/>
    </row>
    <row r="23" spans="2:15" ht="14.25" customHeight="1" x14ac:dyDescent="0.2">
      <c r="B23" s="142"/>
      <c r="C23" s="143"/>
      <c r="D23" s="144"/>
      <c r="E23" s="138"/>
      <c r="F23" s="138"/>
      <c r="G23" s="161"/>
      <c r="H23" s="138"/>
      <c r="I23" s="138"/>
      <c r="J23" s="138"/>
      <c r="K23" s="138"/>
      <c r="L23" s="78"/>
      <c r="M23" s="83"/>
      <c r="N23" s="84"/>
      <c r="O23" s="85"/>
    </row>
    <row r="24" spans="2:15" ht="14.25" customHeight="1" x14ac:dyDescent="0.2">
      <c r="B24" s="142"/>
      <c r="C24" s="143"/>
      <c r="D24" s="144"/>
      <c r="E24" s="138"/>
      <c r="F24" s="138"/>
      <c r="G24" s="161"/>
      <c r="H24" s="138"/>
      <c r="I24" s="138"/>
      <c r="J24" s="138"/>
      <c r="K24" s="138"/>
      <c r="L24" s="78"/>
      <c r="M24" s="83"/>
      <c r="N24" s="84"/>
      <c r="O24" s="85"/>
    </row>
    <row r="25" spans="2:15" ht="14.25" customHeight="1" x14ac:dyDescent="0.2">
      <c r="B25" s="142"/>
      <c r="C25" s="143"/>
      <c r="D25" s="144"/>
      <c r="E25" s="138"/>
      <c r="F25" s="138"/>
      <c r="G25" s="161"/>
      <c r="H25" s="138"/>
      <c r="I25" s="138"/>
      <c r="J25" s="138"/>
      <c r="K25" s="138"/>
      <c r="L25" s="78"/>
      <c r="M25" s="83"/>
      <c r="N25" s="84"/>
      <c r="O25" s="85"/>
    </row>
    <row r="26" spans="2:15" ht="14.25" customHeight="1" thickBot="1" x14ac:dyDescent="0.25">
      <c r="B26" s="145"/>
      <c r="C26" s="146"/>
      <c r="D26" s="147"/>
      <c r="E26" s="139"/>
      <c r="F26" s="139"/>
      <c r="G26" s="162"/>
      <c r="H26" s="139"/>
      <c r="I26" s="139"/>
      <c r="J26" s="139"/>
      <c r="K26" s="139"/>
      <c r="L26" s="79"/>
      <c r="M26" s="86"/>
      <c r="N26" s="87"/>
      <c r="O26" s="88"/>
    </row>
    <row r="27" spans="2:15" ht="14.25" customHeight="1" x14ac:dyDescent="0.25">
      <c r="B27" s="89" t="s">
        <v>98</v>
      </c>
      <c r="C27" s="81"/>
      <c r="D27" s="90"/>
      <c r="E27" s="77" t="s">
        <v>97</v>
      </c>
      <c r="F27" s="77" t="s">
        <v>99</v>
      </c>
      <c r="G27" s="160" t="s">
        <v>100</v>
      </c>
      <c r="H27" s="77" t="s">
        <v>101</v>
      </c>
      <c r="I27" s="77" t="s">
        <v>93</v>
      </c>
      <c r="J27" s="77" t="s">
        <v>102</v>
      </c>
      <c r="K27" s="77">
        <v>0</v>
      </c>
      <c r="L27" s="77">
        <v>0</v>
      </c>
      <c r="M27" s="80" t="s">
        <v>88</v>
      </c>
      <c r="N27" s="81"/>
      <c r="O27" s="82"/>
    </row>
    <row r="28" spans="2:15" ht="14.25" customHeight="1" x14ac:dyDescent="0.2">
      <c r="B28" s="91"/>
      <c r="C28" s="84"/>
      <c r="D28" s="92"/>
      <c r="E28" s="78"/>
      <c r="F28" s="78"/>
      <c r="G28" s="161"/>
      <c r="H28" s="78"/>
      <c r="I28" s="138"/>
      <c r="J28" s="138"/>
      <c r="K28" s="138"/>
      <c r="L28" s="78"/>
      <c r="M28" s="83"/>
      <c r="N28" s="84"/>
      <c r="O28" s="85"/>
    </row>
    <row r="29" spans="2:15" ht="14.25" customHeight="1" x14ac:dyDescent="0.2">
      <c r="B29" s="91"/>
      <c r="C29" s="84"/>
      <c r="D29" s="92"/>
      <c r="E29" s="78"/>
      <c r="F29" s="78"/>
      <c r="G29" s="161"/>
      <c r="H29" s="78"/>
      <c r="I29" s="138"/>
      <c r="J29" s="138"/>
      <c r="K29" s="138"/>
      <c r="L29" s="78"/>
      <c r="M29" s="83"/>
      <c r="N29" s="84"/>
      <c r="O29" s="85"/>
    </row>
    <row r="30" spans="2:15" ht="14.25" customHeight="1" x14ac:dyDescent="0.2">
      <c r="B30" s="91"/>
      <c r="C30" s="84"/>
      <c r="D30" s="92"/>
      <c r="E30" s="78"/>
      <c r="F30" s="78"/>
      <c r="G30" s="161"/>
      <c r="H30" s="78"/>
      <c r="I30" s="138"/>
      <c r="J30" s="138"/>
      <c r="K30" s="138"/>
      <c r="L30" s="78"/>
      <c r="M30" s="83"/>
      <c r="N30" s="84"/>
      <c r="O30" s="85"/>
    </row>
    <row r="31" spans="2:15" ht="14.25" customHeight="1" thickBot="1" x14ac:dyDescent="0.25">
      <c r="B31" s="93"/>
      <c r="C31" s="87"/>
      <c r="D31" s="94"/>
      <c r="E31" s="79"/>
      <c r="F31" s="79"/>
      <c r="G31" s="162"/>
      <c r="H31" s="79"/>
      <c r="I31" s="139"/>
      <c r="J31" s="139"/>
      <c r="K31" s="139"/>
      <c r="L31" s="79"/>
      <c r="M31" s="86"/>
      <c r="N31" s="87"/>
      <c r="O31" s="88"/>
    </row>
    <row r="32" spans="2:15" ht="14.25" customHeight="1" x14ac:dyDescent="0.25">
      <c r="B32" s="89" t="s">
        <v>103</v>
      </c>
      <c r="C32" s="81"/>
      <c r="D32" s="90"/>
      <c r="E32" s="77" t="s">
        <v>102</v>
      </c>
      <c r="F32" s="77" t="s">
        <v>104</v>
      </c>
      <c r="G32" s="160" t="s">
        <v>105</v>
      </c>
      <c r="H32" s="77" t="s">
        <v>106</v>
      </c>
      <c r="I32" s="77" t="s">
        <v>97</v>
      </c>
      <c r="J32" s="77" t="s">
        <v>107</v>
      </c>
      <c r="K32" s="77">
        <v>0</v>
      </c>
      <c r="L32" s="77">
        <v>2</v>
      </c>
      <c r="M32" s="80" t="s">
        <v>88</v>
      </c>
      <c r="N32" s="81"/>
      <c r="O32" s="82"/>
    </row>
    <row r="33" spans="2:15" ht="14.25" customHeight="1" x14ac:dyDescent="0.2">
      <c r="B33" s="91"/>
      <c r="C33" s="84"/>
      <c r="D33" s="92"/>
      <c r="E33" s="78"/>
      <c r="F33" s="78"/>
      <c r="G33" s="161"/>
      <c r="H33" s="78"/>
      <c r="I33" s="138"/>
      <c r="J33" s="138"/>
      <c r="K33" s="138"/>
      <c r="L33" s="78"/>
      <c r="M33" s="83"/>
      <c r="N33" s="84"/>
      <c r="O33" s="85"/>
    </row>
    <row r="34" spans="2:15" ht="14.25" customHeight="1" x14ac:dyDescent="0.2">
      <c r="B34" s="91"/>
      <c r="C34" s="84"/>
      <c r="D34" s="92"/>
      <c r="E34" s="78"/>
      <c r="F34" s="78"/>
      <c r="G34" s="161"/>
      <c r="H34" s="78"/>
      <c r="I34" s="138"/>
      <c r="J34" s="138"/>
      <c r="K34" s="138"/>
      <c r="L34" s="78"/>
      <c r="M34" s="83"/>
      <c r="N34" s="84"/>
      <c r="O34" s="85"/>
    </row>
    <row r="35" spans="2:15" ht="14.25" customHeight="1" x14ac:dyDescent="0.2">
      <c r="B35" s="91"/>
      <c r="C35" s="84"/>
      <c r="D35" s="92"/>
      <c r="E35" s="78"/>
      <c r="F35" s="78"/>
      <c r="G35" s="161"/>
      <c r="H35" s="78"/>
      <c r="I35" s="138"/>
      <c r="J35" s="138"/>
      <c r="K35" s="138"/>
      <c r="L35" s="78"/>
      <c r="M35" s="83"/>
      <c r="N35" s="84"/>
      <c r="O35" s="85"/>
    </row>
    <row r="36" spans="2:15" ht="14.25" customHeight="1" thickBot="1" x14ac:dyDescent="0.25">
      <c r="B36" s="93"/>
      <c r="C36" s="87"/>
      <c r="D36" s="94"/>
      <c r="E36" s="79"/>
      <c r="F36" s="79"/>
      <c r="G36" s="162"/>
      <c r="H36" s="79"/>
      <c r="I36" s="139"/>
      <c r="J36" s="139"/>
      <c r="K36" s="139"/>
      <c r="L36" s="79"/>
      <c r="M36" s="86"/>
      <c r="N36" s="87"/>
      <c r="O36" s="88"/>
    </row>
    <row r="37" spans="2:15" ht="14.25" customHeight="1" x14ac:dyDescent="0.25">
      <c r="B37" s="89" t="s">
        <v>108</v>
      </c>
      <c r="C37" s="81"/>
      <c r="D37" s="90"/>
      <c r="E37" s="77" t="s">
        <v>107</v>
      </c>
      <c r="F37" s="77" t="s">
        <v>109</v>
      </c>
      <c r="G37" s="160" t="s">
        <v>110</v>
      </c>
      <c r="H37" s="77" t="s">
        <v>111</v>
      </c>
      <c r="I37" s="77" t="s">
        <v>102</v>
      </c>
      <c r="J37" s="77" t="s">
        <v>112</v>
      </c>
      <c r="K37" s="77">
        <v>0</v>
      </c>
      <c r="L37" s="77">
        <v>0</v>
      </c>
      <c r="M37" s="80" t="s">
        <v>88</v>
      </c>
      <c r="N37" s="81"/>
      <c r="O37" s="82"/>
    </row>
    <row r="38" spans="2:15" ht="14.25" customHeight="1" x14ac:dyDescent="0.2">
      <c r="B38" s="91"/>
      <c r="C38" s="84"/>
      <c r="D38" s="92"/>
      <c r="E38" s="78"/>
      <c r="F38" s="78"/>
      <c r="G38" s="161"/>
      <c r="H38" s="78"/>
      <c r="I38" s="138"/>
      <c r="J38" s="138"/>
      <c r="K38" s="138"/>
      <c r="L38" s="78"/>
      <c r="M38" s="83"/>
      <c r="N38" s="84"/>
      <c r="O38" s="85"/>
    </row>
    <row r="39" spans="2:15" ht="14.25" customHeight="1" x14ac:dyDescent="0.2">
      <c r="B39" s="91"/>
      <c r="C39" s="84"/>
      <c r="D39" s="92"/>
      <c r="E39" s="78"/>
      <c r="F39" s="78"/>
      <c r="G39" s="161"/>
      <c r="H39" s="78"/>
      <c r="I39" s="138"/>
      <c r="J39" s="138"/>
      <c r="K39" s="138"/>
      <c r="L39" s="78"/>
      <c r="M39" s="83"/>
      <c r="N39" s="84"/>
      <c r="O39" s="85"/>
    </row>
    <row r="40" spans="2:15" ht="14.25" customHeight="1" x14ac:dyDescent="0.2">
      <c r="B40" s="91"/>
      <c r="C40" s="84"/>
      <c r="D40" s="92"/>
      <c r="E40" s="78"/>
      <c r="F40" s="78"/>
      <c r="G40" s="161"/>
      <c r="H40" s="78"/>
      <c r="I40" s="138"/>
      <c r="J40" s="138"/>
      <c r="K40" s="138"/>
      <c r="L40" s="78"/>
      <c r="M40" s="83"/>
      <c r="N40" s="84"/>
      <c r="O40" s="85"/>
    </row>
    <row r="41" spans="2:15" ht="14.25" customHeight="1" thickBot="1" x14ac:dyDescent="0.25">
      <c r="B41" s="93"/>
      <c r="C41" s="87"/>
      <c r="D41" s="94"/>
      <c r="E41" s="79"/>
      <c r="F41" s="79"/>
      <c r="G41" s="162"/>
      <c r="H41" s="79"/>
      <c r="I41" s="139"/>
      <c r="J41" s="139"/>
      <c r="K41" s="139"/>
      <c r="L41" s="79"/>
      <c r="M41" s="86"/>
      <c r="N41" s="87"/>
      <c r="O41" s="88"/>
    </row>
    <row r="42" spans="2:15" ht="14.25" customHeight="1" x14ac:dyDescent="0.25">
      <c r="B42" s="89" t="s">
        <v>113</v>
      </c>
      <c r="C42" s="81"/>
      <c r="D42" s="90"/>
      <c r="E42" s="77" t="s">
        <v>112</v>
      </c>
      <c r="F42" s="77" t="s">
        <v>114</v>
      </c>
      <c r="G42" s="160" t="s">
        <v>115</v>
      </c>
      <c r="H42" s="77" t="s">
        <v>116</v>
      </c>
      <c r="I42" s="77" t="s">
        <v>107</v>
      </c>
      <c r="J42" s="77" t="s">
        <v>117</v>
      </c>
      <c r="K42" s="77">
        <v>0</v>
      </c>
      <c r="L42" s="77">
        <v>0</v>
      </c>
      <c r="M42" s="80" t="s">
        <v>88</v>
      </c>
      <c r="N42" s="81"/>
      <c r="O42" s="82"/>
    </row>
    <row r="43" spans="2:15" ht="14.25" customHeight="1" x14ac:dyDescent="0.2">
      <c r="B43" s="91"/>
      <c r="C43" s="84"/>
      <c r="D43" s="92"/>
      <c r="E43" s="78"/>
      <c r="F43" s="78"/>
      <c r="G43" s="161"/>
      <c r="H43" s="78"/>
      <c r="I43" s="138"/>
      <c r="J43" s="138"/>
      <c r="K43" s="138"/>
      <c r="L43" s="78"/>
      <c r="M43" s="83"/>
      <c r="N43" s="84"/>
      <c r="O43" s="85"/>
    </row>
    <row r="44" spans="2:15" ht="14.25" customHeight="1" x14ac:dyDescent="0.2">
      <c r="B44" s="91"/>
      <c r="C44" s="84"/>
      <c r="D44" s="92"/>
      <c r="E44" s="78"/>
      <c r="F44" s="78"/>
      <c r="G44" s="161"/>
      <c r="H44" s="78"/>
      <c r="I44" s="138"/>
      <c r="J44" s="138"/>
      <c r="K44" s="138"/>
      <c r="L44" s="78"/>
      <c r="M44" s="83"/>
      <c r="N44" s="84"/>
      <c r="O44" s="85"/>
    </row>
    <row r="45" spans="2:15" ht="14.25" customHeight="1" x14ac:dyDescent="0.2">
      <c r="B45" s="91"/>
      <c r="C45" s="84"/>
      <c r="D45" s="92"/>
      <c r="E45" s="78"/>
      <c r="F45" s="78"/>
      <c r="G45" s="161"/>
      <c r="H45" s="78"/>
      <c r="I45" s="138"/>
      <c r="J45" s="138"/>
      <c r="K45" s="138"/>
      <c r="L45" s="78"/>
      <c r="M45" s="83"/>
      <c r="N45" s="84"/>
      <c r="O45" s="85"/>
    </row>
    <row r="46" spans="2:15" ht="6" customHeight="1" thickBot="1" x14ac:dyDescent="0.25">
      <c r="B46" s="93"/>
      <c r="C46" s="87"/>
      <c r="D46" s="94"/>
      <c r="E46" s="79"/>
      <c r="F46" s="79"/>
      <c r="G46" s="162"/>
      <c r="H46" s="79"/>
      <c r="I46" s="139"/>
      <c r="J46" s="139"/>
      <c r="K46" s="139"/>
      <c r="L46" s="79"/>
      <c r="M46" s="86"/>
      <c r="N46" s="87"/>
      <c r="O46" s="88"/>
    </row>
    <row r="47" spans="2:15" ht="14.25" customHeight="1" x14ac:dyDescent="0.25">
      <c r="B47" s="89" t="s">
        <v>118</v>
      </c>
      <c r="C47" s="81"/>
      <c r="D47" s="90"/>
      <c r="E47" s="77" t="s">
        <v>117</v>
      </c>
      <c r="F47" s="77" t="s">
        <v>119</v>
      </c>
      <c r="G47" s="160" t="s">
        <v>120</v>
      </c>
      <c r="H47" s="77" t="s">
        <v>121</v>
      </c>
      <c r="I47" s="77" t="s">
        <v>112</v>
      </c>
      <c r="J47" s="77" t="s">
        <v>122</v>
      </c>
      <c r="K47" s="77">
        <v>0</v>
      </c>
      <c r="L47" s="77">
        <v>0</v>
      </c>
      <c r="M47" s="80" t="s">
        <v>88</v>
      </c>
      <c r="N47" s="81"/>
      <c r="O47" s="82"/>
    </row>
    <row r="48" spans="2:15" ht="14.25" customHeight="1" x14ac:dyDescent="0.2">
      <c r="B48" s="91"/>
      <c r="C48" s="84"/>
      <c r="D48" s="92"/>
      <c r="E48" s="78"/>
      <c r="F48" s="78"/>
      <c r="G48" s="161"/>
      <c r="H48" s="78"/>
      <c r="I48" s="138"/>
      <c r="J48" s="138"/>
      <c r="K48" s="138"/>
      <c r="L48" s="78"/>
      <c r="M48" s="83"/>
      <c r="N48" s="84"/>
      <c r="O48" s="85"/>
    </row>
    <row r="49" spans="2:15" ht="14.25" customHeight="1" x14ac:dyDescent="0.2">
      <c r="B49" s="91"/>
      <c r="C49" s="84"/>
      <c r="D49" s="92"/>
      <c r="E49" s="78"/>
      <c r="F49" s="78"/>
      <c r="G49" s="161"/>
      <c r="H49" s="78"/>
      <c r="I49" s="138"/>
      <c r="J49" s="138"/>
      <c r="K49" s="138"/>
      <c r="L49" s="78"/>
      <c r="M49" s="83"/>
      <c r="N49" s="84"/>
      <c r="O49" s="85"/>
    </row>
    <row r="50" spans="2:15" ht="14.25" customHeight="1" x14ac:dyDescent="0.2">
      <c r="B50" s="91"/>
      <c r="C50" s="84"/>
      <c r="D50" s="92"/>
      <c r="E50" s="78"/>
      <c r="F50" s="78"/>
      <c r="G50" s="161"/>
      <c r="H50" s="78"/>
      <c r="I50" s="138"/>
      <c r="J50" s="138"/>
      <c r="K50" s="138"/>
      <c r="L50" s="78"/>
      <c r="M50" s="83"/>
      <c r="N50" s="84"/>
      <c r="O50" s="85"/>
    </row>
    <row r="51" spans="2:15" ht="14.25" customHeight="1" thickBot="1" x14ac:dyDescent="0.25">
      <c r="B51" s="93"/>
      <c r="C51" s="87"/>
      <c r="D51" s="94"/>
      <c r="E51" s="79"/>
      <c r="F51" s="79"/>
      <c r="G51" s="162"/>
      <c r="H51" s="79"/>
      <c r="I51" s="139"/>
      <c r="J51" s="139"/>
      <c r="K51" s="139"/>
      <c r="L51" s="79"/>
      <c r="M51" s="86"/>
      <c r="N51" s="87"/>
      <c r="O51" s="88"/>
    </row>
    <row r="52" spans="2:15" ht="14.25" customHeight="1" x14ac:dyDescent="0.25">
      <c r="B52" s="89" t="s">
        <v>123</v>
      </c>
      <c r="C52" s="81"/>
      <c r="D52" s="90"/>
      <c r="E52" s="77" t="s">
        <v>122</v>
      </c>
      <c r="F52" s="77" t="s">
        <v>124</v>
      </c>
      <c r="G52" s="160" t="s">
        <v>125</v>
      </c>
      <c r="H52" s="77" t="s">
        <v>126</v>
      </c>
      <c r="I52" s="77" t="s">
        <v>117</v>
      </c>
      <c r="J52" s="77" t="s">
        <v>127</v>
      </c>
      <c r="K52" s="77">
        <v>0</v>
      </c>
      <c r="L52" s="77">
        <v>1</v>
      </c>
      <c r="M52" s="80" t="s">
        <v>88</v>
      </c>
      <c r="N52" s="81"/>
      <c r="O52" s="82"/>
    </row>
    <row r="53" spans="2:15" ht="14.25" customHeight="1" x14ac:dyDescent="0.2">
      <c r="B53" s="91"/>
      <c r="C53" s="84"/>
      <c r="D53" s="92"/>
      <c r="E53" s="78"/>
      <c r="F53" s="78"/>
      <c r="G53" s="161"/>
      <c r="H53" s="78"/>
      <c r="I53" s="138"/>
      <c r="J53" s="138"/>
      <c r="K53" s="138"/>
      <c r="L53" s="78"/>
      <c r="M53" s="83"/>
      <c r="N53" s="84"/>
      <c r="O53" s="85"/>
    </row>
    <row r="54" spans="2:15" ht="14.25" customHeight="1" x14ac:dyDescent="0.2">
      <c r="B54" s="91"/>
      <c r="C54" s="84"/>
      <c r="D54" s="92"/>
      <c r="E54" s="78"/>
      <c r="F54" s="78"/>
      <c r="G54" s="161"/>
      <c r="H54" s="78"/>
      <c r="I54" s="138"/>
      <c r="J54" s="138"/>
      <c r="K54" s="138"/>
      <c r="L54" s="78"/>
      <c r="M54" s="83"/>
      <c r="N54" s="84"/>
      <c r="O54" s="85"/>
    </row>
    <row r="55" spans="2:15" ht="14.25" customHeight="1" x14ac:dyDescent="0.2">
      <c r="B55" s="91"/>
      <c r="C55" s="84"/>
      <c r="D55" s="92"/>
      <c r="E55" s="78"/>
      <c r="F55" s="78"/>
      <c r="G55" s="161"/>
      <c r="H55" s="78"/>
      <c r="I55" s="138"/>
      <c r="J55" s="138"/>
      <c r="K55" s="138"/>
      <c r="L55" s="78"/>
      <c r="M55" s="83"/>
      <c r="N55" s="84"/>
      <c r="O55" s="85"/>
    </row>
    <row r="56" spans="2:15" ht="14.25" customHeight="1" thickBot="1" x14ac:dyDescent="0.25">
      <c r="B56" s="93"/>
      <c r="C56" s="87"/>
      <c r="D56" s="94"/>
      <c r="E56" s="79"/>
      <c r="F56" s="79"/>
      <c r="G56" s="162"/>
      <c r="H56" s="79"/>
      <c r="I56" s="139"/>
      <c r="J56" s="139"/>
      <c r="K56" s="139"/>
      <c r="L56" s="79"/>
      <c r="M56" s="86"/>
      <c r="N56" s="87"/>
      <c r="O56" s="88"/>
    </row>
    <row r="57" spans="2:15" s="76" customFormat="1" ht="14.25" customHeight="1" x14ac:dyDescent="0.2">
      <c r="B57" s="151" t="s">
        <v>128</v>
      </c>
      <c r="C57" s="152"/>
      <c r="D57" s="153"/>
      <c r="E57" s="149" t="s">
        <v>127</v>
      </c>
      <c r="F57" s="77" t="s">
        <v>129</v>
      </c>
      <c r="G57" s="160" t="s">
        <v>130</v>
      </c>
      <c r="H57" s="166" t="s">
        <v>191</v>
      </c>
      <c r="I57" s="77" t="s">
        <v>122</v>
      </c>
      <c r="J57" s="77" t="s">
        <v>207</v>
      </c>
      <c r="K57" s="77">
        <v>0</v>
      </c>
      <c r="L57" s="166">
        <v>0</v>
      </c>
      <c r="M57" s="80" t="s">
        <v>88</v>
      </c>
      <c r="N57" s="81"/>
      <c r="O57" s="82"/>
    </row>
    <row r="58" spans="2:15" s="76" customFormat="1" ht="14.25" customHeight="1" x14ac:dyDescent="0.2">
      <c r="B58" s="154"/>
      <c r="C58" s="155"/>
      <c r="D58" s="156"/>
      <c r="E58" s="148"/>
      <c r="F58" s="78"/>
      <c r="G58" s="161"/>
      <c r="H58" s="167"/>
      <c r="I58" s="138"/>
      <c r="J58" s="138"/>
      <c r="K58" s="138"/>
      <c r="L58" s="167"/>
      <c r="M58" s="83"/>
      <c r="N58" s="84"/>
      <c r="O58" s="85"/>
    </row>
    <row r="59" spans="2:15" s="76" customFormat="1" ht="14.25" customHeight="1" x14ac:dyDescent="0.2">
      <c r="B59" s="154"/>
      <c r="C59" s="155"/>
      <c r="D59" s="156"/>
      <c r="E59" s="148"/>
      <c r="F59" s="78"/>
      <c r="G59" s="161"/>
      <c r="H59" s="167"/>
      <c r="I59" s="138"/>
      <c r="J59" s="138"/>
      <c r="K59" s="138"/>
      <c r="L59" s="167"/>
      <c r="M59" s="83"/>
      <c r="N59" s="84"/>
      <c r="O59" s="85"/>
    </row>
    <row r="60" spans="2:15" s="76" customFormat="1" ht="14.25" customHeight="1" x14ac:dyDescent="0.2">
      <c r="B60" s="154"/>
      <c r="C60" s="155"/>
      <c r="D60" s="156"/>
      <c r="E60" s="148"/>
      <c r="F60" s="78"/>
      <c r="G60" s="161"/>
      <c r="H60" s="167"/>
      <c r="I60" s="138"/>
      <c r="J60" s="138"/>
      <c r="K60" s="138"/>
      <c r="L60" s="167"/>
      <c r="M60" s="83"/>
      <c r="N60" s="84"/>
      <c r="O60" s="85"/>
    </row>
    <row r="61" spans="2:15" s="76" customFormat="1" ht="14.25" customHeight="1" thickBot="1" x14ac:dyDescent="0.25">
      <c r="B61" s="157"/>
      <c r="C61" s="158"/>
      <c r="D61" s="159"/>
      <c r="E61" s="150"/>
      <c r="F61" s="79"/>
      <c r="G61" s="162"/>
      <c r="H61" s="168"/>
      <c r="I61" s="139"/>
      <c r="J61" s="139"/>
      <c r="K61" s="139"/>
      <c r="L61" s="168"/>
      <c r="M61" s="86"/>
      <c r="N61" s="87"/>
      <c r="O61" s="88"/>
    </row>
    <row r="62" spans="2:15" ht="14.25" customHeight="1" x14ac:dyDescent="0.25">
      <c r="B62" s="89" t="s">
        <v>131</v>
      </c>
      <c r="C62" s="81"/>
      <c r="D62" s="90"/>
      <c r="E62" s="77" t="s">
        <v>132</v>
      </c>
      <c r="F62" s="77" t="s">
        <v>133</v>
      </c>
      <c r="G62" s="160" t="s">
        <v>134</v>
      </c>
      <c r="H62" s="77" t="s">
        <v>135</v>
      </c>
      <c r="I62" s="77" t="s">
        <v>127</v>
      </c>
      <c r="J62" s="77" t="s">
        <v>136</v>
      </c>
      <c r="K62" s="77">
        <v>0</v>
      </c>
      <c r="L62" s="77">
        <v>0</v>
      </c>
      <c r="M62" s="80" t="s">
        <v>88</v>
      </c>
      <c r="N62" s="81"/>
      <c r="O62" s="82"/>
    </row>
    <row r="63" spans="2:15" ht="14.25" customHeight="1" x14ac:dyDescent="0.2">
      <c r="B63" s="91"/>
      <c r="C63" s="84"/>
      <c r="D63" s="92"/>
      <c r="E63" s="78"/>
      <c r="F63" s="78"/>
      <c r="G63" s="161"/>
      <c r="H63" s="78"/>
      <c r="I63" s="138"/>
      <c r="J63" s="138"/>
      <c r="K63" s="138"/>
      <c r="L63" s="78"/>
      <c r="M63" s="83"/>
      <c r="N63" s="84"/>
      <c r="O63" s="85"/>
    </row>
    <row r="64" spans="2:15" ht="14.25" customHeight="1" x14ac:dyDescent="0.2">
      <c r="B64" s="91"/>
      <c r="C64" s="84"/>
      <c r="D64" s="92"/>
      <c r="E64" s="78"/>
      <c r="F64" s="78"/>
      <c r="G64" s="161"/>
      <c r="H64" s="78"/>
      <c r="I64" s="138"/>
      <c r="J64" s="138"/>
      <c r="K64" s="138"/>
      <c r="L64" s="78"/>
      <c r="M64" s="83"/>
      <c r="N64" s="84"/>
      <c r="O64" s="85"/>
    </row>
    <row r="65" spans="2:15" ht="14.25" customHeight="1" x14ac:dyDescent="0.2">
      <c r="B65" s="91"/>
      <c r="C65" s="84"/>
      <c r="D65" s="92"/>
      <c r="E65" s="78"/>
      <c r="F65" s="78"/>
      <c r="G65" s="161"/>
      <c r="H65" s="78"/>
      <c r="I65" s="138"/>
      <c r="J65" s="138"/>
      <c r="K65" s="138"/>
      <c r="L65" s="78"/>
      <c r="M65" s="83"/>
      <c r="N65" s="84"/>
      <c r="O65" s="85"/>
    </row>
    <row r="66" spans="2:15" ht="14.25" customHeight="1" thickBot="1" x14ac:dyDescent="0.25">
      <c r="B66" s="93"/>
      <c r="C66" s="87"/>
      <c r="D66" s="94"/>
      <c r="E66" s="79"/>
      <c r="F66" s="79"/>
      <c r="G66" s="162"/>
      <c r="H66" s="79"/>
      <c r="I66" s="139"/>
      <c r="J66" s="139"/>
      <c r="K66" s="139"/>
      <c r="L66" s="79"/>
      <c r="M66" s="86"/>
      <c r="N66" s="87"/>
      <c r="O66" s="88"/>
    </row>
    <row r="67" spans="2:15" ht="14.25" customHeight="1" x14ac:dyDescent="0.25">
      <c r="B67" s="89" t="s">
        <v>137</v>
      </c>
      <c r="C67" s="81"/>
      <c r="D67" s="90"/>
      <c r="E67" s="77" t="s">
        <v>138</v>
      </c>
      <c r="F67" s="77" t="s">
        <v>139</v>
      </c>
      <c r="G67" s="160" t="s">
        <v>140</v>
      </c>
      <c r="H67" s="77" t="s">
        <v>141</v>
      </c>
      <c r="I67" s="77" t="s">
        <v>127</v>
      </c>
      <c r="J67" s="77" t="s">
        <v>136</v>
      </c>
      <c r="K67" s="77">
        <v>0</v>
      </c>
      <c r="L67" s="77">
        <v>0</v>
      </c>
      <c r="M67" s="80" t="s">
        <v>88</v>
      </c>
      <c r="N67" s="81"/>
      <c r="O67" s="82"/>
    </row>
    <row r="68" spans="2:15" ht="14.25" customHeight="1" x14ac:dyDescent="0.2">
      <c r="B68" s="91"/>
      <c r="C68" s="84"/>
      <c r="D68" s="92"/>
      <c r="E68" s="78"/>
      <c r="F68" s="78"/>
      <c r="G68" s="161"/>
      <c r="H68" s="78"/>
      <c r="I68" s="138"/>
      <c r="J68" s="138"/>
      <c r="K68" s="138"/>
      <c r="L68" s="78"/>
      <c r="M68" s="83"/>
      <c r="N68" s="84"/>
      <c r="O68" s="85"/>
    </row>
    <row r="69" spans="2:15" ht="14.25" customHeight="1" x14ac:dyDescent="0.2">
      <c r="B69" s="91"/>
      <c r="C69" s="84"/>
      <c r="D69" s="92"/>
      <c r="E69" s="78"/>
      <c r="F69" s="78"/>
      <c r="G69" s="161"/>
      <c r="H69" s="78"/>
      <c r="I69" s="138"/>
      <c r="J69" s="138"/>
      <c r="K69" s="138"/>
      <c r="L69" s="78"/>
      <c r="M69" s="83"/>
      <c r="N69" s="84"/>
      <c r="O69" s="85"/>
    </row>
    <row r="70" spans="2:15" ht="14.25" customHeight="1" x14ac:dyDescent="0.2">
      <c r="B70" s="91"/>
      <c r="C70" s="84"/>
      <c r="D70" s="92"/>
      <c r="E70" s="78"/>
      <c r="F70" s="78"/>
      <c r="G70" s="161"/>
      <c r="H70" s="78"/>
      <c r="I70" s="138"/>
      <c r="J70" s="138"/>
      <c r="K70" s="138"/>
      <c r="L70" s="78"/>
      <c r="M70" s="83"/>
      <c r="N70" s="84"/>
      <c r="O70" s="85"/>
    </row>
    <row r="71" spans="2:15" ht="14.25" customHeight="1" thickBot="1" x14ac:dyDescent="0.25">
      <c r="B71" s="93"/>
      <c r="C71" s="87"/>
      <c r="D71" s="94"/>
      <c r="E71" s="79"/>
      <c r="F71" s="79"/>
      <c r="G71" s="162"/>
      <c r="H71" s="79"/>
      <c r="I71" s="139"/>
      <c r="J71" s="139"/>
      <c r="K71" s="139"/>
      <c r="L71" s="79"/>
      <c r="M71" s="86"/>
      <c r="N71" s="87"/>
      <c r="O71" s="88"/>
    </row>
    <row r="72" spans="2:15" ht="14.25" customHeight="1" x14ac:dyDescent="0.25">
      <c r="B72" s="89" t="s">
        <v>143</v>
      </c>
      <c r="C72" s="81"/>
      <c r="D72" s="90"/>
      <c r="E72" s="77" t="s">
        <v>136</v>
      </c>
      <c r="F72" s="77" t="s">
        <v>150</v>
      </c>
      <c r="G72" s="160" t="s">
        <v>179</v>
      </c>
      <c r="H72" s="77" t="s">
        <v>192</v>
      </c>
      <c r="I72" s="77" t="s">
        <v>207</v>
      </c>
      <c r="J72" s="77" t="s">
        <v>148</v>
      </c>
      <c r="K72" s="77">
        <v>0</v>
      </c>
      <c r="L72" s="77">
        <v>0</v>
      </c>
      <c r="M72" s="80" t="s">
        <v>88</v>
      </c>
      <c r="N72" s="81"/>
      <c r="O72" s="82"/>
    </row>
    <row r="73" spans="2:15" ht="14.25" customHeight="1" x14ac:dyDescent="0.2">
      <c r="B73" s="91"/>
      <c r="C73" s="84"/>
      <c r="D73" s="92"/>
      <c r="E73" s="78"/>
      <c r="F73" s="78"/>
      <c r="G73" s="161"/>
      <c r="H73" s="78"/>
      <c r="I73" s="138"/>
      <c r="J73" s="138"/>
      <c r="K73" s="138"/>
      <c r="L73" s="78"/>
      <c r="M73" s="83"/>
      <c r="N73" s="84"/>
      <c r="O73" s="85"/>
    </row>
    <row r="74" spans="2:15" ht="14.25" customHeight="1" x14ac:dyDescent="0.2">
      <c r="B74" s="91"/>
      <c r="C74" s="84"/>
      <c r="D74" s="92"/>
      <c r="E74" s="78"/>
      <c r="F74" s="78"/>
      <c r="G74" s="161"/>
      <c r="H74" s="78"/>
      <c r="I74" s="138"/>
      <c r="J74" s="138"/>
      <c r="K74" s="138"/>
      <c r="L74" s="78"/>
      <c r="M74" s="83"/>
      <c r="N74" s="84"/>
      <c r="O74" s="85"/>
    </row>
    <row r="75" spans="2:15" ht="14.25" customHeight="1" x14ac:dyDescent="0.2">
      <c r="B75" s="91"/>
      <c r="C75" s="84"/>
      <c r="D75" s="92"/>
      <c r="E75" s="78"/>
      <c r="F75" s="78"/>
      <c r="G75" s="161"/>
      <c r="H75" s="78"/>
      <c r="I75" s="138"/>
      <c r="J75" s="138"/>
      <c r="K75" s="138"/>
      <c r="L75" s="78"/>
      <c r="M75" s="83"/>
      <c r="N75" s="84"/>
      <c r="O75" s="85"/>
    </row>
    <row r="76" spans="2:15" ht="14.25" customHeight="1" thickBot="1" x14ac:dyDescent="0.25">
      <c r="B76" s="93"/>
      <c r="C76" s="87"/>
      <c r="D76" s="94"/>
      <c r="E76" s="79"/>
      <c r="F76" s="79"/>
      <c r="G76" s="162"/>
      <c r="H76" s="79"/>
      <c r="I76" s="139"/>
      <c r="J76" s="139"/>
      <c r="K76" s="139"/>
      <c r="L76" s="79"/>
      <c r="M76" s="86"/>
      <c r="N76" s="87"/>
      <c r="O76" s="88"/>
    </row>
    <row r="77" spans="2:15" ht="14.25" customHeight="1" x14ac:dyDescent="0.25">
      <c r="B77" s="89" t="s">
        <v>144</v>
      </c>
      <c r="C77" s="81"/>
      <c r="D77" s="90"/>
      <c r="E77" s="149" t="s">
        <v>148</v>
      </c>
      <c r="F77" s="77" t="s">
        <v>152</v>
      </c>
      <c r="G77" s="160" t="s">
        <v>180</v>
      </c>
      <c r="H77" s="77" t="s">
        <v>193</v>
      </c>
      <c r="I77" s="77" t="s">
        <v>136</v>
      </c>
      <c r="J77" s="77" t="s">
        <v>149</v>
      </c>
      <c r="K77" s="77">
        <v>0</v>
      </c>
      <c r="L77" s="77">
        <v>0</v>
      </c>
      <c r="M77" s="80" t="s">
        <v>88</v>
      </c>
      <c r="N77" s="81"/>
      <c r="O77" s="82"/>
    </row>
    <row r="78" spans="2:15" ht="14.25" customHeight="1" x14ac:dyDescent="0.2">
      <c r="B78" s="91"/>
      <c r="C78" s="84"/>
      <c r="D78" s="92"/>
      <c r="E78" s="148"/>
      <c r="F78" s="78"/>
      <c r="G78" s="161"/>
      <c r="H78" s="78"/>
      <c r="I78" s="138"/>
      <c r="J78" s="138"/>
      <c r="K78" s="138"/>
      <c r="L78" s="78"/>
      <c r="M78" s="83"/>
      <c r="N78" s="84"/>
      <c r="O78" s="85"/>
    </row>
    <row r="79" spans="2:15" ht="14.25" customHeight="1" x14ac:dyDescent="0.2">
      <c r="B79" s="91"/>
      <c r="C79" s="84"/>
      <c r="D79" s="92"/>
      <c r="E79" s="148"/>
      <c r="F79" s="78"/>
      <c r="G79" s="161"/>
      <c r="H79" s="78"/>
      <c r="I79" s="138"/>
      <c r="J79" s="138"/>
      <c r="K79" s="138"/>
      <c r="L79" s="78"/>
      <c r="M79" s="83"/>
      <c r="N79" s="84"/>
      <c r="O79" s="85"/>
    </row>
    <row r="80" spans="2:15" ht="14.25" customHeight="1" x14ac:dyDescent="0.2">
      <c r="B80" s="91"/>
      <c r="C80" s="84"/>
      <c r="D80" s="92"/>
      <c r="E80" s="148"/>
      <c r="F80" s="78"/>
      <c r="G80" s="161"/>
      <c r="H80" s="78"/>
      <c r="I80" s="138"/>
      <c r="J80" s="138"/>
      <c r="K80" s="138"/>
      <c r="L80" s="78"/>
      <c r="M80" s="83"/>
      <c r="N80" s="84"/>
      <c r="O80" s="85"/>
    </row>
    <row r="81" spans="2:15" ht="14.25" customHeight="1" thickBot="1" x14ac:dyDescent="0.25">
      <c r="B81" s="93"/>
      <c r="C81" s="87"/>
      <c r="D81" s="94"/>
      <c r="E81" s="150"/>
      <c r="F81" s="79"/>
      <c r="G81" s="162"/>
      <c r="H81" s="79"/>
      <c r="I81" s="139"/>
      <c r="J81" s="139"/>
      <c r="K81" s="139"/>
      <c r="L81" s="79"/>
      <c r="M81" s="86"/>
      <c r="N81" s="87"/>
      <c r="O81" s="88"/>
    </row>
    <row r="82" spans="2:15" ht="14.25" customHeight="1" x14ac:dyDescent="0.25">
      <c r="B82" s="89" t="s">
        <v>155</v>
      </c>
      <c r="C82" s="81"/>
      <c r="D82" s="90"/>
      <c r="E82" s="77" t="s">
        <v>149</v>
      </c>
      <c r="F82" s="77" t="s">
        <v>153</v>
      </c>
      <c r="G82" s="160" t="s">
        <v>181</v>
      </c>
      <c r="H82" s="77" t="s">
        <v>195</v>
      </c>
      <c r="I82" s="77" t="s">
        <v>148</v>
      </c>
      <c r="J82" s="77" t="s">
        <v>151</v>
      </c>
      <c r="K82" s="77">
        <v>0</v>
      </c>
      <c r="L82" s="77">
        <v>0</v>
      </c>
      <c r="M82" s="80" t="s">
        <v>88</v>
      </c>
      <c r="N82" s="81"/>
      <c r="O82" s="82"/>
    </row>
    <row r="83" spans="2:15" ht="14.25" customHeight="1" x14ac:dyDescent="0.2">
      <c r="B83" s="91"/>
      <c r="C83" s="84"/>
      <c r="D83" s="92"/>
      <c r="E83" s="78"/>
      <c r="F83" s="78"/>
      <c r="G83" s="161"/>
      <c r="H83" s="78"/>
      <c r="I83" s="138"/>
      <c r="J83" s="138"/>
      <c r="K83" s="138"/>
      <c r="L83" s="78"/>
      <c r="M83" s="83"/>
      <c r="N83" s="84"/>
      <c r="O83" s="85"/>
    </row>
    <row r="84" spans="2:15" ht="14.25" customHeight="1" x14ac:dyDescent="0.2">
      <c r="B84" s="91"/>
      <c r="C84" s="84"/>
      <c r="D84" s="92"/>
      <c r="E84" s="78"/>
      <c r="F84" s="78"/>
      <c r="G84" s="161"/>
      <c r="H84" s="78"/>
      <c r="I84" s="138"/>
      <c r="J84" s="138"/>
      <c r="K84" s="138"/>
      <c r="L84" s="78"/>
      <c r="M84" s="83"/>
      <c r="N84" s="84"/>
      <c r="O84" s="85"/>
    </row>
    <row r="85" spans="2:15" ht="14.25" customHeight="1" x14ac:dyDescent="0.2">
      <c r="B85" s="91"/>
      <c r="C85" s="84"/>
      <c r="D85" s="92"/>
      <c r="E85" s="78"/>
      <c r="F85" s="78"/>
      <c r="G85" s="161"/>
      <c r="H85" s="78"/>
      <c r="I85" s="138"/>
      <c r="J85" s="138"/>
      <c r="K85" s="138"/>
      <c r="L85" s="78"/>
      <c r="M85" s="83"/>
      <c r="N85" s="84"/>
      <c r="O85" s="85"/>
    </row>
    <row r="86" spans="2:15" ht="14.25" customHeight="1" thickBot="1" x14ac:dyDescent="0.25">
      <c r="B86" s="93"/>
      <c r="C86" s="87"/>
      <c r="D86" s="94"/>
      <c r="E86" s="79"/>
      <c r="F86" s="79"/>
      <c r="G86" s="162"/>
      <c r="H86" s="79"/>
      <c r="I86" s="139"/>
      <c r="J86" s="139"/>
      <c r="K86" s="139"/>
      <c r="L86" s="79"/>
      <c r="M86" s="86"/>
      <c r="N86" s="87"/>
      <c r="O86" s="88"/>
    </row>
    <row r="87" spans="2:15" ht="14.25" customHeight="1" x14ac:dyDescent="0.25">
      <c r="B87" s="89" t="s">
        <v>156</v>
      </c>
      <c r="C87" s="81"/>
      <c r="D87" s="90"/>
      <c r="E87" s="77" t="s">
        <v>151</v>
      </c>
      <c r="F87" s="77" t="s">
        <v>154</v>
      </c>
      <c r="G87" s="160" t="s">
        <v>182</v>
      </c>
      <c r="H87" s="77" t="s">
        <v>196</v>
      </c>
      <c r="I87" s="77" t="s">
        <v>149</v>
      </c>
      <c r="J87" s="77" t="s">
        <v>163</v>
      </c>
      <c r="K87" s="77">
        <v>0</v>
      </c>
      <c r="L87" s="77">
        <v>0</v>
      </c>
      <c r="M87" s="80" t="s">
        <v>88</v>
      </c>
      <c r="N87" s="81"/>
      <c r="O87" s="82"/>
    </row>
    <row r="88" spans="2:15" ht="14.25" customHeight="1" x14ac:dyDescent="0.2">
      <c r="B88" s="91"/>
      <c r="C88" s="84"/>
      <c r="D88" s="92"/>
      <c r="E88" s="78"/>
      <c r="F88" s="78"/>
      <c r="G88" s="161"/>
      <c r="H88" s="78"/>
      <c r="I88" s="138"/>
      <c r="J88" s="138"/>
      <c r="K88" s="138"/>
      <c r="L88" s="78"/>
      <c r="M88" s="83"/>
      <c r="N88" s="84"/>
      <c r="O88" s="85"/>
    </row>
    <row r="89" spans="2:15" ht="14.25" customHeight="1" x14ac:dyDescent="0.2">
      <c r="B89" s="91"/>
      <c r="C89" s="84"/>
      <c r="D89" s="92"/>
      <c r="E89" s="78"/>
      <c r="F89" s="78"/>
      <c r="G89" s="161"/>
      <c r="H89" s="78"/>
      <c r="I89" s="138"/>
      <c r="J89" s="138"/>
      <c r="K89" s="138"/>
      <c r="L89" s="78"/>
      <c r="M89" s="83"/>
      <c r="N89" s="84"/>
      <c r="O89" s="85"/>
    </row>
    <row r="90" spans="2:15" ht="14.25" customHeight="1" x14ac:dyDescent="0.2">
      <c r="B90" s="91"/>
      <c r="C90" s="84"/>
      <c r="D90" s="92"/>
      <c r="E90" s="78"/>
      <c r="F90" s="78"/>
      <c r="G90" s="161"/>
      <c r="H90" s="78"/>
      <c r="I90" s="138"/>
      <c r="J90" s="138"/>
      <c r="K90" s="138"/>
      <c r="L90" s="78"/>
      <c r="M90" s="83"/>
      <c r="N90" s="84"/>
      <c r="O90" s="85"/>
    </row>
    <row r="91" spans="2:15" ht="14.25" customHeight="1" thickBot="1" x14ac:dyDescent="0.25">
      <c r="B91" s="93"/>
      <c r="C91" s="87"/>
      <c r="D91" s="94"/>
      <c r="E91" s="79"/>
      <c r="F91" s="79"/>
      <c r="G91" s="162"/>
      <c r="H91" s="79"/>
      <c r="I91" s="139"/>
      <c r="J91" s="139"/>
      <c r="K91" s="139"/>
      <c r="L91" s="79"/>
      <c r="M91" s="86"/>
      <c r="N91" s="87"/>
      <c r="O91" s="88"/>
    </row>
    <row r="92" spans="2:15" ht="14.25" customHeight="1" x14ac:dyDescent="0.25">
      <c r="B92" s="89" t="s">
        <v>157</v>
      </c>
      <c r="C92" s="81"/>
      <c r="D92" s="90"/>
      <c r="E92" s="149" t="s">
        <v>163</v>
      </c>
      <c r="F92" s="77" t="s">
        <v>171</v>
      </c>
      <c r="G92" s="160" t="s">
        <v>183</v>
      </c>
      <c r="H92" s="77" t="s">
        <v>197</v>
      </c>
      <c r="I92" s="77" t="s">
        <v>151</v>
      </c>
      <c r="J92" s="77" t="s">
        <v>164</v>
      </c>
      <c r="K92" s="77">
        <v>0</v>
      </c>
      <c r="L92" s="77">
        <v>0</v>
      </c>
      <c r="M92" s="80" t="s">
        <v>88</v>
      </c>
      <c r="N92" s="81"/>
      <c r="O92" s="82"/>
    </row>
    <row r="93" spans="2:15" ht="14.25" customHeight="1" x14ac:dyDescent="0.2">
      <c r="B93" s="91"/>
      <c r="C93" s="84"/>
      <c r="D93" s="92"/>
      <c r="E93" s="148"/>
      <c r="F93" s="78"/>
      <c r="G93" s="161"/>
      <c r="H93" s="78"/>
      <c r="I93" s="138"/>
      <c r="J93" s="138"/>
      <c r="K93" s="138"/>
      <c r="L93" s="78"/>
      <c r="M93" s="83"/>
      <c r="N93" s="84"/>
      <c r="O93" s="85"/>
    </row>
    <row r="94" spans="2:15" ht="14.25" customHeight="1" x14ac:dyDescent="0.2">
      <c r="B94" s="91"/>
      <c r="C94" s="84"/>
      <c r="D94" s="92"/>
      <c r="E94" s="148"/>
      <c r="F94" s="78"/>
      <c r="G94" s="161"/>
      <c r="H94" s="78"/>
      <c r="I94" s="138"/>
      <c r="J94" s="138"/>
      <c r="K94" s="138"/>
      <c r="L94" s="78"/>
      <c r="M94" s="83"/>
      <c r="N94" s="84"/>
      <c r="O94" s="85"/>
    </row>
    <row r="95" spans="2:15" ht="14.25" customHeight="1" x14ac:dyDescent="0.2">
      <c r="B95" s="91"/>
      <c r="C95" s="84"/>
      <c r="D95" s="92"/>
      <c r="E95" s="148"/>
      <c r="F95" s="78"/>
      <c r="G95" s="161"/>
      <c r="H95" s="78"/>
      <c r="I95" s="138"/>
      <c r="J95" s="138"/>
      <c r="K95" s="138"/>
      <c r="L95" s="78"/>
      <c r="M95" s="83"/>
      <c r="N95" s="84"/>
      <c r="O95" s="85"/>
    </row>
    <row r="96" spans="2:15" ht="14.25" customHeight="1" thickBot="1" x14ac:dyDescent="0.25">
      <c r="B96" s="93"/>
      <c r="C96" s="87"/>
      <c r="D96" s="94"/>
      <c r="E96" s="150"/>
      <c r="F96" s="79"/>
      <c r="G96" s="162"/>
      <c r="H96" s="79"/>
      <c r="I96" s="139"/>
      <c r="J96" s="139"/>
      <c r="K96" s="139"/>
      <c r="L96" s="79"/>
      <c r="M96" s="86"/>
      <c r="N96" s="87"/>
      <c r="O96" s="88"/>
    </row>
    <row r="97" spans="2:15" ht="14.25" customHeight="1" x14ac:dyDescent="0.25">
      <c r="B97" s="89" t="s">
        <v>158</v>
      </c>
      <c r="C97" s="81"/>
      <c r="D97" s="90"/>
      <c r="E97" s="77" t="s">
        <v>164</v>
      </c>
      <c r="F97" s="77" t="s">
        <v>172</v>
      </c>
      <c r="G97" s="160" t="s">
        <v>184</v>
      </c>
      <c r="H97" s="77" t="s">
        <v>198</v>
      </c>
      <c r="I97" s="77" t="s">
        <v>151</v>
      </c>
      <c r="J97" s="77" t="s">
        <v>165</v>
      </c>
      <c r="K97" s="77">
        <v>0</v>
      </c>
      <c r="L97" s="77">
        <v>0</v>
      </c>
      <c r="M97" s="80" t="s">
        <v>88</v>
      </c>
      <c r="N97" s="81"/>
      <c r="O97" s="82"/>
    </row>
    <row r="98" spans="2:15" ht="14.25" customHeight="1" x14ac:dyDescent="0.2">
      <c r="B98" s="91"/>
      <c r="C98" s="84"/>
      <c r="D98" s="92"/>
      <c r="E98" s="78"/>
      <c r="F98" s="78"/>
      <c r="G98" s="161"/>
      <c r="H98" s="78"/>
      <c r="I98" s="138"/>
      <c r="J98" s="138"/>
      <c r="K98" s="138"/>
      <c r="L98" s="78"/>
      <c r="M98" s="83"/>
      <c r="N98" s="84"/>
      <c r="O98" s="85"/>
    </row>
    <row r="99" spans="2:15" ht="14.25" customHeight="1" x14ac:dyDescent="0.2">
      <c r="B99" s="91"/>
      <c r="C99" s="84"/>
      <c r="D99" s="92"/>
      <c r="E99" s="78"/>
      <c r="F99" s="78"/>
      <c r="G99" s="161"/>
      <c r="H99" s="78"/>
      <c r="I99" s="138"/>
      <c r="J99" s="138"/>
      <c r="K99" s="138"/>
      <c r="L99" s="78"/>
      <c r="M99" s="83"/>
      <c r="N99" s="84"/>
      <c r="O99" s="85"/>
    </row>
    <row r="100" spans="2:15" ht="14.25" customHeight="1" x14ac:dyDescent="0.2">
      <c r="B100" s="91"/>
      <c r="C100" s="84"/>
      <c r="D100" s="92"/>
      <c r="E100" s="78"/>
      <c r="F100" s="78"/>
      <c r="G100" s="161"/>
      <c r="H100" s="78"/>
      <c r="I100" s="138"/>
      <c r="J100" s="138"/>
      <c r="K100" s="138"/>
      <c r="L100" s="78"/>
      <c r="M100" s="83"/>
      <c r="N100" s="84"/>
      <c r="O100" s="85"/>
    </row>
    <row r="101" spans="2:15" ht="14.25" customHeight="1" thickBot="1" x14ac:dyDescent="0.25">
      <c r="B101" s="93"/>
      <c r="C101" s="87"/>
      <c r="D101" s="94"/>
      <c r="E101" s="79"/>
      <c r="F101" s="79"/>
      <c r="G101" s="162"/>
      <c r="H101" s="79"/>
      <c r="I101" s="139"/>
      <c r="J101" s="139"/>
      <c r="K101" s="139"/>
      <c r="L101" s="79"/>
      <c r="M101" s="86"/>
      <c r="N101" s="87"/>
      <c r="O101" s="88"/>
    </row>
    <row r="102" spans="2:15" ht="14.25" customHeight="1" x14ac:dyDescent="0.25">
      <c r="B102" s="89" t="s">
        <v>159</v>
      </c>
      <c r="C102" s="81"/>
      <c r="D102" s="90"/>
      <c r="E102" s="77" t="s">
        <v>165</v>
      </c>
      <c r="F102" s="77" t="s">
        <v>173</v>
      </c>
      <c r="G102" s="160" t="s">
        <v>185</v>
      </c>
      <c r="H102" s="77" t="s">
        <v>199</v>
      </c>
      <c r="I102" s="77" t="s">
        <v>204</v>
      </c>
      <c r="J102" s="77" t="s">
        <v>166</v>
      </c>
      <c r="K102" s="77">
        <v>0</v>
      </c>
      <c r="L102" s="77">
        <v>0</v>
      </c>
      <c r="M102" s="80" t="s">
        <v>88</v>
      </c>
      <c r="N102" s="81"/>
      <c r="O102" s="82"/>
    </row>
    <row r="103" spans="2:15" ht="14.25" customHeight="1" x14ac:dyDescent="0.2">
      <c r="B103" s="91"/>
      <c r="C103" s="84"/>
      <c r="D103" s="92"/>
      <c r="E103" s="78"/>
      <c r="F103" s="78"/>
      <c r="G103" s="161"/>
      <c r="H103" s="78"/>
      <c r="I103" s="138"/>
      <c r="J103" s="138"/>
      <c r="K103" s="138"/>
      <c r="L103" s="78"/>
      <c r="M103" s="83"/>
      <c r="N103" s="84"/>
      <c r="O103" s="85"/>
    </row>
    <row r="104" spans="2:15" ht="14.25" customHeight="1" x14ac:dyDescent="0.2">
      <c r="B104" s="91"/>
      <c r="C104" s="84"/>
      <c r="D104" s="92"/>
      <c r="E104" s="78"/>
      <c r="F104" s="78"/>
      <c r="G104" s="161"/>
      <c r="H104" s="78"/>
      <c r="I104" s="138"/>
      <c r="J104" s="138"/>
      <c r="K104" s="138"/>
      <c r="L104" s="78"/>
      <c r="M104" s="83"/>
      <c r="N104" s="84"/>
      <c r="O104" s="85"/>
    </row>
    <row r="105" spans="2:15" ht="14.25" customHeight="1" x14ac:dyDescent="0.2">
      <c r="B105" s="91"/>
      <c r="C105" s="84"/>
      <c r="D105" s="92"/>
      <c r="E105" s="78"/>
      <c r="F105" s="78"/>
      <c r="G105" s="161"/>
      <c r="H105" s="78"/>
      <c r="I105" s="138"/>
      <c r="J105" s="138"/>
      <c r="K105" s="138"/>
      <c r="L105" s="78"/>
      <c r="M105" s="83"/>
      <c r="N105" s="84"/>
      <c r="O105" s="85"/>
    </row>
    <row r="106" spans="2:15" ht="14.25" customHeight="1" thickBot="1" x14ac:dyDescent="0.25">
      <c r="B106" s="93"/>
      <c r="C106" s="87"/>
      <c r="D106" s="94"/>
      <c r="E106" s="79"/>
      <c r="F106" s="79"/>
      <c r="G106" s="162"/>
      <c r="H106" s="79"/>
      <c r="I106" s="139"/>
      <c r="J106" s="139"/>
      <c r="K106" s="139"/>
      <c r="L106" s="79"/>
      <c r="M106" s="86"/>
      <c r="N106" s="87"/>
      <c r="O106" s="88"/>
    </row>
    <row r="107" spans="2:15" ht="14.25" customHeight="1" x14ac:dyDescent="0.25">
      <c r="B107" s="89" t="s">
        <v>160</v>
      </c>
      <c r="C107" s="81"/>
      <c r="D107" s="90"/>
      <c r="E107" s="149" t="s">
        <v>166</v>
      </c>
      <c r="F107" s="77" t="s">
        <v>174</v>
      </c>
      <c r="G107" s="160" t="s">
        <v>186</v>
      </c>
      <c r="H107" s="77" t="s">
        <v>200</v>
      </c>
      <c r="I107" s="77" t="s">
        <v>165</v>
      </c>
      <c r="J107" s="77" t="s">
        <v>167</v>
      </c>
      <c r="K107" s="77">
        <v>0</v>
      </c>
      <c r="L107" s="77">
        <v>0</v>
      </c>
      <c r="M107" s="80" t="s">
        <v>88</v>
      </c>
      <c r="N107" s="81"/>
      <c r="O107" s="82"/>
    </row>
    <row r="108" spans="2:15" ht="14.25" customHeight="1" x14ac:dyDescent="0.2">
      <c r="B108" s="91"/>
      <c r="C108" s="84"/>
      <c r="D108" s="92"/>
      <c r="E108" s="148"/>
      <c r="F108" s="78"/>
      <c r="G108" s="161"/>
      <c r="H108" s="78"/>
      <c r="I108" s="138"/>
      <c r="J108" s="138"/>
      <c r="K108" s="138"/>
      <c r="L108" s="78"/>
      <c r="M108" s="83"/>
      <c r="N108" s="84"/>
      <c r="O108" s="85"/>
    </row>
    <row r="109" spans="2:15" ht="14.25" customHeight="1" x14ac:dyDescent="0.2">
      <c r="B109" s="91"/>
      <c r="C109" s="84"/>
      <c r="D109" s="92"/>
      <c r="E109" s="148"/>
      <c r="F109" s="78"/>
      <c r="G109" s="161"/>
      <c r="H109" s="78"/>
      <c r="I109" s="138"/>
      <c r="J109" s="138"/>
      <c r="K109" s="138"/>
      <c r="L109" s="78"/>
      <c r="M109" s="83"/>
      <c r="N109" s="84"/>
      <c r="O109" s="85"/>
    </row>
    <row r="110" spans="2:15" ht="14.25" customHeight="1" x14ac:dyDescent="0.2">
      <c r="B110" s="91"/>
      <c r="C110" s="84"/>
      <c r="D110" s="92"/>
      <c r="E110" s="148"/>
      <c r="F110" s="78"/>
      <c r="G110" s="161"/>
      <c r="H110" s="78"/>
      <c r="I110" s="138"/>
      <c r="J110" s="138"/>
      <c r="K110" s="138"/>
      <c r="L110" s="78"/>
      <c r="M110" s="83"/>
      <c r="N110" s="84"/>
      <c r="O110" s="85"/>
    </row>
    <row r="111" spans="2:15" ht="14.25" customHeight="1" thickBot="1" x14ac:dyDescent="0.25">
      <c r="B111" s="93"/>
      <c r="C111" s="87"/>
      <c r="D111" s="94"/>
      <c r="E111" s="150"/>
      <c r="F111" s="79"/>
      <c r="G111" s="162"/>
      <c r="H111" s="79"/>
      <c r="I111" s="139"/>
      <c r="J111" s="139"/>
      <c r="K111" s="139"/>
      <c r="L111" s="79"/>
      <c r="M111" s="86"/>
      <c r="N111" s="87"/>
      <c r="O111" s="88"/>
    </row>
    <row r="112" spans="2:15" ht="14.25" customHeight="1" x14ac:dyDescent="0.25">
      <c r="B112" s="89" t="s">
        <v>161</v>
      </c>
      <c r="C112" s="81"/>
      <c r="D112" s="90"/>
      <c r="E112" s="77" t="s">
        <v>167</v>
      </c>
      <c r="F112" s="77" t="s">
        <v>175</v>
      </c>
      <c r="G112" s="160" t="s">
        <v>187</v>
      </c>
      <c r="H112" s="77" t="s">
        <v>201</v>
      </c>
      <c r="I112" s="77" t="s">
        <v>166</v>
      </c>
      <c r="J112" s="77" t="s">
        <v>168</v>
      </c>
      <c r="K112" s="77">
        <v>0</v>
      </c>
      <c r="L112" s="77">
        <v>0</v>
      </c>
      <c r="M112" s="80" t="s">
        <v>88</v>
      </c>
      <c r="N112" s="81"/>
      <c r="O112" s="82"/>
    </row>
    <row r="113" spans="2:15" ht="14.25" customHeight="1" x14ac:dyDescent="0.2">
      <c r="B113" s="91"/>
      <c r="C113" s="84"/>
      <c r="D113" s="92"/>
      <c r="E113" s="78"/>
      <c r="F113" s="78"/>
      <c r="G113" s="161"/>
      <c r="H113" s="78"/>
      <c r="I113" s="138"/>
      <c r="J113" s="138"/>
      <c r="K113" s="138"/>
      <c r="L113" s="78"/>
      <c r="M113" s="83"/>
      <c r="N113" s="84"/>
      <c r="O113" s="85"/>
    </row>
    <row r="114" spans="2:15" ht="14.25" customHeight="1" x14ac:dyDescent="0.2">
      <c r="B114" s="91"/>
      <c r="C114" s="84"/>
      <c r="D114" s="92"/>
      <c r="E114" s="78"/>
      <c r="F114" s="78"/>
      <c r="G114" s="161"/>
      <c r="H114" s="78"/>
      <c r="I114" s="138"/>
      <c r="J114" s="138"/>
      <c r="K114" s="138"/>
      <c r="L114" s="78"/>
      <c r="M114" s="83"/>
      <c r="N114" s="84"/>
      <c r="O114" s="85"/>
    </row>
    <row r="115" spans="2:15" ht="14.25" customHeight="1" x14ac:dyDescent="0.2">
      <c r="B115" s="91"/>
      <c r="C115" s="84"/>
      <c r="D115" s="92"/>
      <c r="E115" s="78"/>
      <c r="F115" s="78"/>
      <c r="G115" s="161"/>
      <c r="H115" s="78"/>
      <c r="I115" s="138"/>
      <c r="J115" s="138"/>
      <c r="K115" s="138"/>
      <c r="L115" s="78"/>
      <c r="M115" s="83"/>
      <c r="N115" s="84"/>
      <c r="O115" s="85"/>
    </row>
    <row r="116" spans="2:15" ht="14.25" customHeight="1" thickBot="1" x14ac:dyDescent="0.25">
      <c r="B116" s="93"/>
      <c r="C116" s="87"/>
      <c r="D116" s="94"/>
      <c r="E116" s="79"/>
      <c r="F116" s="79"/>
      <c r="G116" s="162"/>
      <c r="H116" s="79"/>
      <c r="I116" s="139"/>
      <c r="J116" s="139"/>
      <c r="K116" s="139"/>
      <c r="L116" s="79"/>
      <c r="M116" s="86"/>
      <c r="N116" s="87"/>
      <c r="O116" s="88"/>
    </row>
    <row r="117" spans="2:15" ht="14.25" customHeight="1" x14ac:dyDescent="0.25">
      <c r="B117" s="89" t="s">
        <v>162</v>
      </c>
      <c r="C117" s="81"/>
      <c r="D117" s="90"/>
      <c r="E117" s="77" t="s">
        <v>168</v>
      </c>
      <c r="F117" s="77" t="s">
        <v>176</v>
      </c>
      <c r="G117" s="160" t="s">
        <v>188</v>
      </c>
      <c r="H117" s="77" t="s">
        <v>202</v>
      </c>
      <c r="I117" s="77" t="s">
        <v>205</v>
      </c>
      <c r="J117" s="77" t="s">
        <v>169</v>
      </c>
      <c r="K117" s="77">
        <v>0</v>
      </c>
      <c r="L117" s="77">
        <v>0</v>
      </c>
      <c r="M117" s="80" t="s">
        <v>88</v>
      </c>
      <c r="N117" s="81"/>
      <c r="O117" s="82"/>
    </row>
    <row r="118" spans="2:15" ht="14.25" customHeight="1" x14ac:dyDescent="0.2">
      <c r="B118" s="91"/>
      <c r="C118" s="84"/>
      <c r="D118" s="92"/>
      <c r="E118" s="78"/>
      <c r="F118" s="78"/>
      <c r="G118" s="161"/>
      <c r="H118" s="78"/>
      <c r="I118" s="138"/>
      <c r="J118" s="138"/>
      <c r="K118" s="138"/>
      <c r="L118" s="78"/>
      <c r="M118" s="83"/>
      <c r="N118" s="84"/>
      <c r="O118" s="85"/>
    </row>
    <row r="119" spans="2:15" ht="14.25" customHeight="1" x14ac:dyDescent="0.2">
      <c r="B119" s="91"/>
      <c r="C119" s="84"/>
      <c r="D119" s="92"/>
      <c r="E119" s="78"/>
      <c r="F119" s="78"/>
      <c r="G119" s="161"/>
      <c r="H119" s="78"/>
      <c r="I119" s="138"/>
      <c r="J119" s="138"/>
      <c r="K119" s="138"/>
      <c r="L119" s="78"/>
      <c r="M119" s="83"/>
      <c r="N119" s="84"/>
      <c r="O119" s="85"/>
    </row>
    <row r="120" spans="2:15" ht="14.25" customHeight="1" x14ac:dyDescent="0.2">
      <c r="B120" s="91"/>
      <c r="C120" s="84"/>
      <c r="D120" s="92"/>
      <c r="E120" s="78"/>
      <c r="F120" s="78"/>
      <c r="G120" s="161"/>
      <c r="H120" s="78"/>
      <c r="I120" s="138"/>
      <c r="J120" s="138"/>
      <c r="K120" s="138"/>
      <c r="L120" s="78"/>
      <c r="M120" s="83"/>
      <c r="N120" s="84"/>
      <c r="O120" s="85"/>
    </row>
    <row r="121" spans="2:15" ht="14.25" customHeight="1" thickBot="1" x14ac:dyDescent="0.25">
      <c r="B121" s="93"/>
      <c r="C121" s="87"/>
      <c r="D121" s="94"/>
      <c r="E121" s="79"/>
      <c r="F121" s="79"/>
      <c r="G121" s="162"/>
      <c r="H121" s="79"/>
      <c r="I121" s="139"/>
      <c r="J121" s="139"/>
      <c r="K121" s="139"/>
      <c r="L121" s="79"/>
      <c r="M121" s="86"/>
      <c r="N121" s="87"/>
      <c r="O121" s="88"/>
    </row>
    <row r="122" spans="2:15" ht="14.25" customHeight="1" x14ac:dyDescent="0.25">
      <c r="B122" s="89" t="s">
        <v>145</v>
      </c>
      <c r="C122" s="81"/>
      <c r="D122" s="90"/>
      <c r="E122" s="149" t="s">
        <v>169</v>
      </c>
      <c r="F122" s="77" t="s">
        <v>177</v>
      </c>
      <c r="G122" s="160" t="s">
        <v>189</v>
      </c>
      <c r="H122" s="77" t="s">
        <v>194</v>
      </c>
      <c r="I122" s="77" t="s">
        <v>168</v>
      </c>
      <c r="J122" s="77" t="s">
        <v>170</v>
      </c>
      <c r="K122" s="77">
        <v>0</v>
      </c>
      <c r="L122" s="77">
        <v>0</v>
      </c>
      <c r="M122" s="80" t="s">
        <v>88</v>
      </c>
      <c r="N122" s="81"/>
      <c r="O122" s="82"/>
    </row>
    <row r="123" spans="2:15" ht="14.25" customHeight="1" x14ac:dyDescent="0.2">
      <c r="B123" s="91"/>
      <c r="C123" s="84"/>
      <c r="D123" s="92"/>
      <c r="E123" s="148"/>
      <c r="F123" s="78"/>
      <c r="G123" s="161"/>
      <c r="H123" s="78"/>
      <c r="I123" s="138"/>
      <c r="J123" s="138"/>
      <c r="K123" s="138"/>
      <c r="L123" s="78"/>
      <c r="M123" s="83"/>
      <c r="N123" s="84"/>
      <c r="O123" s="85"/>
    </row>
    <row r="124" spans="2:15" ht="14.25" customHeight="1" x14ac:dyDescent="0.2">
      <c r="B124" s="91"/>
      <c r="C124" s="84"/>
      <c r="D124" s="92"/>
      <c r="E124" s="148"/>
      <c r="F124" s="78"/>
      <c r="G124" s="161"/>
      <c r="H124" s="78"/>
      <c r="I124" s="138"/>
      <c r="J124" s="138"/>
      <c r="K124" s="138"/>
      <c r="L124" s="78"/>
      <c r="M124" s="83"/>
      <c r="N124" s="84"/>
      <c r="O124" s="85"/>
    </row>
    <row r="125" spans="2:15" ht="14.25" customHeight="1" x14ac:dyDescent="0.2">
      <c r="B125" s="91"/>
      <c r="C125" s="84"/>
      <c r="D125" s="92"/>
      <c r="E125" s="148"/>
      <c r="F125" s="78"/>
      <c r="G125" s="161"/>
      <c r="H125" s="78"/>
      <c r="I125" s="138"/>
      <c r="J125" s="138"/>
      <c r="K125" s="138"/>
      <c r="L125" s="78"/>
      <c r="M125" s="83"/>
      <c r="N125" s="84"/>
      <c r="O125" s="85"/>
    </row>
    <row r="126" spans="2:15" ht="14.25" customHeight="1" thickBot="1" x14ac:dyDescent="0.25">
      <c r="B126" s="93"/>
      <c r="C126" s="87"/>
      <c r="D126" s="94"/>
      <c r="E126" s="150"/>
      <c r="F126" s="79"/>
      <c r="G126" s="162"/>
      <c r="H126" s="79"/>
      <c r="I126" s="139"/>
      <c r="J126" s="139"/>
      <c r="K126" s="139"/>
      <c r="L126" s="79"/>
      <c r="M126" s="86"/>
      <c r="N126" s="87"/>
      <c r="O126" s="88"/>
    </row>
    <row r="127" spans="2:15" ht="14.25" customHeight="1" x14ac:dyDescent="0.25">
      <c r="B127" s="89" t="s">
        <v>146</v>
      </c>
      <c r="C127" s="81"/>
      <c r="D127" s="90"/>
      <c r="E127" s="77" t="s">
        <v>170</v>
      </c>
      <c r="F127" s="77" t="s">
        <v>178</v>
      </c>
      <c r="G127" s="160" t="s">
        <v>190</v>
      </c>
      <c r="H127" s="77" t="s">
        <v>203</v>
      </c>
      <c r="I127" s="77" t="s">
        <v>169</v>
      </c>
      <c r="J127" s="77" t="s">
        <v>206</v>
      </c>
      <c r="K127" s="77">
        <v>0</v>
      </c>
      <c r="L127" s="77">
        <v>0</v>
      </c>
      <c r="M127" s="80" t="s">
        <v>88</v>
      </c>
      <c r="N127" s="81"/>
      <c r="O127" s="82"/>
    </row>
    <row r="128" spans="2:15" ht="14.25" customHeight="1" x14ac:dyDescent="0.2">
      <c r="B128" s="91"/>
      <c r="C128" s="84"/>
      <c r="D128" s="92"/>
      <c r="E128" s="78"/>
      <c r="F128" s="78"/>
      <c r="G128" s="161"/>
      <c r="H128" s="78"/>
      <c r="I128" s="138"/>
      <c r="J128" s="138"/>
      <c r="K128" s="138"/>
      <c r="L128" s="78"/>
      <c r="M128" s="83"/>
      <c r="N128" s="84"/>
      <c r="O128" s="85"/>
    </row>
    <row r="129" spans="2:15" ht="14.25" customHeight="1" x14ac:dyDescent="0.2">
      <c r="B129" s="91"/>
      <c r="C129" s="84"/>
      <c r="D129" s="92"/>
      <c r="E129" s="78"/>
      <c r="F129" s="78"/>
      <c r="G129" s="161"/>
      <c r="H129" s="78"/>
      <c r="I129" s="138"/>
      <c r="J129" s="138"/>
      <c r="K129" s="138"/>
      <c r="L129" s="78"/>
      <c r="M129" s="83"/>
      <c r="N129" s="84"/>
      <c r="O129" s="85"/>
    </row>
    <row r="130" spans="2:15" ht="14.25" customHeight="1" x14ac:dyDescent="0.2">
      <c r="B130" s="91"/>
      <c r="C130" s="84"/>
      <c r="D130" s="92"/>
      <c r="E130" s="78"/>
      <c r="F130" s="78"/>
      <c r="G130" s="161"/>
      <c r="H130" s="78"/>
      <c r="I130" s="138"/>
      <c r="J130" s="138"/>
      <c r="K130" s="138"/>
      <c r="L130" s="78"/>
      <c r="M130" s="83"/>
      <c r="N130" s="84"/>
      <c r="O130" s="85"/>
    </row>
    <row r="131" spans="2:15" ht="14.25" customHeight="1" thickBot="1" x14ac:dyDescent="0.25">
      <c r="B131" s="93"/>
      <c r="C131" s="87"/>
      <c r="D131" s="94"/>
      <c r="E131" s="79"/>
      <c r="F131" s="79"/>
      <c r="G131" s="162"/>
      <c r="H131" s="79"/>
      <c r="I131" s="139"/>
      <c r="J131" s="139"/>
      <c r="K131" s="139"/>
      <c r="L131" s="79"/>
      <c r="M131" s="86"/>
      <c r="N131" s="87"/>
      <c r="O131" s="88"/>
    </row>
    <row r="132" spans="2:15" ht="14.25" customHeight="1" x14ac:dyDescent="0.2"/>
    <row r="133" spans="2:15" ht="14.25" customHeight="1" x14ac:dyDescent="0.2"/>
    <row r="134" spans="2:15" ht="14.25" customHeight="1" x14ac:dyDescent="0.2"/>
    <row r="135" spans="2:15" ht="14.25" customHeight="1" x14ac:dyDescent="0.2"/>
    <row r="136" spans="2:15" ht="14.25" customHeight="1" x14ac:dyDescent="0.2"/>
    <row r="137" spans="2:15" ht="14.25" customHeight="1" x14ac:dyDescent="0.2"/>
    <row r="138" spans="2:15" ht="14.25" customHeight="1" x14ac:dyDescent="0.2"/>
    <row r="139" spans="2:15" ht="14.25" customHeight="1" x14ac:dyDescent="0.2"/>
    <row r="140" spans="2:15" ht="14.25" customHeight="1" x14ac:dyDescent="0.2"/>
    <row r="141" spans="2:15" ht="14.25" customHeight="1" x14ac:dyDescent="0.2"/>
    <row r="142" spans="2:15" ht="14.25" customHeight="1" x14ac:dyDescent="0.2"/>
    <row r="143" spans="2:15" ht="14.25" customHeight="1" x14ac:dyDescent="0.2"/>
    <row r="144" spans="2:15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</sheetData>
  <mergeCells count="253">
    <mergeCell ref="J57:J61"/>
    <mergeCell ref="K57:K61"/>
    <mergeCell ref="L57:L61"/>
    <mergeCell ref="M57:O61"/>
    <mergeCell ref="G117:G121"/>
    <mergeCell ref="G122:G126"/>
    <mergeCell ref="G127:G131"/>
    <mergeCell ref="H57:H61"/>
    <mergeCell ref="I57:I61"/>
    <mergeCell ref="G82:G86"/>
    <mergeCell ref="G87:G91"/>
    <mergeCell ref="G92:G96"/>
    <mergeCell ref="G97:G101"/>
    <mergeCell ref="G102:G106"/>
    <mergeCell ref="K127:K131"/>
    <mergeCell ref="L127:L131"/>
    <mergeCell ref="M127:O131"/>
    <mergeCell ref="G12:G16"/>
    <mergeCell ref="G17:G21"/>
    <mergeCell ref="G22:G26"/>
    <mergeCell ref="G27:G31"/>
    <mergeCell ref="G32:G36"/>
    <mergeCell ref="G37:G41"/>
    <mergeCell ref="G42:G46"/>
    <mergeCell ref="G47:G51"/>
    <mergeCell ref="G52:G56"/>
    <mergeCell ref="G57:G61"/>
    <mergeCell ref="G62:G66"/>
    <mergeCell ref="G67:G71"/>
    <mergeCell ref="G72:G76"/>
    <mergeCell ref="E127:E131"/>
    <mergeCell ref="H127:H131"/>
    <mergeCell ref="I127:I131"/>
    <mergeCell ref="J127:J131"/>
    <mergeCell ref="J117:J121"/>
    <mergeCell ref="K117:K121"/>
    <mergeCell ref="L117:L121"/>
    <mergeCell ref="M117:O121"/>
    <mergeCell ref="H122:H126"/>
    <mergeCell ref="I122:I126"/>
    <mergeCell ref="J122:J126"/>
    <mergeCell ref="K122:K126"/>
    <mergeCell ref="L122:L126"/>
    <mergeCell ref="M122:O126"/>
    <mergeCell ref="J107:J111"/>
    <mergeCell ref="K107:K111"/>
    <mergeCell ref="L107:L111"/>
    <mergeCell ref="M107:O111"/>
    <mergeCell ref="B112:D116"/>
    <mergeCell ref="E112:E116"/>
    <mergeCell ref="F112:F116"/>
    <mergeCell ref="H112:H116"/>
    <mergeCell ref="I112:I116"/>
    <mergeCell ref="J112:J116"/>
    <mergeCell ref="K112:K116"/>
    <mergeCell ref="L112:L116"/>
    <mergeCell ref="M112:O116"/>
    <mergeCell ref="G107:G111"/>
    <mergeCell ref="G112:G116"/>
    <mergeCell ref="B57:D61"/>
    <mergeCell ref="E57:E61"/>
    <mergeCell ref="F57:F61"/>
    <mergeCell ref="B82:D86"/>
    <mergeCell ref="E82:E86"/>
    <mergeCell ref="F82:F86"/>
    <mergeCell ref="J102:J106"/>
    <mergeCell ref="K102:K106"/>
    <mergeCell ref="L102:L106"/>
    <mergeCell ref="M102:O106"/>
    <mergeCell ref="B102:D106"/>
    <mergeCell ref="E102:E106"/>
    <mergeCell ref="F102:F106"/>
    <mergeCell ref="H102:H106"/>
    <mergeCell ref="I102:I106"/>
    <mergeCell ref="J92:J96"/>
    <mergeCell ref="K92:K96"/>
    <mergeCell ref="L92:L96"/>
    <mergeCell ref="M92:O96"/>
    <mergeCell ref="B97:D101"/>
    <mergeCell ref="E97:E101"/>
    <mergeCell ref="F97:F101"/>
    <mergeCell ref="H97:H101"/>
    <mergeCell ref="I97:I101"/>
    <mergeCell ref="J97:J101"/>
    <mergeCell ref="K97:K101"/>
    <mergeCell ref="L97:L101"/>
    <mergeCell ref="M97:O101"/>
    <mergeCell ref="B92:D96"/>
    <mergeCell ref="E92:E96"/>
    <mergeCell ref="F92:F96"/>
    <mergeCell ref="H92:H96"/>
    <mergeCell ref="I92:I96"/>
    <mergeCell ref="J82:J86"/>
    <mergeCell ref="K82:K86"/>
    <mergeCell ref="L82:L86"/>
    <mergeCell ref="M82:O86"/>
    <mergeCell ref="B127:D131"/>
    <mergeCell ref="F127:F131"/>
    <mergeCell ref="H87:H91"/>
    <mergeCell ref="I87:I91"/>
    <mergeCell ref="J87:J91"/>
    <mergeCell ref="K87:K91"/>
    <mergeCell ref="L87:L91"/>
    <mergeCell ref="M87:O91"/>
    <mergeCell ref="B87:D91"/>
    <mergeCell ref="E87:E91"/>
    <mergeCell ref="F87:F91"/>
    <mergeCell ref="B122:D126"/>
    <mergeCell ref="E122:E126"/>
    <mergeCell ref="F122:F126"/>
    <mergeCell ref="H82:H86"/>
    <mergeCell ref="I82:I86"/>
    <mergeCell ref="B107:D111"/>
    <mergeCell ref="E107:E111"/>
    <mergeCell ref="F107:F111"/>
    <mergeCell ref="H107:H111"/>
    <mergeCell ref="I107:I111"/>
    <mergeCell ref="B117:D121"/>
    <mergeCell ref="E117:E121"/>
    <mergeCell ref="F117:F121"/>
    <mergeCell ref="H117:H121"/>
    <mergeCell ref="I117:I121"/>
    <mergeCell ref="J72:J76"/>
    <mergeCell ref="K72:K76"/>
    <mergeCell ref="L72:L76"/>
    <mergeCell ref="M72:O76"/>
    <mergeCell ref="B77:D81"/>
    <mergeCell ref="E77:E81"/>
    <mergeCell ref="F77:F81"/>
    <mergeCell ref="H77:H81"/>
    <mergeCell ref="I77:I81"/>
    <mergeCell ref="J77:J81"/>
    <mergeCell ref="K77:K81"/>
    <mergeCell ref="L77:L81"/>
    <mergeCell ref="M77:O81"/>
    <mergeCell ref="G77:G81"/>
    <mergeCell ref="B72:D76"/>
    <mergeCell ref="E72:E76"/>
    <mergeCell ref="F72:F76"/>
    <mergeCell ref="H72:H76"/>
    <mergeCell ref="I72:I76"/>
    <mergeCell ref="J62:J66"/>
    <mergeCell ref="K62:K66"/>
    <mergeCell ref="L62:L66"/>
    <mergeCell ref="M62:O66"/>
    <mergeCell ref="B67:D71"/>
    <mergeCell ref="E67:E71"/>
    <mergeCell ref="F67:F71"/>
    <mergeCell ref="H67:H71"/>
    <mergeCell ref="I67:I71"/>
    <mergeCell ref="J67:J71"/>
    <mergeCell ref="K67:K71"/>
    <mergeCell ref="L67:L71"/>
    <mergeCell ref="M67:O71"/>
    <mergeCell ref="B62:D66"/>
    <mergeCell ref="E62:E66"/>
    <mergeCell ref="F62:F66"/>
    <mergeCell ref="H62:H66"/>
    <mergeCell ref="I62:I66"/>
    <mergeCell ref="J47:J51"/>
    <mergeCell ref="K47:K51"/>
    <mergeCell ref="L47:L51"/>
    <mergeCell ref="M47:O51"/>
    <mergeCell ref="B52:D56"/>
    <mergeCell ref="E52:E56"/>
    <mergeCell ref="F52:F56"/>
    <mergeCell ref="H52:H56"/>
    <mergeCell ref="I52:I56"/>
    <mergeCell ref="J52:J56"/>
    <mergeCell ref="K52:K56"/>
    <mergeCell ref="L52:L56"/>
    <mergeCell ref="M52:O56"/>
    <mergeCell ref="B47:D51"/>
    <mergeCell ref="E47:E51"/>
    <mergeCell ref="F47:F51"/>
    <mergeCell ref="H47:H51"/>
    <mergeCell ref="I47:I51"/>
    <mergeCell ref="B17:D21"/>
    <mergeCell ref="E17:E21"/>
    <mergeCell ref="F17:F21"/>
    <mergeCell ref="E22:E26"/>
    <mergeCell ref="F22:F26"/>
    <mergeCell ref="M17:O21"/>
    <mergeCell ref="B7:I7"/>
    <mergeCell ref="B8:I8"/>
    <mergeCell ref="J8:O8"/>
    <mergeCell ref="B10:D10"/>
    <mergeCell ref="M10:O10"/>
    <mergeCell ref="B11:D11"/>
    <mergeCell ref="B12:D16"/>
    <mergeCell ref="H12:H16"/>
    <mergeCell ref="I12:I16"/>
    <mergeCell ref="H17:H21"/>
    <mergeCell ref="I17:I21"/>
    <mergeCell ref="J17:J21"/>
    <mergeCell ref="K17:K21"/>
    <mergeCell ref="L17:L21"/>
    <mergeCell ref="E12:E16"/>
    <mergeCell ref="B5:O6"/>
    <mergeCell ref="J7:O7"/>
    <mergeCell ref="J12:J16"/>
    <mergeCell ref="K12:K16"/>
    <mergeCell ref="L12:L16"/>
    <mergeCell ref="M12:O16"/>
    <mergeCell ref="F12:F16"/>
    <mergeCell ref="B2:O2"/>
    <mergeCell ref="C3:E3"/>
    <mergeCell ref="I3:O3"/>
    <mergeCell ref="C4:E4"/>
    <mergeCell ref="I4:O4"/>
    <mergeCell ref="L42:L46"/>
    <mergeCell ref="M42:O46"/>
    <mergeCell ref="B42:D46"/>
    <mergeCell ref="E42:E46"/>
    <mergeCell ref="F42:F46"/>
    <mergeCell ref="H42:H46"/>
    <mergeCell ref="I42:I46"/>
    <mergeCell ref="J42:J46"/>
    <mergeCell ref="K42:K46"/>
    <mergeCell ref="L37:L41"/>
    <mergeCell ref="M37:O41"/>
    <mergeCell ref="B37:D41"/>
    <mergeCell ref="E37:E41"/>
    <mergeCell ref="F37:F41"/>
    <mergeCell ref="H37:H41"/>
    <mergeCell ref="I37:I41"/>
    <mergeCell ref="J37:J41"/>
    <mergeCell ref="K37:K41"/>
    <mergeCell ref="L32:L36"/>
    <mergeCell ref="M32:O36"/>
    <mergeCell ref="B32:D36"/>
    <mergeCell ref="E32:E36"/>
    <mergeCell ref="F32:F36"/>
    <mergeCell ref="H32:H36"/>
    <mergeCell ref="I32:I36"/>
    <mergeCell ref="J32:J36"/>
    <mergeCell ref="K32:K36"/>
    <mergeCell ref="K27:K31"/>
    <mergeCell ref="L27:L31"/>
    <mergeCell ref="M27:O31"/>
    <mergeCell ref="B22:D26"/>
    <mergeCell ref="B27:D31"/>
    <mergeCell ref="E27:E31"/>
    <mergeCell ref="F27:F31"/>
    <mergeCell ref="H27:H31"/>
    <mergeCell ref="I27:I31"/>
    <mergeCell ref="J27:J31"/>
    <mergeCell ref="H22:H26"/>
    <mergeCell ref="I22:I26"/>
    <mergeCell ref="J22:J26"/>
    <mergeCell ref="K22:K26"/>
    <mergeCell ref="L22:L26"/>
    <mergeCell ref="M22:O26"/>
  </mergeCells>
  <phoneticPr fontId="27" type="noConversion"/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000"/>
  <sheetViews>
    <sheetView workbookViewId="0"/>
  </sheetViews>
  <sheetFormatPr baseColWidth="10" defaultColWidth="12.625" defaultRowHeight="15" customHeight="1" x14ac:dyDescent="0.2"/>
  <cols>
    <col min="1" max="1" width="6.625" customWidth="1"/>
    <col min="2" max="2" width="13.25" customWidth="1"/>
    <col min="3" max="3" width="13" customWidth="1"/>
    <col min="4" max="4" width="13.125" customWidth="1"/>
    <col min="5" max="5" width="16" customWidth="1"/>
    <col min="6" max="6" width="34.625" customWidth="1"/>
    <col min="7" max="7" width="40.625" customWidth="1"/>
    <col min="8" max="8" width="11.25" customWidth="1"/>
    <col min="9" max="10" width="10" customWidth="1"/>
    <col min="11" max="11" width="11.75" customWidth="1"/>
    <col min="12" max="12" width="6.875" customWidth="1"/>
    <col min="13" max="13" width="10.75" customWidth="1"/>
    <col min="14" max="14" width="11.75" customWidth="1"/>
    <col min="15" max="26" width="10" customWidth="1"/>
  </cols>
  <sheetData>
    <row r="1" spans="1:14" ht="30.75" customHeight="1" x14ac:dyDescent="0.2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14.25" customHeight="1" x14ac:dyDescent="0.2">
      <c r="B2" s="95" t="s">
        <v>0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7"/>
    </row>
    <row r="3" spans="1:14" ht="14.25" customHeight="1" x14ac:dyDescent="0.2">
      <c r="B3" s="1" t="s">
        <v>1</v>
      </c>
      <c r="C3" s="2" t="s">
        <v>2</v>
      </c>
      <c r="D3" s="2"/>
      <c r="E3" s="2" t="s">
        <v>3</v>
      </c>
      <c r="F3" s="2" t="s">
        <v>4</v>
      </c>
      <c r="G3" s="2" t="s">
        <v>5</v>
      </c>
      <c r="H3" s="101" t="s">
        <v>6</v>
      </c>
      <c r="I3" s="99"/>
      <c r="J3" s="99"/>
      <c r="K3" s="99"/>
      <c r="L3" s="99"/>
      <c r="M3" s="99"/>
      <c r="N3" s="102"/>
    </row>
    <row r="4" spans="1:14" ht="14.25" customHeight="1" x14ac:dyDescent="0.2">
      <c r="B4" s="7" t="s">
        <v>7</v>
      </c>
      <c r="C4" s="8" t="s">
        <v>8</v>
      </c>
      <c r="D4" s="8"/>
      <c r="E4" s="8" t="s">
        <v>9</v>
      </c>
      <c r="F4" s="8" t="s">
        <v>9</v>
      </c>
      <c r="G4" s="3">
        <v>43528</v>
      </c>
      <c r="H4" s="103" t="s">
        <v>10</v>
      </c>
      <c r="I4" s="99"/>
      <c r="J4" s="99"/>
      <c r="K4" s="99"/>
      <c r="L4" s="99"/>
      <c r="M4" s="99"/>
      <c r="N4" s="102"/>
    </row>
    <row r="5" spans="1:14" ht="14.25" customHeight="1" x14ac:dyDescent="0.2">
      <c r="B5" s="104" t="s">
        <v>24</v>
      </c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6"/>
    </row>
    <row r="6" spans="1:14" ht="14.25" customHeight="1" x14ac:dyDescent="0.2">
      <c r="B6" s="91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85"/>
    </row>
    <row r="7" spans="1:14" ht="14.25" customHeight="1" x14ac:dyDescent="0.2">
      <c r="B7" s="95" t="s">
        <v>12</v>
      </c>
      <c r="C7" s="96"/>
      <c r="D7" s="96"/>
      <c r="E7" s="96"/>
      <c r="F7" s="96"/>
      <c r="G7" s="96"/>
      <c r="H7" s="109"/>
      <c r="I7" s="108" t="s">
        <v>13</v>
      </c>
      <c r="J7" s="96"/>
      <c r="K7" s="96"/>
      <c r="L7" s="96"/>
      <c r="M7" s="96"/>
      <c r="N7" s="97"/>
    </row>
    <row r="8" spans="1:14" ht="14.25" customHeight="1" x14ac:dyDescent="0.2">
      <c r="B8" s="110"/>
      <c r="C8" s="111"/>
      <c r="D8" s="111"/>
      <c r="E8" s="111"/>
      <c r="F8" s="111"/>
      <c r="G8" s="111"/>
      <c r="H8" s="112"/>
      <c r="I8" s="113"/>
      <c r="J8" s="111"/>
      <c r="K8" s="111"/>
      <c r="L8" s="111"/>
      <c r="M8" s="111"/>
      <c r="N8" s="114"/>
    </row>
    <row r="9" spans="1:14" ht="14.25" customHeight="1" x14ac:dyDescent="0.2">
      <c r="B9" s="74"/>
      <c r="C9" s="74"/>
      <c r="D9" s="74"/>
      <c r="E9" s="74"/>
      <c r="F9" s="74"/>
      <c r="G9" s="74"/>
      <c r="H9" s="74"/>
      <c r="I9" s="75"/>
      <c r="J9" s="75"/>
      <c r="K9" s="75"/>
      <c r="L9" s="75"/>
      <c r="M9" s="75"/>
      <c r="N9" s="75"/>
    </row>
    <row r="10" spans="1:14" ht="42" customHeight="1" x14ac:dyDescent="0.2">
      <c r="B10" s="125" t="s">
        <v>25</v>
      </c>
      <c r="C10" s="81"/>
      <c r="D10" s="90"/>
      <c r="E10" s="121" t="s">
        <v>26</v>
      </c>
      <c r="F10" s="121" t="s">
        <v>17</v>
      </c>
      <c r="G10" s="121" t="s">
        <v>27</v>
      </c>
      <c r="H10" s="122" t="s">
        <v>28</v>
      </c>
      <c r="I10" s="96"/>
      <c r="J10" s="96"/>
      <c r="K10" s="109"/>
      <c r="L10" s="123" t="s">
        <v>29</v>
      </c>
      <c r="M10" s="96"/>
      <c r="N10" s="97"/>
    </row>
    <row r="11" spans="1:14" ht="55.5" customHeight="1" x14ac:dyDescent="0.2">
      <c r="B11" s="93"/>
      <c r="C11" s="87"/>
      <c r="D11" s="94"/>
      <c r="E11" s="79"/>
      <c r="F11" s="79"/>
      <c r="G11" s="79"/>
      <c r="H11" s="16" t="s">
        <v>30</v>
      </c>
      <c r="I11" s="16" t="s">
        <v>31</v>
      </c>
      <c r="J11" s="16" t="s">
        <v>32</v>
      </c>
      <c r="K11" s="16" t="s">
        <v>33</v>
      </c>
      <c r="L11" s="124" t="s">
        <v>34</v>
      </c>
      <c r="M11" s="111"/>
      <c r="N11" s="114"/>
    </row>
    <row r="12" spans="1:14" ht="7.5" customHeight="1" x14ac:dyDescent="0.25">
      <c r="B12" s="120"/>
      <c r="C12" s="84"/>
      <c r="D12" s="8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ht="14.25" customHeight="1" x14ac:dyDescent="0.25">
      <c r="B13" s="89"/>
      <c r="C13" s="81"/>
      <c r="D13" s="90"/>
      <c r="E13" s="77"/>
      <c r="F13" s="12"/>
      <c r="G13" s="77"/>
      <c r="H13" s="77"/>
      <c r="I13" s="77"/>
      <c r="J13" s="77"/>
      <c r="K13" s="77"/>
      <c r="L13" s="80"/>
      <c r="M13" s="81"/>
      <c r="N13" s="82"/>
    </row>
    <row r="14" spans="1:14" ht="14.25" customHeight="1" x14ac:dyDescent="0.25">
      <c r="B14" s="91"/>
      <c r="C14" s="84"/>
      <c r="D14" s="92"/>
      <c r="E14" s="78"/>
      <c r="F14" s="13"/>
      <c r="G14" s="78"/>
      <c r="H14" s="78"/>
      <c r="I14" s="78"/>
      <c r="J14" s="78"/>
      <c r="K14" s="78"/>
      <c r="L14" s="83"/>
      <c r="M14" s="84"/>
      <c r="N14" s="85"/>
    </row>
    <row r="15" spans="1:14" ht="14.25" customHeight="1" x14ac:dyDescent="0.25">
      <c r="B15" s="91"/>
      <c r="C15" s="84"/>
      <c r="D15" s="92"/>
      <c r="E15" s="78"/>
      <c r="F15" s="13"/>
      <c r="G15" s="78"/>
      <c r="H15" s="78"/>
      <c r="I15" s="78"/>
      <c r="J15" s="78"/>
      <c r="K15" s="78"/>
      <c r="L15" s="83"/>
      <c r="M15" s="84"/>
      <c r="N15" s="85"/>
    </row>
    <row r="16" spans="1:14" ht="14.25" customHeight="1" x14ac:dyDescent="0.2">
      <c r="B16" s="91"/>
      <c r="C16" s="84"/>
      <c r="D16" s="92"/>
      <c r="E16" s="78"/>
      <c r="F16" s="14"/>
      <c r="G16" s="78"/>
      <c r="H16" s="78"/>
      <c r="I16" s="78"/>
      <c r="J16" s="78"/>
      <c r="K16" s="78"/>
      <c r="L16" s="83"/>
      <c r="M16" s="84"/>
      <c r="N16" s="85"/>
    </row>
    <row r="17" spans="2:14" ht="14.25" customHeight="1" x14ac:dyDescent="0.25">
      <c r="B17" s="93"/>
      <c r="C17" s="87"/>
      <c r="D17" s="94"/>
      <c r="E17" s="79"/>
      <c r="F17" s="15"/>
      <c r="G17" s="79"/>
      <c r="H17" s="79"/>
      <c r="I17" s="79"/>
      <c r="J17" s="79"/>
      <c r="K17" s="79"/>
      <c r="L17" s="86"/>
      <c r="M17" s="87"/>
      <c r="N17" s="88"/>
    </row>
    <row r="18" spans="2:14" ht="7.5" customHeight="1" x14ac:dyDescent="0.2"/>
    <row r="19" spans="2:14" ht="14.25" customHeight="1" x14ac:dyDescent="0.25">
      <c r="B19" s="89"/>
      <c r="C19" s="81"/>
      <c r="D19" s="90"/>
      <c r="E19" s="77"/>
      <c r="F19" s="12"/>
      <c r="G19" s="77"/>
      <c r="H19" s="77"/>
      <c r="I19" s="77"/>
      <c r="J19" s="77"/>
      <c r="K19" s="77"/>
      <c r="L19" s="80"/>
      <c r="M19" s="81"/>
      <c r="N19" s="82"/>
    </row>
    <row r="20" spans="2:14" ht="14.25" customHeight="1" x14ac:dyDescent="0.25">
      <c r="B20" s="91"/>
      <c r="C20" s="84"/>
      <c r="D20" s="92"/>
      <c r="E20" s="78"/>
      <c r="F20" s="13"/>
      <c r="G20" s="78"/>
      <c r="H20" s="78"/>
      <c r="I20" s="78"/>
      <c r="J20" s="78"/>
      <c r="K20" s="78"/>
      <c r="L20" s="83"/>
      <c r="M20" s="84"/>
      <c r="N20" s="85"/>
    </row>
    <row r="21" spans="2:14" ht="14.25" customHeight="1" x14ac:dyDescent="0.25">
      <c r="B21" s="91"/>
      <c r="C21" s="84"/>
      <c r="D21" s="92"/>
      <c r="E21" s="78"/>
      <c r="F21" s="13"/>
      <c r="G21" s="78"/>
      <c r="H21" s="78"/>
      <c r="I21" s="78"/>
      <c r="J21" s="78"/>
      <c r="K21" s="78"/>
      <c r="L21" s="83"/>
      <c r="M21" s="84"/>
      <c r="N21" s="85"/>
    </row>
    <row r="22" spans="2:14" ht="14.25" customHeight="1" x14ac:dyDescent="0.2">
      <c r="B22" s="91"/>
      <c r="C22" s="84"/>
      <c r="D22" s="92"/>
      <c r="E22" s="78"/>
      <c r="F22" s="14"/>
      <c r="G22" s="78"/>
      <c r="H22" s="78"/>
      <c r="I22" s="78"/>
      <c r="J22" s="78"/>
      <c r="K22" s="78"/>
      <c r="L22" s="83"/>
      <c r="M22" s="84"/>
      <c r="N22" s="85"/>
    </row>
    <row r="23" spans="2:14" ht="14.25" customHeight="1" x14ac:dyDescent="0.25">
      <c r="B23" s="93"/>
      <c r="C23" s="87"/>
      <c r="D23" s="94"/>
      <c r="E23" s="79"/>
      <c r="F23" s="15"/>
      <c r="G23" s="79"/>
      <c r="H23" s="79"/>
      <c r="I23" s="79"/>
      <c r="J23" s="79"/>
      <c r="K23" s="79"/>
      <c r="L23" s="86"/>
      <c r="M23" s="87"/>
      <c r="N23" s="88"/>
    </row>
    <row r="24" spans="2:14" ht="3.75" customHeight="1" x14ac:dyDescent="0.2"/>
    <row r="25" spans="2:14" ht="14.25" customHeight="1" x14ac:dyDescent="0.25">
      <c r="B25" s="89"/>
      <c r="C25" s="81"/>
      <c r="D25" s="90"/>
      <c r="E25" s="77"/>
      <c r="F25" s="12"/>
      <c r="G25" s="77"/>
      <c r="H25" s="77"/>
      <c r="I25" s="77"/>
      <c r="J25" s="77"/>
      <c r="K25" s="77"/>
      <c r="L25" s="80"/>
      <c r="M25" s="81"/>
      <c r="N25" s="82"/>
    </row>
    <row r="26" spans="2:14" ht="14.25" customHeight="1" x14ac:dyDescent="0.25">
      <c r="B26" s="91"/>
      <c r="C26" s="84"/>
      <c r="D26" s="92"/>
      <c r="E26" s="78"/>
      <c r="F26" s="13"/>
      <c r="G26" s="78"/>
      <c r="H26" s="78"/>
      <c r="I26" s="78"/>
      <c r="J26" s="78"/>
      <c r="K26" s="78"/>
      <c r="L26" s="83"/>
      <c r="M26" s="84"/>
      <c r="N26" s="85"/>
    </row>
    <row r="27" spans="2:14" ht="14.25" customHeight="1" x14ac:dyDescent="0.25">
      <c r="B27" s="91"/>
      <c r="C27" s="84"/>
      <c r="D27" s="92"/>
      <c r="E27" s="78"/>
      <c r="F27" s="13"/>
      <c r="G27" s="78"/>
      <c r="H27" s="78"/>
      <c r="I27" s="78"/>
      <c r="J27" s="78"/>
      <c r="K27" s="78"/>
      <c r="L27" s="83"/>
      <c r="M27" s="84"/>
      <c r="N27" s="85"/>
    </row>
    <row r="28" spans="2:14" ht="14.25" customHeight="1" x14ac:dyDescent="0.2">
      <c r="B28" s="91"/>
      <c r="C28" s="84"/>
      <c r="D28" s="92"/>
      <c r="E28" s="78"/>
      <c r="F28" s="14"/>
      <c r="G28" s="78"/>
      <c r="H28" s="78"/>
      <c r="I28" s="78"/>
      <c r="J28" s="78"/>
      <c r="K28" s="78"/>
      <c r="L28" s="83"/>
      <c r="M28" s="84"/>
      <c r="N28" s="85"/>
    </row>
    <row r="29" spans="2:14" ht="14.25" customHeight="1" x14ac:dyDescent="0.25">
      <c r="B29" s="93"/>
      <c r="C29" s="87"/>
      <c r="D29" s="94"/>
      <c r="E29" s="79"/>
      <c r="F29" s="15"/>
      <c r="G29" s="79"/>
      <c r="H29" s="79"/>
      <c r="I29" s="79"/>
      <c r="J29" s="79"/>
      <c r="K29" s="79"/>
      <c r="L29" s="86"/>
      <c r="M29" s="87"/>
      <c r="N29" s="88"/>
    </row>
    <row r="30" spans="2:14" ht="4.5" customHeight="1" x14ac:dyDescent="0.2"/>
    <row r="31" spans="2:14" ht="14.25" customHeight="1" x14ac:dyDescent="0.25">
      <c r="B31" s="89"/>
      <c r="C31" s="81"/>
      <c r="D31" s="90"/>
      <c r="E31" s="77"/>
      <c r="F31" s="12"/>
      <c r="G31" s="77"/>
      <c r="H31" s="77"/>
      <c r="I31" s="77"/>
      <c r="J31" s="77"/>
      <c r="K31" s="77"/>
      <c r="L31" s="80"/>
      <c r="M31" s="81"/>
      <c r="N31" s="82"/>
    </row>
    <row r="32" spans="2:14" ht="14.25" customHeight="1" x14ac:dyDescent="0.25">
      <c r="B32" s="91"/>
      <c r="C32" s="84"/>
      <c r="D32" s="92"/>
      <c r="E32" s="78"/>
      <c r="F32" s="13"/>
      <c r="G32" s="78"/>
      <c r="H32" s="78"/>
      <c r="I32" s="78"/>
      <c r="J32" s="78"/>
      <c r="K32" s="78"/>
      <c r="L32" s="83"/>
      <c r="M32" s="84"/>
      <c r="N32" s="85"/>
    </row>
    <row r="33" spans="2:14" ht="14.25" customHeight="1" x14ac:dyDescent="0.25">
      <c r="B33" s="91"/>
      <c r="C33" s="84"/>
      <c r="D33" s="92"/>
      <c r="E33" s="78"/>
      <c r="F33" s="13"/>
      <c r="G33" s="78"/>
      <c r="H33" s="78"/>
      <c r="I33" s="78"/>
      <c r="J33" s="78"/>
      <c r="K33" s="78"/>
      <c r="L33" s="83"/>
      <c r="M33" s="84"/>
      <c r="N33" s="85"/>
    </row>
    <row r="34" spans="2:14" ht="14.25" customHeight="1" x14ac:dyDescent="0.2">
      <c r="B34" s="91"/>
      <c r="C34" s="84"/>
      <c r="D34" s="92"/>
      <c r="E34" s="78"/>
      <c r="F34" s="14"/>
      <c r="G34" s="78"/>
      <c r="H34" s="78"/>
      <c r="I34" s="78"/>
      <c r="J34" s="78"/>
      <c r="K34" s="78"/>
      <c r="L34" s="83"/>
      <c r="M34" s="84"/>
      <c r="N34" s="85"/>
    </row>
    <row r="35" spans="2:14" ht="14.25" customHeight="1" x14ac:dyDescent="0.25">
      <c r="B35" s="93"/>
      <c r="C35" s="87"/>
      <c r="D35" s="94"/>
      <c r="E35" s="79"/>
      <c r="F35" s="15"/>
      <c r="G35" s="79"/>
      <c r="H35" s="79"/>
      <c r="I35" s="79"/>
      <c r="J35" s="79"/>
      <c r="K35" s="79"/>
      <c r="L35" s="86"/>
      <c r="M35" s="87"/>
      <c r="N35" s="88"/>
    </row>
    <row r="36" spans="2:14" ht="3.75" customHeight="1" x14ac:dyDescent="0.2"/>
    <row r="37" spans="2:14" ht="14.25" customHeight="1" x14ac:dyDescent="0.25">
      <c r="B37" s="89"/>
      <c r="C37" s="81"/>
      <c r="D37" s="90"/>
      <c r="E37" s="77"/>
      <c r="F37" s="12"/>
      <c r="G37" s="77"/>
      <c r="H37" s="77"/>
      <c r="I37" s="77"/>
      <c r="J37" s="77"/>
      <c r="K37" s="77"/>
      <c r="L37" s="80"/>
      <c r="M37" s="81"/>
      <c r="N37" s="82"/>
    </row>
    <row r="38" spans="2:14" ht="14.25" customHeight="1" x14ac:dyDescent="0.25">
      <c r="B38" s="91"/>
      <c r="C38" s="84"/>
      <c r="D38" s="92"/>
      <c r="E38" s="78"/>
      <c r="F38" s="13"/>
      <c r="G38" s="78"/>
      <c r="H38" s="78"/>
      <c r="I38" s="78"/>
      <c r="J38" s="78"/>
      <c r="K38" s="78"/>
      <c r="L38" s="83"/>
      <c r="M38" s="84"/>
      <c r="N38" s="85"/>
    </row>
    <row r="39" spans="2:14" ht="14.25" customHeight="1" x14ac:dyDescent="0.25">
      <c r="B39" s="91"/>
      <c r="C39" s="84"/>
      <c r="D39" s="92"/>
      <c r="E39" s="78"/>
      <c r="F39" s="13"/>
      <c r="G39" s="78"/>
      <c r="H39" s="78"/>
      <c r="I39" s="78"/>
      <c r="J39" s="78"/>
      <c r="K39" s="78"/>
      <c r="L39" s="83"/>
      <c r="M39" s="84"/>
      <c r="N39" s="85"/>
    </row>
    <row r="40" spans="2:14" ht="14.25" customHeight="1" x14ac:dyDescent="0.2">
      <c r="B40" s="91"/>
      <c r="C40" s="84"/>
      <c r="D40" s="92"/>
      <c r="E40" s="78"/>
      <c r="F40" s="14"/>
      <c r="G40" s="78"/>
      <c r="H40" s="78"/>
      <c r="I40" s="78"/>
      <c r="J40" s="78"/>
      <c r="K40" s="78"/>
      <c r="L40" s="83"/>
      <c r="M40" s="84"/>
      <c r="N40" s="85"/>
    </row>
    <row r="41" spans="2:14" ht="14.25" customHeight="1" x14ac:dyDescent="0.25">
      <c r="B41" s="93"/>
      <c r="C41" s="87"/>
      <c r="D41" s="94"/>
      <c r="E41" s="79"/>
      <c r="F41" s="15"/>
      <c r="G41" s="79"/>
      <c r="H41" s="79"/>
      <c r="I41" s="79"/>
      <c r="J41" s="79"/>
      <c r="K41" s="79"/>
      <c r="L41" s="86"/>
      <c r="M41" s="87"/>
      <c r="N41" s="88"/>
    </row>
    <row r="42" spans="2:14" ht="6" customHeight="1" x14ac:dyDescent="0.2"/>
    <row r="43" spans="2:14" ht="14.25" customHeight="1" x14ac:dyDescent="0.25">
      <c r="B43" s="89"/>
      <c r="C43" s="81"/>
      <c r="D43" s="90"/>
      <c r="E43" s="77"/>
      <c r="F43" s="12"/>
      <c r="G43" s="77"/>
      <c r="H43" s="77"/>
      <c r="I43" s="77"/>
      <c r="J43" s="77"/>
      <c r="K43" s="77"/>
      <c r="L43" s="80"/>
      <c r="M43" s="81"/>
      <c r="N43" s="82"/>
    </row>
    <row r="44" spans="2:14" ht="14.25" customHeight="1" x14ac:dyDescent="0.25">
      <c r="B44" s="91"/>
      <c r="C44" s="84"/>
      <c r="D44" s="92"/>
      <c r="E44" s="78"/>
      <c r="F44" s="13"/>
      <c r="G44" s="78"/>
      <c r="H44" s="78"/>
      <c r="I44" s="78"/>
      <c r="J44" s="78"/>
      <c r="K44" s="78"/>
      <c r="L44" s="83"/>
      <c r="M44" s="84"/>
      <c r="N44" s="85"/>
    </row>
    <row r="45" spans="2:14" ht="14.25" customHeight="1" x14ac:dyDescent="0.25">
      <c r="B45" s="91"/>
      <c r="C45" s="84"/>
      <c r="D45" s="92"/>
      <c r="E45" s="78"/>
      <c r="F45" s="13"/>
      <c r="G45" s="78"/>
      <c r="H45" s="78"/>
      <c r="I45" s="78"/>
      <c r="J45" s="78"/>
      <c r="K45" s="78"/>
      <c r="L45" s="83"/>
      <c r="M45" s="84"/>
      <c r="N45" s="85"/>
    </row>
    <row r="46" spans="2:14" ht="14.25" customHeight="1" x14ac:dyDescent="0.2">
      <c r="B46" s="91"/>
      <c r="C46" s="84"/>
      <c r="D46" s="92"/>
      <c r="E46" s="78"/>
      <c r="F46" s="14"/>
      <c r="G46" s="78"/>
      <c r="H46" s="78"/>
      <c r="I46" s="78"/>
      <c r="J46" s="78"/>
      <c r="K46" s="78"/>
      <c r="L46" s="83"/>
      <c r="M46" s="84"/>
      <c r="N46" s="85"/>
    </row>
    <row r="47" spans="2:14" ht="14.25" customHeight="1" x14ac:dyDescent="0.25">
      <c r="B47" s="93"/>
      <c r="C47" s="87"/>
      <c r="D47" s="94"/>
      <c r="E47" s="79"/>
      <c r="F47" s="15"/>
      <c r="G47" s="79"/>
      <c r="H47" s="79"/>
      <c r="I47" s="79"/>
      <c r="J47" s="79"/>
      <c r="K47" s="79"/>
      <c r="L47" s="86"/>
      <c r="M47" s="87"/>
      <c r="N47" s="88"/>
    </row>
    <row r="48" spans="2:14" ht="4.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64">
    <mergeCell ref="J43:J47"/>
    <mergeCell ref="K43:K47"/>
    <mergeCell ref="L43:N47"/>
    <mergeCell ref="B43:D47"/>
    <mergeCell ref="E43:E47"/>
    <mergeCell ref="G43:G47"/>
    <mergeCell ref="H43:H47"/>
    <mergeCell ref="I43:I47"/>
    <mergeCell ref="I19:I23"/>
    <mergeCell ref="J19:J23"/>
    <mergeCell ref="K19:K23"/>
    <mergeCell ref="L19:N23"/>
    <mergeCell ref="K37:K41"/>
    <mergeCell ref="L37:N41"/>
    <mergeCell ref="I37:I41"/>
    <mergeCell ref="J37:J41"/>
    <mergeCell ref="K25:K29"/>
    <mergeCell ref="L25:N29"/>
    <mergeCell ref="I31:I35"/>
    <mergeCell ref="J31:J35"/>
    <mergeCell ref="K31:K35"/>
    <mergeCell ref="L31:N35"/>
    <mergeCell ref="I25:I29"/>
    <mergeCell ref="J25:J29"/>
    <mergeCell ref="J13:J17"/>
    <mergeCell ref="K13:K17"/>
    <mergeCell ref="L13:N17"/>
    <mergeCell ref="B10:D11"/>
    <mergeCell ref="B12:D12"/>
    <mergeCell ref="B13:D17"/>
    <mergeCell ref="E13:E17"/>
    <mergeCell ref="G13:G17"/>
    <mergeCell ref="H13:H17"/>
    <mergeCell ref="I13:I17"/>
    <mergeCell ref="B2:N2"/>
    <mergeCell ref="H3:N3"/>
    <mergeCell ref="H4:N4"/>
    <mergeCell ref="B5:N6"/>
    <mergeCell ref="B7:H7"/>
    <mergeCell ref="I7:N7"/>
    <mergeCell ref="I8:N8"/>
    <mergeCell ref="B8:H8"/>
    <mergeCell ref="E10:E11"/>
    <mergeCell ref="F10:F11"/>
    <mergeCell ref="G10:G11"/>
    <mergeCell ref="H10:K10"/>
    <mergeCell ref="L10:N10"/>
    <mergeCell ref="L11:N11"/>
    <mergeCell ref="B31:D35"/>
    <mergeCell ref="B37:D41"/>
    <mergeCell ref="E37:E41"/>
    <mergeCell ref="G37:G41"/>
    <mergeCell ref="H37:H41"/>
    <mergeCell ref="E31:E35"/>
    <mergeCell ref="G31:G35"/>
    <mergeCell ref="H31:H35"/>
    <mergeCell ref="B19:D23"/>
    <mergeCell ref="B25:D29"/>
    <mergeCell ref="E25:E29"/>
    <mergeCell ref="G25:G29"/>
    <mergeCell ref="H25:H29"/>
    <mergeCell ref="E19:E23"/>
    <mergeCell ref="G19:G23"/>
    <mergeCell ref="H19:H23"/>
  </mergeCells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249977111117893"/>
  </sheetPr>
  <dimension ref="A1:X1025"/>
  <sheetViews>
    <sheetView showGridLines="0" zoomScale="55" zoomScaleNormal="55" workbookViewId="0">
      <selection activeCell="N45" sqref="N45"/>
    </sheetView>
  </sheetViews>
  <sheetFormatPr baseColWidth="10" defaultColWidth="12.625" defaultRowHeight="15" customHeight="1" x14ac:dyDescent="0.2"/>
  <cols>
    <col min="1" max="1" width="48.125" customWidth="1"/>
    <col min="2" max="2" width="10.875" customWidth="1"/>
    <col min="3" max="10" width="12.625" customWidth="1"/>
    <col min="11" max="11" width="20.75" customWidth="1"/>
    <col min="12" max="24" width="9.375" customWidth="1"/>
  </cols>
  <sheetData>
    <row r="1" spans="1:24" ht="59.1" customHeight="1" x14ac:dyDescent="0.25">
      <c r="A1" s="126" t="s">
        <v>35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 spans="1:24" ht="24.6" customHeight="1" x14ac:dyDescent="0.25">
      <c r="A2" s="127" t="s">
        <v>36</v>
      </c>
      <c r="B2" s="127" t="s">
        <v>37</v>
      </c>
      <c r="C2" s="130" t="s">
        <v>38</v>
      </c>
      <c r="D2" s="131"/>
      <c r="E2" s="131"/>
      <c r="F2" s="131"/>
      <c r="G2" s="131"/>
      <c r="H2" s="131"/>
      <c r="I2" s="131"/>
      <c r="J2" s="131"/>
      <c r="K2" s="128" t="s">
        <v>39</v>
      </c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 ht="30.6" customHeight="1" x14ac:dyDescent="0.2">
      <c r="A3" s="127"/>
      <c r="B3" s="127"/>
      <c r="C3" s="29">
        <v>1</v>
      </c>
      <c r="D3" s="29">
        <v>2</v>
      </c>
      <c r="E3" s="29">
        <v>3</v>
      </c>
      <c r="F3" s="29">
        <v>4</v>
      </c>
      <c r="G3" s="29">
        <v>5</v>
      </c>
      <c r="H3" s="29">
        <v>6</v>
      </c>
      <c r="I3" s="29">
        <v>7</v>
      </c>
      <c r="J3" s="29">
        <v>8</v>
      </c>
      <c r="K3" s="129"/>
    </row>
    <row r="4" spans="1:24" ht="27.95" customHeight="1" x14ac:dyDescent="0.25">
      <c r="A4" s="34" t="s">
        <v>40</v>
      </c>
      <c r="B4" s="35">
        <f>+B5+B10+B26+B42+B46</f>
        <v>48</v>
      </c>
      <c r="C4" s="56"/>
      <c r="D4" s="57"/>
      <c r="E4" s="57"/>
      <c r="F4" s="57"/>
      <c r="G4" s="57"/>
      <c r="H4" s="57"/>
      <c r="I4" s="57"/>
      <c r="J4" s="57"/>
      <c r="K4" s="64">
        <f>+K5+K10+K26+K42+K46</f>
        <v>0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</row>
    <row r="5" spans="1:24" ht="18" customHeight="1" x14ac:dyDescent="0.25">
      <c r="A5" s="38" t="s">
        <v>41</v>
      </c>
      <c r="B5" s="23">
        <v>5</v>
      </c>
      <c r="C5" s="58">
        <f>+C7+C6+C8+C9</f>
        <v>0</v>
      </c>
      <c r="D5" s="58">
        <f t="shared" ref="D5:J5" si="0">+D7+D6</f>
        <v>0</v>
      </c>
      <c r="E5" s="58">
        <f t="shared" si="0"/>
        <v>0</v>
      </c>
      <c r="F5" s="58">
        <f t="shared" si="0"/>
        <v>0</v>
      </c>
      <c r="G5" s="58">
        <f t="shared" si="0"/>
        <v>0</v>
      </c>
      <c r="H5" s="58">
        <f t="shared" si="0"/>
        <v>0</v>
      </c>
      <c r="I5" s="58">
        <f t="shared" si="0"/>
        <v>0</v>
      </c>
      <c r="J5" s="58">
        <f t="shared" si="0"/>
        <v>0</v>
      </c>
      <c r="K5" s="58">
        <f>++C5+D5+E5+F5+G5+H5+I5+J5</f>
        <v>0</v>
      </c>
      <c r="L5" s="19"/>
    </row>
    <row r="6" spans="1:24" ht="17.45" customHeight="1" x14ac:dyDescent="0.25">
      <c r="A6" s="24" t="s">
        <v>42</v>
      </c>
      <c r="B6" s="36">
        <v>1</v>
      </c>
      <c r="C6" s="59"/>
      <c r="D6" s="59"/>
      <c r="E6" s="59"/>
      <c r="F6" s="59"/>
      <c r="G6" s="59"/>
      <c r="H6" s="59"/>
      <c r="I6" s="59"/>
      <c r="J6" s="59"/>
      <c r="K6" s="59"/>
      <c r="L6" s="19"/>
    </row>
    <row r="7" spans="1:24" ht="17.45" customHeight="1" x14ac:dyDescent="0.25">
      <c r="A7" s="24" t="s">
        <v>43</v>
      </c>
      <c r="B7" s="36">
        <v>1</v>
      </c>
      <c r="C7" s="59"/>
      <c r="D7" s="59"/>
      <c r="E7" s="59"/>
      <c r="F7" s="59"/>
      <c r="G7" s="59"/>
      <c r="H7" s="59"/>
      <c r="I7" s="59"/>
      <c r="J7" s="59"/>
      <c r="K7" s="59"/>
      <c r="L7" s="19"/>
    </row>
    <row r="8" spans="1:24" ht="17.45" customHeight="1" x14ac:dyDescent="0.25">
      <c r="A8" s="24" t="s">
        <v>44</v>
      </c>
      <c r="B8" s="36">
        <v>1</v>
      </c>
      <c r="C8" s="59"/>
      <c r="D8" s="59"/>
      <c r="E8" s="59"/>
      <c r="F8" s="59"/>
      <c r="G8" s="59"/>
      <c r="H8" s="59"/>
      <c r="I8" s="59"/>
      <c r="J8" s="59"/>
      <c r="K8" s="59"/>
      <c r="L8" s="19"/>
    </row>
    <row r="9" spans="1:24" ht="17.45" customHeight="1" x14ac:dyDescent="0.25">
      <c r="A9" s="24" t="s">
        <v>45</v>
      </c>
      <c r="B9" s="36">
        <v>1</v>
      </c>
      <c r="C9" s="59"/>
      <c r="D9" s="59"/>
      <c r="E9" s="59"/>
      <c r="F9" s="59"/>
      <c r="G9" s="59"/>
      <c r="H9" s="59"/>
      <c r="I9" s="59"/>
      <c r="J9" s="59"/>
      <c r="K9" s="59"/>
      <c r="L9" s="19"/>
    </row>
    <row r="10" spans="1:24" ht="14.25" customHeight="1" x14ac:dyDescent="0.2">
      <c r="A10" s="21" t="s">
        <v>46</v>
      </c>
      <c r="B10" s="23">
        <f>SUM(B11:B25)</f>
        <v>19</v>
      </c>
      <c r="C10" s="58">
        <f>SUM(C11:C25)</f>
        <v>0</v>
      </c>
      <c r="D10" s="58">
        <f t="shared" ref="D10:J10" si="1">SUM(D11:D25)</f>
        <v>0</v>
      </c>
      <c r="E10" s="58">
        <f t="shared" si="1"/>
        <v>0</v>
      </c>
      <c r="F10" s="58">
        <f t="shared" si="1"/>
        <v>0</v>
      </c>
      <c r="G10" s="58">
        <f t="shared" si="1"/>
        <v>0</v>
      </c>
      <c r="H10" s="58">
        <f t="shared" si="1"/>
        <v>0</v>
      </c>
      <c r="I10" s="58">
        <f t="shared" si="1"/>
        <v>0</v>
      </c>
      <c r="J10" s="58">
        <f t="shared" si="1"/>
        <v>0</v>
      </c>
      <c r="K10" s="58">
        <f>++C10+D10+E10+F10+G10+H10+I10+J10</f>
        <v>0</v>
      </c>
    </row>
    <row r="11" spans="1:24" ht="14.25" customHeight="1" x14ac:dyDescent="0.25">
      <c r="A11" s="30" t="s">
        <v>47</v>
      </c>
      <c r="B11" s="36">
        <v>1</v>
      </c>
      <c r="C11" s="59"/>
      <c r="D11" s="59"/>
      <c r="E11" s="65"/>
      <c r="F11" s="65"/>
      <c r="G11" s="65"/>
      <c r="H11" s="65"/>
      <c r="I11" s="65"/>
      <c r="J11" s="65"/>
      <c r="K11" s="25"/>
    </row>
    <row r="12" spans="1:24" ht="14.25" customHeight="1" x14ac:dyDescent="0.25">
      <c r="A12" s="30" t="s">
        <v>48</v>
      </c>
      <c r="B12" s="36">
        <v>1</v>
      </c>
      <c r="C12" s="59"/>
      <c r="D12" s="59"/>
      <c r="E12" s="65"/>
      <c r="F12" s="65"/>
      <c r="G12" s="65"/>
      <c r="H12" s="65"/>
      <c r="I12" s="65"/>
      <c r="J12" s="65"/>
      <c r="K12" s="25"/>
    </row>
    <row r="13" spans="1:24" ht="14.1" customHeight="1" x14ac:dyDescent="0.25">
      <c r="A13" s="24" t="s">
        <v>49</v>
      </c>
      <c r="B13" s="36">
        <v>1</v>
      </c>
      <c r="C13" s="59"/>
      <c r="D13" s="59"/>
      <c r="E13" s="65"/>
      <c r="F13" s="65"/>
      <c r="G13" s="65"/>
      <c r="H13" s="65"/>
      <c r="I13" s="65"/>
      <c r="J13" s="65"/>
      <c r="K13" s="25"/>
    </row>
    <row r="14" spans="1:24" ht="14.25" customHeight="1" x14ac:dyDescent="0.25">
      <c r="A14" s="30" t="s">
        <v>50</v>
      </c>
      <c r="B14" s="36">
        <v>1</v>
      </c>
      <c r="C14" s="59"/>
      <c r="D14" s="59"/>
      <c r="E14" s="65"/>
      <c r="F14" s="65"/>
      <c r="G14" s="65"/>
      <c r="H14" s="65"/>
      <c r="I14" s="65"/>
      <c r="J14" s="65"/>
      <c r="K14" s="25"/>
    </row>
    <row r="15" spans="1:24" ht="14.25" customHeight="1" x14ac:dyDescent="0.25">
      <c r="A15" s="24" t="s">
        <v>51</v>
      </c>
      <c r="B15" s="36">
        <v>1</v>
      </c>
      <c r="C15" s="59"/>
      <c r="D15" s="59"/>
      <c r="E15" s="65"/>
      <c r="F15" s="65"/>
      <c r="G15" s="65"/>
      <c r="H15" s="65"/>
      <c r="I15" s="65"/>
      <c r="J15" s="65"/>
      <c r="K15" s="25"/>
    </row>
    <row r="16" spans="1:24" ht="14.25" customHeight="1" x14ac:dyDescent="0.25">
      <c r="A16" s="53" t="s">
        <v>52</v>
      </c>
      <c r="B16" s="36">
        <v>1</v>
      </c>
      <c r="C16" s="59"/>
      <c r="D16" s="59"/>
      <c r="E16" s="65"/>
      <c r="F16" s="65"/>
      <c r="G16" s="65"/>
      <c r="H16" s="65"/>
      <c r="I16" s="65"/>
      <c r="J16" s="65"/>
      <c r="K16" s="25"/>
    </row>
    <row r="17" spans="1:15" ht="14.25" customHeight="1" x14ac:dyDescent="0.25">
      <c r="A17" s="30" t="s">
        <v>53</v>
      </c>
      <c r="B17" s="36">
        <v>5</v>
      </c>
      <c r="C17" s="59"/>
      <c r="D17" s="59"/>
      <c r="E17" s="65"/>
      <c r="F17" s="65"/>
      <c r="G17" s="65"/>
      <c r="H17" s="65"/>
      <c r="I17" s="65"/>
      <c r="J17" s="65"/>
      <c r="K17" s="25"/>
      <c r="O17" s="54"/>
    </row>
    <row r="18" spans="1:15" ht="14.1" customHeight="1" x14ac:dyDescent="0.25">
      <c r="A18" s="24" t="s">
        <v>54</v>
      </c>
      <c r="B18" s="36">
        <v>1</v>
      </c>
      <c r="C18" s="59"/>
      <c r="D18" s="59"/>
      <c r="E18" s="65"/>
      <c r="F18" s="65"/>
      <c r="G18" s="65"/>
      <c r="H18" s="65"/>
      <c r="I18" s="65"/>
      <c r="J18" s="65"/>
      <c r="K18" s="25"/>
    </row>
    <row r="19" spans="1:15" ht="14.25" customHeight="1" x14ac:dyDescent="0.25">
      <c r="A19" s="30" t="s">
        <v>55</v>
      </c>
      <c r="B19" s="36">
        <v>1</v>
      </c>
      <c r="C19" s="59"/>
      <c r="D19" s="59"/>
      <c r="E19" s="65"/>
      <c r="F19" s="65"/>
      <c r="G19" s="65"/>
      <c r="H19" s="65"/>
      <c r="I19" s="65"/>
      <c r="J19" s="65"/>
      <c r="K19" s="25"/>
    </row>
    <row r="20" spans="1:15" ht="14.25" customHeight="1" x14ac:dyDescent="0.25">
      <c r="A20" s="30" t="s">
        <v>56</v>
      </c>
      <c r="B20" s="36">
        <v>1</v>
      </c>
      <c r="C20" s="59"/>
      <c r="D20" s="59"/>
      <c r="E20" s="65"/>
      <c r="F20" s="65"/>
      <c r="G20" s="65"/>
      <c r="H20" s="59"/>
      <c r="I20" s="65"/>
      <c r="J20" s="65"/>
      <c r="K20" s="25"/>
    </row>
    <row r="21" spans="1:15" ht="14.25" customHeight="1" x14ac:dyDescent="0.25">
      <c r="A21" s="30" t="s">
        <v>57</v>
      </c>
      <c r="B21" s="36">
        <v>1</v>
      </c>
      <c r="C21" s="59"/>
      <c r="D21" s="59"/>
      <c r="E21" s="65"/>
      <c r="F21" s="65"/>
      <c r="G21" s="65"/>
      <c r="H21" s="59"/>
      <c r="I21" s="65"/>
      <c r="J21" s="65"/>
      <c r="K21" s="25"/>
    </row>
    <row r="22" spans="1:15" ht="14.25" customHeight="1" x14ac:dyDescent="0.25">
      <c r="A22" s="30" t="s">
        <v>58</v>
      </c>
      <c r="B22" s="36">
        <v>1</v>
      </c>
      <c r="C22" s="59"/>
      <c r="D22" s="59"/>
      <c r="E22" s="65"/>
      <c r="F22" s="65"/>
      <c r="G22" s="65"/>
      <c r="H22" s="65"/>
      <c r="I22" s="65"/>
      <c r="J22" s="65"/>
      <c r="K22" s="25"/>
    </row>
    <row r="23" spans="1:15" ht="14.25" customHeight="1" x14ac:dyDescent="0.25">
      <c r="A23" s="30" t="s">
        <v>59</v>
      </c>
      <c r="B23" s="36">
        <v>1</v>
      </c>
      <c r="C23" s="59"/>
      <c r="D23" s="59"/>
      <c r="E23" s="65"/>
      <c r="F23" s="65"/>
      <c r="G23" s="65"/>
      <c r="H23" s="59"/>
      <c r="I23" s="65"/>
      <c r="J23" s="65"/>
      <c r="K23" s="25"/>
    </row>
    <row r="24" spans="1:15" ht="14.25" customHeight="1" x14ac:dyDescent="0.25">
      <c r="A24" s="24" t="s">
        <v>60</v>
      </c>
      <c r="B24" s="36">
        <v>1</v>
      </c>
      <c r="C24" s="59"/>
      <c r="D24" s="59"/>
      <c r="E24" s="65"/>
      <c r="F24" s="65"/>
      <c r="G24" s="65"/>
      <c r="H24" s="65"/>
      <c r="I24" s="59"/>
      <c r="J24" s="65"/>
      <c r="K24" s="25"/>
    </row>
    <row r="25" spans="1:15" ht="14.25" customHeight="1" x14ac:dyDescent="0.25">
      <c r="A25" s="24" t="s">
        <v>61</v>
      </c>
      <c r="B25" s="36">
        <v>1</v>
      </c>
      <c r="C25" s="59"/>
      <c r="D25" s="59"/>
      <c r="E25" s="65"/>
      <c r="F25" s="65"/>
      <c r="G25" s="65"/>
      <c r="H25" s="65"/>
      <c r="I25" s="65"/>
      <c r="J25" s="65"/>
      <c r="K25" s="25"/>
    </row>
    <row r="26" spans="1:15" ht="14.25" customHeight="1" x14ac:dyDescent="0.2">
      <c r="A26" s="21" t="s">
        <v>62</v>
      </c>
      <c r="B26" s="23">
        <f>SUM(B27:B41)</f>
        <v>19</v>
      </c>
      <c r="C26" s="58">
        <f>SUM(C27:C41)</f>
        <v>0</v>
      </c>
      <c r="D26" s="58">
        <f t="shared" ref="D26:J26" si="2">SUM(D27:D41)</f>
        <v>0</v>
      </c>
      <c r="E26" s="58">
        <f t="shared" si="2"/>
        <v>0</v>
      </c>
      <c r="F26" s="58">
        <f t="shared" si="2"/>
        <v>0</v>
      </c>
      <c r="G26" s="58">
        <f t="shared" si="2"/>
        <v>0</v>
      </c>
      <c r="H26" s="58">
        <f t="shared" si="2"/>
        <v>0</v>
      </c>
      <c r="I26" s="58">
        <f t="shared" si="2"/>
        <v>0</v>
      </c>
      <c r="J26" s="58">
        <f t="shared" si="2"/>
        <v>0</v>
      </c>
      <c r="K26" s="58">
        <f>++C26+D26+E26+F26+G26+H26+I26+J26</f>
        <v>0</v>
      </c>
    </row>
    <row r="27" spans="1:15" ht="14.25" customHeight="1" x14ac:dyDescent="0.25">
      <c r="A27" s="30" t="s">
        <v>47</v>
      </c>
      <c r="B27" s="36">
        <v>1</v>
      </c>
      <c r="C27" s="59"/>
      <c r="D27" s="59"/>
      <c r="E27" s="65"/>
      <c r="F27" s="65"/>
      <c r="G27" s="65"/>
      <c r="H27" s="65"/>
      <c r="I27" s="65"/>
      <c r="J27" s="65"/>
      <c r="K27" s="25"/>
    </row>
    <row r="28" spans="1:15" ht="18.75" customHeight="1" x14ac:dyDescent="0.25">
      <c r="A28" s="30" t="s">
        <v>48</v>
      </c>
      <c r="B28" s="36">
        <v>1</v>
      </c>
      <c r="C28" s="59"/>
      <c r="D28" s="59"/>
      <c r="E28" s="65"/>
      <c r="F28" s="65"/>
      <c r="G28" s="65"/>
      <c r="H28" s="65"/>
      <c r="I28" s="65"/>
      <c r="J28" s="65"/>
      <c r="K28" s="25"/>
    </row>
    <row r="29" spans="1:15" ht="14.25" customHeight="1" x14ac:dyDescent="0.25">
      <c r="A29" s="24" t="s">
        <v>49</v>
      </c>
      <c r="B29" s="36">
        <v>1</v>
      </c>
      <c r="C29" s="59"/>
      <c r="D29" s="59"/>
      <c r="E29" s="65"/>
      <c r="F29" s="65"/>
      <c r="G29" s="65"/>
      <c r="H29" s="65"/>
      <c r="I29" s="65"/>
      <c r="J29" s="65"/>
      <c r="K29" s="25"/>
    </row>
    <row r="30" spans="1:15" ht="15" customHeight="1" x14ac:dyDescent="0.25">
      <c r="A30" s="30" t="s">
        <v>50</v>
      </c>
      <c r="B30" s="36">
        <v>1</v>
      </c>
      <c r="C30" s="59"/>
      <c r="D30" s="59"/>
      <c r="E30" s="59"/>
      <c r="F30" s="65"/>
      <c r="G30" s="65"/>
      <c r="H30" s="65"/>
      <c r="I30" s="65"/>
      <c r="J30" s="65"/>
      <c r="K30" s="25"/>
    </row>
    <row r="31" spans="1:15" ht="14.25" customHeight="1" x14ac:dyDescent="0.25">
      <c r="A31" s="24" t="s">
        <v>51</v>
      </c>
      <c r="B31" s="36">
        <v>1</v>
      </c>
      <c r="C31" s="59"/>
      <c r="D31" s="59"/>
      <c r="E31" s="65"/>
      <c r="F31" s="65"/>
      <c r="G31" s="65"/>
      <c r="H31" s="65"/>
      <c r="I31" s="65"/>
      <c r="J31" s="65"/>
      <c r="K31" s="25"/>
    </row>
    <row r="32" spans="1:15" ht="15.75" customHeight="1" x14ac:dyDescent="0.25">
      <c r="A32" s="53" t="s">
        <v>52</v>
      </c>
      <c r="B32" s="36">
        <v>1</v>
      </c>
      <c r="C32" s="59"/>
      <c r="D32" s="59"/>
      <c r="E32" s="59"/>
      <c r="F32" s="65"/>
      <c r="G32" s="65"/>
      <c r="H32" s="65"/>
      <c r="I32" s="65"/>
      <c r="J32" s="65"/>
      <c r="K32" s="25"/>
    </row>
    <row r="33" spans="1:11" ht="14.25" customHeight="1" x14ac:dyDescent="0.25">
      <c r="A33" s="30" t="s">
        <v>53</v>
      </c>
      <c r="B33" s="36">
        <v>5</v>
      </c>
      <c r="C33" s="59"/>
      <c r="D33" s="59"/>
      <c r="E33" s="65"/>
      <c r="F33" s="65"/>
      <c r="G33" s="65"/>
      <c r="H33" s="65"/>
      <c r="I33" s="65"/>
      <c r="J33" s="65"/>
      <c r="K33" s="25"/>
    </row>
    <row r="34" spans="1:11" ht="18" customHeight="1" x14ac:dyDescent="0.25">
      <c r="A34" s="24" t="s">
        <v>54</v>
      </c>
      <c r="B34" s="36">
        <v>1</v>
      </c>
      <c r="C34" s="59"/>
      <c r="D34" s="59"/>
      <c r="E34" s="65"/>
      <c r="F34" s="65"/>
      <c r="G34" s="65"/>
      <c r="H34" s="65"/>
      <c r="I34" s="65"/>
      <c r="J34" s="65"/>
      <c r="K34" s="25"/>
    </row>
    <row r="35" spans="1:11" ht="13.5" customHeight="1" x14ac:dyDescent="0.25">
      <c r="A35" s="30" t="s">
        <v>55</v>
      </c>
      <c r="B35" s="36">
        <v>1</v>
      </c>
      <c r="C35" s="59"/>
      <c r="D35" s="59"/>
      <c r="E35" s="65"/>
      <c r="F35" s="65"/>
      <c r="G35" s="65"/>
      <c r="H35" s="65"/>
      <c r="I35" s="65"/>
      <c r="J35" s="65"/>
      <c r="K35" s="25"/>
    </row>
    <row r="36" spans="1:11" ht="13.5" customHeight="1" x14ac:dyDescent="0.25">
      <c r="A36" s="30" t="s">
        <v>56</v>
      </c>
      <c r="B36" s="36">
        <v>1</v>
      </c>
      <c r="C36" s="59"/>
      <c r="D36" s="59"/>
      <c r="E36" s="65"/>
      <c r="F36" s="59"/>
      <c r="G36" s="65"/>
      <c r="H36" s="65"/>
      <c r="I36" s="65"/>
      <c r="J36" s="65"/>
      <c r="K36" s="25"/>
    </row>
    <row r="37" spans="1:11" ht="13.5" customHeight="1" x14ac:dyDescent="0.25">
      <c r="A37" s="30" t="s">
        <v>57</v>
      </c>
      <c r="B37" s="36">
        <v>1</v>
      </c>
      <c r="C37" s="59"/>
      <c r="D37" s="59"/>
      <c r="E37" s="65"/>
      <c r="F37" s="65"/>
      <c r="G37" s="65"/>
      <c r="H37" s="65"/>
      <c r="I37" s="65"/>
      <c r="J37" s="65"/>
      <c r="K37" s="25"/>
    </row>
    <row r="38" spans="1:11" ht="13.5" customHeight="1" x14ac:dyDescent="0.25">
      <c r="A38" s="30" t="s">
        <v>58</v>
      </c>
      <c r="B38" s="36">
        <v>1</v>
      </c>
      <c r="C38" s="59"/>
      <c r="D38" s="59"/>
      <c r="E38" s="65"/>
      <c r="F38" s="65"/>
      <c r="G38" s="65"/>
      <c r="H38" s="65"/>
      <c r="I38" s="65"/>
      <c r="J38" s="65"/>
      <c r="K38" s="25"/>
    </row>
    <row r="39" spans="1:11" ht="13.5" customHeight="1" x14ac:dyDescent="0.25">
      <c r="A39" s="30" t="s">
        <v>59</v>
      </c>
      <c r="B39" s="36">
        <v>1</v>
      </c>
      <c r="C39" s="59"/>
      <c r="D39" s="59"/>
      <c r="E39" s="65"/>
      <c r="F39" s="65"/>
      <c r="G39" s="65"/>
      <c r="H39" s="65"/>
      <c r="I39" s="65"/>
      <c r="J39" s="65"/>
      <c r="K39" s="25"/>
    </row>
    <row r="40" spans="1:11" ht="13.5" customHeight="1" x14ac:dyDescent="0.25">
      <c r="A40" s="24" t="s">
        <v>60</v>
      </c>
      <c r="B40" s="36">
        <v>1</v>
      </c>
      <c r="C40" s="59"/>
      <c r="D40" s="59"/>
      <c r="E40" s="65"/>
      <c r="F40" s="65"/>
      <c r="G40" s="65"/>
      <c r="H40" s="65"/>
      <c r="I40" s="65"/>
      <c r="J40" s="65"/>
      <c r="K40" s="25"/>
    </row>
    <row r="41" spans="1:11" ht="13.5" customHeight="1" x14ac:dyDescent="0.25">
      <c r="A41" s="24" t="s">
        <v>61</v>
      </c>
      <c r="B41" s="36">
        <v>1</v>
      </c>
      <c r="C41" s="59"/>
      <c r="D41" s="59"/>
      <c r="E41" s="65"/>
      <c r="F41" s="65"/>
      <c r="G41" s="65"/>
      <c r="H41" s="65"/>
      <c r="I41" s="59"/>
      <c r="J41" s="65"/>
      <c r="K41" s="25"/>
    </row>
    <row r="42" spans="1:11" ht="18" customHeight="1" x14ac:dyDescent="0.25">
      <c r="A42" s="26" t="s">
        <v>63</v>
      </c>
      <c r="B42" s="23">
        <f>SUM(B43:B45)</f>
        <v>3</v>
      </c>
      <c r="C42" s="58">
        <f>SUM(C43:C45)</f>
        <v>0</v>
      </c>
      <c r="D42" s="58">
        <f t="shared" ref="D42:J42" si="3">SUM(D43:D45)</f>
        <v>0</v>
      </c>
      <c r="E42" s="58">
        <f t="shared" si="3"/>
        <v>0</v>
      </c>
      <c r="F42" s="58">
        <f t="shared" si="3"/>
        <v>0</v>
      </c>
      <c r="G42" s="58">
        <f t="shared" si="3"/>
        <v>0</v>
      </c>
      <c r="H42" s="58">
        <f t="shared" si="3"/>
        <v>0</v>
      </c>
      <c r="I42" s="58">
        <f t="shared" si="3"/>
        <v>0</v>
      </c>
      <c r="J42" s="58">
        <f t="shared" si="3"/>
        <v>0</v>
      </c>
      <c r="K42" s="22">
        <f>SUM(C42:J42)</f>
        <v>0</v>
      </c>
    </row>
    <row r="43" spans="1:11" ht="18" customHeight="1" x14ac:dyDescent="0.25">
      <c r="A43" s="30" t="s">
        <v>64</v>
      </c>
      <c r="B43" s="36">
        <v>1</v>
      </c>
      <c r="C43" s="59"/>
      <c r="D43" s="59"/>
      <c r="E43" s="59"/>
      <c r="F43" s="59"/>
      <c r="G43" s="59"/>
      <c r="H43" s="59"/>
      <c r="I43" s="59"/>
      <c r="J43" s="59"/>
      <c r="K43" s="43"/>
    </row>
    <row r="44" spans="1:11" ht="18" customHeight="1" x14ac:dyDescent="0.25">
      <c r="A44" s="30" t="s">
        <v>65</v>
      </c>
      <c r="B44" s="36">
        <v>1</v>
      </c>
      <c r="C44" s="59"/>
      <c r="D44" s="59"/>
      <c r="E44" s="59"/>
      <c r="F44" s="59"/>
      <c r="G44" s="59"/>
      <c r="H44" s="59"/>
      <c r="I44" s="59"/>
      <c r="J44" s="59"/>
      <c r="K44" s="43"/>
    </row>
    <row r="45" spans="1:11" ht="18" customHeight="1" x14ac:dyDescent="0.25">
      <c r="A45" s="30" t="s">
        <v>66</v>
      </c>
      <c r="B45" s="36">
        <v>1</v>
      </c>
      <c r="C45" s="59"/>
      <c r="D45" s="59"/>
      <c r="E45" s="59"/>
      <c r="F45" s="59"/>
      <c r="G45" s="59"/>
      <c r="H45" s="59"/>
      <c r="I45" s="59"/>
      <c r="J45" s="59"/>
      <c r="K45" s="43"/>
    </row>
    <row r="46" spans="1:11" ht="14.25" customHeight="1" x14ac:dyDescent="0.25">
      <c r="A46" s="26" t="s">
        <v>67</v>
      </c>
      <c r="B46" s="44">
        <f>+B47+B48</f>
        <v>2</v>
      </c>
      <c r="C46" s="58">
        <f>SUM(C47:C48)</f>
        <v>0</v>
      </c>
      <c r="D46" s="58">
        <f t="shared" ref="D46:J46" si="4">SUM(D47:D48)</f>
        <v>0</v>
      </c>
      <c r="E46" s="58">
        <f t="shared" si="4"/>
        <v>0</v>
      </c>
      <c r="F46" s="58">
        <f t="shared" si="4"/>
        <v>0</v>
      </c>
      <c r="G46" s="58">
        <f t="shared" si="4"/>
        <v>0</v>
      </c>
      <c r="H46" s="58">
        <f t="shared" si="4"/>
        <v>0</v>
      </c>
      <c r="I46" s="58">
        <f t="shared" si="4"/>
        <v>0</v>
      </c>
      <c r="J46" s="58">
        <f t="shared" si="4"/>
        <v>0</v>
      </c>
      <c r="K46" s="22">
        <f>SUM(C46:J46)</f>
        <v>0</v>
      </c>
    </row>
    <row r="47" spans="1:11" ht="14.25" customHeight="1" x14ac:dyDescent="0.25">
      <c r="A47" s="30" t="s">
        <v>68</v>
      </c>
      <c r="B47" s="36">
        <v>1</v>
      </c>
      <c r="C47" s="59"/>
      <c r="D47" s="59"/>
      <c r="E47" s="59"/>
      <c r="F47" s="59"/>
      <c r="G47" s="59"/>
      <c r="H47" s="59"/>
      <c r="I47" s="59"/>
      <c r="J47" s="65"/>
      <c r="K47" s="43"/>
    </row>
    <row r="48" spans="1:11" ht="14.25" customHeight="1" x14ac:dyDescent="0.25">
      <c r="A48" s="30" t="s">
        <v>69</v>
      </c>
      <c r="B48" s="36">
        <v>1</v>
      </c>
      <c r="C48" s="59"/>
      <c r="D48" s="59"/>
      <c r="E48" s="59"/>
      <c r="F48" s="59"/>
      <c r="G48" s="59"/>
      <c r="H48" s="59"/>
      <c r="I48" s="59"/>
      <c r="J48" s="65"/>
      <c r="K48" s="43"/>
    </row>
    <row r="49" spans="1:11" ht="14.25" customHeight="1" x14ac:dyDescent="0.25">
      <c r="A49" s="27" t="s">
        <v>70</v>
      </c>
      <c r="B49" s="28">
        <f>+B5+B10+B26+B42+B46</f>
        <v>48</v>
      </c>
      <c r="C49" s="49">
        <f t="shared" ref="C49:J49" si="5">+C6+C11+C27+C43+C47</f>
        <v>0</v>
      </c>
      <c r="D49" s="49">
        <f t="shared" si="5"/>
        <v>0</v>
      </c>
      <c r="E49" s="49">
        <f t="shared" si="5"/>
        <v>0</v>
      </c>
      <c r="F49" s="49">
        <f t="shared" si="5"/>
        <v>0</v>
      </c>
      <c r="G49" s="49">
        <f t="shared" si="5"/>
        <v>0</v>
      </c>
      <c r="H49" s="49">
        <f t="shared" si="5"/>
        <v>0</v>
      </c>
      <c r="I49" s="49">
        <f t="shared" si="5"/>
        <v>0</v>
      </c>
      <c r="J49" s="49">
        <f t="shared" si="5"/>
        <v>0</v>
      </c>
      <c r="K49" s="62">
        <f>SUM(C49:J49)</f>
        <v>0</v>
      </c>
    </row>
    <row r="50" spans="1:11" ht="14.25" customHeight="1" x14ac:dyDescent="0.25">
      <c r="A50" s="45" t="s">
        <v>71</v>
      </c>
      <c r="B50" s="46"/>
      <c r="C50" s="50">
        <f>+C49</f>
        <v>0</v>
      </c>
      <c r="D50" s="50">
        <f t="shared" ref="D50:J50" si="6">+C50+D49</f>
        <v>0</v>
      </c>
      <c r="E50" s="50">
        <f t="shared" si="6"/>
        <v>0</v>
      </c>
      <c r="F50" s="50">
        <f t="shared" si="6"/>
        <v>0</v>
      </c>
      <c r="G50" s="50">
        <f t="shared" si="6"/>
        <v>0</v>
      </c>
      <c r="H50" s="50">
        <f t="shared" si="6"/>
        <v>0</v>
      </c>
      <c r="I50" s="50">
        <f t="shared" si="6"/>
        <v>0</v>
      </c>
      <c r="J50" s="50">
        <f t="shared" si="6"/>
        <v>0</v>
      </c>
    </row>
    <row r="51" spans="1:11" ht="14.25" customHeight="1" x14ac:dyDescent="0.25">
      <c r="A51" s="33" t="s">
        <v>72</v>
      </c>
      <c r="B51" s="47"/>
      <c r="C51" s="51" t="e">
        <f>+C50/K49</f>
        <v>#DIV/0!</v>
      </c>
      <c r="D51" s="51" t="e">
        <f>+D50/K49</f>
        <v>#DIV/0!</v>
      </c>
      <c r="E51" s="51" t="e">
        <f>+E50/K49</f>
        <v>#DIV/0!</v>
      </c>
      <c r="F51" s="70" t="e">
        <f>+F50/K49</f>
        <v>#DIV/0!</v>
      </c>
      <c r="G51" s="51" t="e">
        <f>+G50/K49</f>
        <v>#DIV/0!</v>
      </c>
      <c r="H51" s="51" t="e">
        <f>+H50/K49</f>
        <v>#DIV/0!</v>
      </c>
      <c r="I51" s="51" t="e">
        <f>+I50/K49</f>
        <v>#DIV/0!</v>
      </c>
      <c r="J51" s="51" t="e">
        <f>+J50/K49</f>
        <v>#DIV/0!</v>
      </c>
    </row>
    <row r="52" spans="1:11" ht="14.25" customHeight="1" x14ac:dyDescent="0.2"/>
    <row r="53" spans="1:11" ht="14.25" customHeight="1" x14ac:dyDescent="0.2"/>
    <row r="54" spans="1:11" ht="14.25" customHeight="1" x14ac:dyDescent="0.2"/>
    <row r="55" spans="1:11" ht="14.25" customHeight="1" x14ac:dyDescent="0.2"/>
    <row r="56" spans="1:11" ht="14.25" customHeight="1" x14ac:dyDescent="0.2"/>
    <row r="57" spans="1:11" ht="14.25" customHeight="1" x14ac:dyDescent="0.2"/>
    <row r="58" spans="1:11" ht="14.25" customHeight="1" x14ac:dyDescent="0.2"/>
    <row r="59" spans="1:11" ht="14.25" customHeight="1" x14ac:dyDescent="0.2"/>
    <row r="60" spans="1:11" ht="14.25" customHeight="1" x14ac:dyDescent="0.2"/>
    <row r="61" spans="1:11" ht="14.25" customHeight="1" x14ac:dyDescent="0.2"/>
    <row r="62" spans="1:11" ht="14.25" customHeight="1" x14ac:dyDescent="0.2"/>
    <row r="63" spans="1:11" ht="14.25" customHeight="1" x14ac:dyDescent="0.2"/>
    <row r="64" spans="1:11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  <row r="1017" ht="14.25" customHeight="1" x14ac:dyDescent="0.2"/>
    <row r="1018" ht="14.25" customHeight="1" x14ac:dyDescent="0.2"/>
    <row r="1019" ht="14.25" customHeight="1" x14ac:dyDescent="0.2"/>
    <row r="1020" ht="14.25" customHeight="1" x14ac:dyDescent="0.2"/>
    <row r="1021" ht="14.25" customHeight="1" x14ac:dyDescent="0.2"/>
    <row r="1022" ht="14.25" customHeight="1" x14ac:dyDescent="0.2"/>
    <row r="1023" ht="14.25" customHeight="1" x14ac:dyDescent="0.2"/>
    <row r="1024" ht="14.25" customHeight="1" x14ac:dyDescent="0.2"/>
    <row r="1025" ht="14.25" customHeight="1" x14ac:dyDescent="0.2"/>
  </sheetData>
  <mergeCells count="5">
    <mergeCell ref="A1:K1"/>
    <mergeCell ref="B2:B3"/>
    <mergeCell ref="A2:A3"/>
    <mergeCell ref="K2:K3"/>
    <mergeCell ref="C2:J2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 tint="-0.249977111117893"/>
  </sheetPr>
  <dimension ref="A1:V992"/>
  <sheetViews>
    <sheetView showGridLines="0" zoomScale="55" zoomScaleNormal="55" workbookViewId="0">
      <selection activeCell="N45" sqref="N45"/>
    </sheetView>
  </sheetViews>
  <sheetFormatPr baseColWidth="10" defaultColWidth="12.625" defaultRowHeight="15" customHeight="1" x14ac:dyDescent="0.2"/>
  <cols>
    <col min="1" max="1" width="26" customWidth="1"/>
    <col min="2" max="2" width="8.75" customWidth="1"/>
    <col min="3" max="10" width="18.25" style="48" customWidth="1"/>
    <col min="11" max="11" width="18.25" customWidth="1"/>
    <col min="12" max="22" width="9.375" customWidth="1"/>
  </cols>
  <sheetData>
    <row r="1" spans="1:22" s="32" customFormat="1" ht="42.95" customHeight="1" x14ac:dyDescent="0.35">
      <c r="A1" s="134" t="s">
        <v>35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 ht="14.25" customHeight="1" x14ac:dyDescent="0.25">
      <c r="A2" s="127" t="s">
        <v>36</v>
      </c>
      <c r="B2" s="127" t="s">
        <v>73</v>
      </c>
      <c r="C2" s="130" t="s">
        <v>38</v>
      </c>
      <c r="D2" s="131"/>
      <c r="E2" s="131"/>
      <c r="F2" s="131"/>
      <c r="G2" s="131"/>
      <c r="H2" s="131"/>
      <c r="I2" s="131"/>
      <c r="J2" s="131"/>
      <c r="K2" s="132" t="s">
        <v>39</v>
      </c>
    </row>
    <row r="3" spans="1:22" ht="14.25" customHeight="1" x14ac:dyDescent="0.2">
      <c r="A3" s="127"/>
      <c r="B3" s="127"/>
      <c r="C3" s="29">
        <v>1</v>
      </c>
      <c r="D3" s="29">
        <v>2</v>
      </c>
      <c r="E3" s="29">
        <v>3</v>
      </c>
      <c r="F3" s="29">
        <v>4</v>
      </c>
      <c r="G3" s="29">
        <v>5</v>
      </c>
      <c r="H3" s="29">
        <v>6</v>
      </c>
      <c r="I3" s="29">
        <v>7</v>
      </c>
      <c r="J3" s="29">
        <v>8</v>
      </c>
      <c r="K3" s="133"/>
    </row>
    <row r="4" spans="1:22" ht="14.25" customHeight="1" x14ac:dyDescent="0.2">
      <c r="A4" s="34" t="s">
        <v>40</v>
      </c>
      <c r="B4" s="35">
        <f>+B5+B10+B26+B42+B46</f>
        <v>48</v>
      </c>
      <c r="C4" s="39"/>
      <c r="D4" s="40"/>
      <c r="E4" s="40"/>
      <c r="F4" s="40"/>
      <c r="G4" s="40"/>
      <c r="H4" s="40"/>
      <c r="I4" s="40"/>
      <c r="J4" s="40"/>
      <c r="K4" s="63">
        <f>+K5+K10+K26+K42+K46</f>
        <v>1640000000</v>
      </c>
    </row>
    <row r="5" spans="1:22" ht="14.25" customHeight="1" x14ac:dyDescent="0.2">
      <c r="A5" s="38" t="s">
        <v>41</v>
      </c>
      <c r="B5" s="23">
        <v>5</v>
      </c>
      <c r="C5" s="23">
        <f>+C7+C6+C8+C9</f>
        <v>80000000</v>
      </c>
      <c r="D5" s="23">
        <f t="shared" ref="D5:J5" si="0">+D7+D6</f>
        <v>0</v>
      </c>
      <c r="E5" s="23">
        <f t="shared" si="0"/>
        <v>0</v>
      </c>
      <c r="F5" s="23">
        <f t="shared" si="0"/>
        <v>0</v>
      </c>
      <c r="G5" s="23">
        <f t="shared" si="0"/>
        <v>0</v>
      </c>
      <c r="H5" s="23">
        <f t="shared" si="0"/>
        <v>0</v>
      </c>
      <c r="I5" s="23">
        <f t="shared" si="0"/>
        <v>0</v>
      </c>
      <c r="J5" s="23">
        <f t="shared" si="0"/>
        <v>0</v>
      </c>
      <c r="K5" s="58">
        <f>++C5+D5+E5+F5+G5+H5+I5+J5</f>
        <v>80000000</v>
      </c>
    </row>
    <row r="6" spans="1:22" ht="14.25" customHeight="1" x14ac:dyDescent="0.2">
      <c r="A6" s="24" t="s">
        <v>42</v>
      </c>
      <c r="B6" s="36">
        <v>1</v>
      </c>
      <c r="C6" s="59">
        <v>20000000</v>
      </c>
      <c r="D6" s="59"/>
      <c r="E6" s="59"/>
      <c r="F6" s="59"/>
      <c r="G6" s="59"/>
      <c r="H6" s="59"/>
      <c r="I6" s="59"/>
      <c r="J6" s="36"/>
      <c r="K6" s="59"/>
    </row>
    <row r="7" spans="1:22" ht="14.25" customHeight="1" x14ac:dyDescent="0.2">
      <c r="A7" s="24" t="s">
        <v>43</v>
      </c>
      <c r="B7" s="36">
        <v>1</v>
      </c>
      <c r="C7" s="59">
        <v>20000000</v>
      </c>
      <c r="D7" s="59"/>
      <c r="E7" s="59"/>
      <c r="F7" s="59"/>
      <c r="G7" s="59"/>
      <c r="H7" s="59"/>
      <c r="I7" s="59"/>
      <c r="J7" s="36"/>
      <c r="K7" s="59"/>
    </row>
    <row r="8" spans="1:22" ht="14.25" customHeight="1" x14ac:dyDescent="0.2">
      <c r="A8" s="24" t="s">
        <v>44</v>
      </c>
      <c r="B8" s="36">
        <v>1</v>
      </c>
      <c r="C8" s="59">
        <v>20000000</v>
      </c>
      <c r="D8" s="59"/>
      <c r="E8" s="59"/>
      <c r="F8" s="59"/>
      <c r="G8" s="59"/>
      <c r="H8" s="59"/>
      <c r="I8" s="59"/>
      <c r="J8" s="36"/>
      <c r="K8" s="59"/>
    </row>
    <row r="9" spans="1:22" ht="14.25" customHeight="1" x14ac:dyDescent="0.2">
      <c r="A9" s="24" t="s">
        <v>45</v>
      </c>
      <c r="B9" s="36">
        <v>1</v>
      </c>
      <c r="C9" s="59">
        <v>20000000</v>
      </c>
      <c r="D9" s="59"/>
      <c r="E9" s="59"/>
      <c r="F9" s="59"/>
      <c r="G9" s="59"/>
      <c r="H9" s="59"/>
      <c r="I9" s="59"/>
      <c r="J9" s="36"/>
      <c r="K9" s="59"/>
    </row>
    <row r="10" spans="1:22" ht="14.25" customHeight="1" x14ac:dyDescent="0.2">
      <c r="A10" s="21" t="s">
        <v>46</v>
      </c>
      <c r="B10" s="23">
        <f>SUM(B11:B25)</f>
        <v>19</v>
      </c>
      <c r="C10" s="58">
        <f>SUM(C11:C25)</f>
        <v>0</v>
      </c>
      <c r="D10" s="58">
        <f t="shared" ref="D10:I10" si="1">SUM(D11:D25)</f>
        <v>90000000</v>
      </c>
      <c r="E10" s="58">
        <f t="shared" si="1"/>
        <v>170000000</v>
      </c>
      <c r="F10" s="58">
        <f t="shared" si="1"/>
        <v>20000000</v>
      </c>
      <c r="G10" s="58">
        <f t="shared" si="1"/>
        <v>50000000</v>
      </c>
      <c r="H10" s="58">
        <f t="shared" si="1"/>
        <v>100000000</v>
      </c>
      <c r="I10" s="58">
        <f t="shared" si="1"/>
        <v>60000000</v>
      </c>
      <c r="J10" s="52">
        <f t="shared" ref="J10" si="2">SUM(J11:J25)</f>
        <v>0</v>
      </c>
      <c r="K10" s="58">
        <f>++C10+D10+E10+F10+G10+H10+I10+J10</f>
        <v>490000000</v>
      </c>
    </row>
    <row r="11" spans="1:22" ht="14.25" customHeight="1" x14ac:dyDescent="0.25">
      <c r="A11" s="30" t="s">
        <v>47</v>
      </c>
      <c r="B11" s="36">
        <v>1</v>
      </c>
      <c r="C11" s="59"/>
      <c r="D11" s="59">
        <v>30000000</v>
      </c>
      <c r="E11" s="60"/>
      <c r="F11" s="60"/>
      <c r="G11" s="60"/>
      <c r="H11" s="60"/>
      <c r="I11" s="60"/>
      <c r="J11" s="37"/>
      <c r="K11" s="25"/>
    </row>
    <row r="12" spans="1:22" ht="14.25" customHeight="1" x14ac:dyDescent="0.25">
      <c r="A12" s="30" t="s">
        <v>48</v>
      </c>
      <c r="B12" s="36">
        <v>1</v>
      </c>
      <c r="C12" s="59"/>
      <c r="D12" s="59">
        <v>30000000</v>
      </c>
      <c r="E12" s="60"/>
      <c r="F12" s="60"/>
      <c r="G12" s="60"/>
      <c r="H12" s="60"/>
      <c r="I12" s="60"/>
      <c r="J12" s="37"/>
      <c r="K12" s="25"/>
    </row>
    <row r="13" spans="1:22" ht="14.25" customHeight="1" x14ac:dyDescent="0.25">
      <c r="A13" s="24" t="s">
        <v>49</v>
      </c>
      <c r="B13" s="36">
        <v>1</v>
      </c>
      <c r="C13" s="59"/>
      <c r="D13" s="59">
        <v>30000000</v>
      </c>
      <c r="E13" s="60"/>
      <c r="F13" s="60"/>
      <c r="G13" s="60"/>
      <c r="H13" s="60"/>
      <c r="I13" s="60"/>
      <c r="J13" s="37"/>
      <c r="K13" s="25"/>
    </row>
    <row r="14" spans="1:22" ht="14.25" customHeight="1" x14ac:dyDescent="0.25">
      <c r="A14" s="30" t="s">
        <v>50</v>
      </c>
      <c r="B14" s="36">
        <v>1</v>
      </c>
      <c r="C14" s="59"/>
      <c r="D14" s="59"/>
      <c r="E14" s="60">
        <v>40000000</v>
      </c>
      <c r="F14" s="60"/>
      <c r="G14" s="60"/>
      <c r="H14" s="60"/>
      <c r="I14" s="60"/>
      <c r="J14" s="37"/>
      <c r="K14" s="25"/>
    </row>
    <row r="15" spans="1:22" ht="14.25" customHeight="1" x14ac:dyDescent="0.25">
      <c r="A15" s="24" t="s">
        <v>51</v>
      </c>
      <c r="B15" s="36">
        <v>1</v>
      </c>
      <c r="C15" s="59"/>
      <c r="D15" s="59"/>
      <c r="E15" s="60">
        <v>20000000</v>
      </c>
      <c r="F15" s="60"/>
      <c r="G15" s="60"/>
      <c r="H15" s="60"/>
      <c r="I15" s="60"/>
      <c r="J15" s="37"/>
      <c r="K15" s="25"/>
    </row>
    <row r="16" spans="1:22" ht="14.25" customHeight="1" x14ac:dyDescent="0.25">
      <c r="A16" s="53" t="s">
        <v>74</v>
      </c>
      <c r="B16" s="36">
        <v>1</v>
      </c>
      <c r="C16" s="59"/>
      <c r="D16" s="59"/>
      <c r="E16" s="60">
        <v>60000000</v>
      </c>
      <c r="F16" s="60"/>
      <c r="G16" s="60"/>
      <c r="H16" s="60"/>
      <c r="I16" s="60"/>
      <c r="J16" s="37"/>
      <c r="K16" s="25"/>
    </row>
    <row r="17" spans="1:11" ht="14.25" customHeight="1" x14ac:dyDescent="0.25">
      <c r="A17" s="30" t="s">
        <v>53</v>
      </c>
      <c r="B17" s="36">
        <v>5</v>
      </c>
      <c r="C17" s="59"/>
      <c r="D17" s="59"/>
      <c r="E17" s="60">
        <v>50000000</v>
      </c>
      <c r="F17" s="60"/>
      <c r="G17" s="60"/>
      <c r="H17" s="60"/>
      <c r="I17" s="60"/>
      <c r="J17" s="37"/>
      <c r="K17" s="25"/>
    </row>
    <row r="18" spans="1:11" ht="14.25" customHeight="1" x14ac:dyDescent="0.25">
      <c r="A18" s="24" t="s">
        <v>54</v>
      </c>
      <c r="B18" s="36">
        <v>1</v>
      </c>
      <c r="C18" s="59"/>
      <c r="D18" s="59"/>
      <c r="E18" s="60"/>
      <c r="F18" s="60">
        <v>10000000</v>
      </c>
      <c r="G18" s="60"/>
      <c r="H18" s="60"/>
      <c r="I18" s="60"/>
      <c r="J18" s="37"/>
      <c r="K18" s="25"/>
    </row>
    <row r="19" spans="1:11" ht="14.25" customHeight="1" x14ac:dyDescent="0.25">
      <c r="A19" s="30" t="s">
        <v>55</v>
      </c>
      <c r="B19" s="36">
        <v>1</v>
      </c>
      <c r="C19" s="59"/>
      <c r="D19" s="59"/>
      <c r="E19" s="60"/>
      <c r="F19" s="60">
        <v>10000000</v>
      </c>
      <c r="G19" s="60">
        <v>50000000</v>
      </c>
      <c r="H19" s="60"/>
      <c r="I19" s="60"/>
      <c r="J19" s="37"/>
      <c r="K19" s="25"/>
    </row>
    <row r="20" spans="1:11" ht="14.25" customHeight="1" x14ac:dyDescent="0.25">
      <c r="A20" s="30" t="s">
        <v>56</v>
      </c>
      <c r="B20" s="36">
        <v>1</v>
      </c>
      <c r="C20" s="59"/>
      <c r="D20" s="59"/>
      <c r="E20" s="60"/>
      <c r="F20" s="60"/>
      <c r="G20" s="60"/>
      <c r="H20" s="59">
        <v>20000000</v>
      </c>
      <c r="I20" s="60"/>
      <c r="J20" s="37"/>
      <c r="K20" s="25"/>
    </row>
    <row r="21" spans="1:11" ht="14.25" customHeight="1" x14ac:dyDescent="0.25">
      <c r="A21" s="30" t="s">
        <v>57</v>
      </c>
      <c r="B21" s="36">
        <v>1</v>
      </c>
      <c r="C21" s="59"/>
      <c r="D21" s="59"/>
      <c r="E21" s="60"/>
      <c r="F21" s="60"/>
      <c r="G21" s="60"/>
      <c r="H21" s="59">
        <v>20000000</v>
      </c>
      <c r="I21" s="60"/>
      <c r="J21" s="37"/>
      <c r="K21" s="25"/>
    </row>
    <row r="22" spans="1:11" ht="14.25" customHeight="1" x14ac:dyDescent="0.25">
      <c r="A22" s="30" t="s">
        <v>58</v>
      </c>
      <c r="B22" s="36">
        <v>1</v>
      </c>
      <c r="C22" s="59"/>
      <c r="D22" s="59"/>
      <c r="E22" s="60"/>
      <c r="F22" s="60"/>
      <c r="G22" s="60"/>
      <c r="H22" s="65">
        <v>40000000</v>
      </c>
      <c r="I22" s="60"/>
      <c r="J22" s="37"/>
      <c r="K22" s="25"/>
    </row>
    <row r="23" spans="1:11" ht="14.25" customHeight="1" x14ac:dyDescent="0.25">
      <c r="A23" s="30" t="s">
        <v>59</v>
      </c>
      <c r="B23" s="36">
        <v>1</v>
      </c>
      <c r="C23" s="59"/>
      <c r="D23" s="59"/>
      <c r="E23" s="60"/>
      <c r="F23" s="60"/>
      <c r="G23" s="60"/>
      <c r="H23" s="59">
        <v>20000000</v>
      </c>
      <c r="I23" s="60"/>
      <c r="J23" s="37"/>
      <c r="K23" s="25"/>
    </row>
    <row r="24" spans="1:11" ht="14.25" customHeight="1" x14ac:dyDescent="0.25">
      <c r="A24" s="24" t="s">
        <v>60</v>
      </c>
      <c r="B24" s="36">
        <v>1</v>
      </c>
      <c r="C24" s="59"/>
      <c r="D24" s="59"/>
      <c r="E24" s="60"/>
      <c r="F24" s="60"/>
      <c r="G24" s="60"/>
      <c r="H24" s="60"/>
      <c r="I24" s="59">
        <v>20000000</v>
      </c>
      <c r="J24" s="37"/>
      <c r="K24" s="25"/>
    </row>
    <row r="25" spans="1:11" ht="14.25" customHeight="1" x14ac:dyDescent="0.25">
      <c r="A25" s="24" t="s">
        <v>61</v>
      </c>
      <c r="B25" s="36">
        <v>1</v>
      </c>
      <c r="C25" s="59"/>
      <c r="D25" s="59"/>
      <c r="E25" s="60"/>
      <c r="F25" s="60"/>
      <c r="G25" s="60"/>
      <c r="H25" s="60"/>
      <c r="I25" s="65">
        <v>40000000</v>
      </c>
      <c r="J25" s="37"/>
      <c r="K25" s="25"/>
    </row>
    <row r="26" spans="1:11" ht="14.25" customHeight="1" x14ac:dyDescent="0.2">
      <c r="A26" s="21" t="s">
        <v>62</v>
      </c>
      <c r="B26" s="23">
        <f>SUM(B27:B41)</f>
        <v>19</v>
      </c>
      <c r="C26" s="58">
        <f>SUM(C27:C41)</f>
        <v>0</v>
      </c>
      <c r="D26" s="58">
        <f t="shared" ref="D26:I26" si="3">SUM(D27:D41)</f>
        <v>60000000</v>
      </c>
      <c r="E26" s="58">
        <f t="shared" si="3"/>
        <v>110000000</v>
      </c>
      <c r="F26" s="58">
        <f t="shared" si="3"/>
        <v>140000000</v>
      </c>
      <c r="G26" s="58">
        <f t="shared" si="3"/>
        <v>250000000</v>
      </c>
      <c r="H26" s="58">
        <f t="shared" si="3"/>
        <v>40000000</v>
      </c>
      <c r="I26" s="58">
        <f t="shared" si="3"/>
        <v>30000000</v>
      </c>
      <c r="J26" s="52">
        <f t="shared" ref="J26" si="4">SUM(J27:J41)</f>
        <v>0</v>
      </c>
      <c r="K26" s="58">
        <f>++C26+D26+E26+F26+G26+H26+I26+J26</f>
        <v>630000000</v>
      </c>
    </row>
    <row r="27" spans="1:11" ht="14.25" customHeight="1" x14ac:dyDescent="0.25">
      <c r="A27" s="30" t="s">
        <v>47</v>
      </c>
      <c r="B27" s="36">
        <v>1</v>
      </c>
      <c r="C27" s="59"/>
      <c r="D27" s="59">
        <v>20000000</v>
      </c>
      <c r="E27" s="60"/>
      <c r="F27" s="60"/>
      <c r="G27" s="60"/>
      <c r="H27" s="60"/>
      <c r="I27" s="60"/>
      <c r="J27" s="37"/>
      <c r="K27" s="25"/>
    </row>
    <row r="28" spans="1:11" ht="14.25" customHeight="1" x14ac:dyDescent="0.25">
      <c r="A28" s="30" t="s">
        <v>48</v>
      </c>
      <c r="B28" s="36">
        <v>1</v>
      </c>
      <c r="C28" s="59"/>
      <c r="D28" s="59">
        <v>20000000</v>
      </c>
      <c r="E28" s="60"/>
      <c r="F28" s="60"/>
      <c r="G28" s="60"/>
      <c r="H28" s="60"/>
      <c r="I28" s="60"/>
      <c r="J28" s="37"/>
      <c r="K28" s="25"/>
    </row>
    <row r="29" spans="1:11" ht="14.25" customHeight="1" x14ac:dyDescent="0.25">
      <c r="A29" s="24" t="s">
        <v>49</v>
      </c>
      <c r="B29" s="36">
        <v>1</v>
      </c>
      <c r="C29" s="59"/>
      <c r="D29" s="59">
        <v>20000000</v>
      </c>
      <c r="E29" s="60"/>
      <c r="F29" s="60"/>
      <c r="G29" s="60"/>
      <c r="H29" s="60"/>
      <c r="I29" s="60"/>
      <c r="J29" s="37"/>
      <c r="K29" s="25"/>
    </row>
    <row r="30" spans="1:11" ht="14.25" customHeight="1" x14ac:dyDescent="0.25">
      <c r="A30" s="30" t="s">
        <v>50</v>
      </c>
      <c r="B30" s="36">
        <v>1</v>
      </c>
      <c r="C30" s="59"/>
      <c r="D30" s="59"/>
      <c r="E30" s="73">
        <v>20000000</v>
      </c>
      <c r="F30" s="60"/>
      <c r="G30" s="60"/>
      <c r="H30" s="60"/>
      <c r="I30" s="60"/>
      <c r="J30" s="37"/>
      <c r="K30" s="25"/>
    </row>
    <row r="31" spans="1:11" ht="14.25" customHeight="1" x14ac:dyDescent="0.25">
      <c r="A31" s="24" t="s">
        <v>51</v>
      </c>
      <c r="B31" s="36">
        <v>1</v>
      </c>
      <c r="C31" s="59"/>
      <c r="D31" s="59"/>
      <c r="E31" s="72">
        <v>10000000</v>
      </c>
      <c r="F31" s="60"/>
      <c r="G31" s="60"/>
      <c r="H31" s="60"/>
      <c r="I31" s="60"/>
      <c r="J31" s="37"/>
      <c r="K31" s="25"/>
    </row>
    <row r="32" spans="1:11" ht="14.25" customHeight="1" x14ac:dyDescent="0.25">
      <c r="A32" s="53" t="s">
        <v>74</v>
      </c>
      <c r="B32" s="36">
        <v>1</v>
      </c>
      <c r="C32" s="59"/>
      <c r="D32" s="59"/>
      <c r="E32" s="73">
        <v>30000000</v>
      </c>
      <c r="F32" s="60"/>
      <c r="G32" s="60"/>
      <c r="H32" s="60"/>
      <c r="I32" s="60"/>
      <c r="J32" s="37"/>
      <c r="K32" s="25"/>
    </row>
    <row r="33" spans="1:11" ht="14.25" customHeight="1" x14ac:dyDescent="0.25">
      <c r="A33" s="30" t="s">
        <v>53</v>
      </c>
      <c r="B33" s="36">
        <v>5</v>
      </c>
      <c r="C33" s="59"/>
      <c r="D33" s="59"/>
      <c r="E33" s="72">
        <v>50000000</v>
      </c>
      <c r="F33" s="60"/>
      <c r="G33" s="60"/>
      <c r="H33" s="60"/>
      <c r="I33" s="60"/>
      <c r="J33" s="37"/>
      <c r="K33" s="25"/>
    </row>
    <row r="34" spans="1:11" ht="14.25" customHeight="1" x14ac:dyDescent="0.25">
      <c r="A34" s="24" t="s">
        <v>54</v>
      </c>
      <c r="B34" s="36">
        <v>1</v>
      </c>
      <c r="C34" s="59"/>
      <c r="D34" s="59"/>
      <c r="E34" s="60"/>
      <c r="F34" s="60">
        <v>40000000</v>
      </c>
      <c r="G34" s="60"/>
      <c r="H34" s="60"/>
      <c r="I34" s="60"/>
      <c r="J34" s="37"/>
      <c r="K34" s="25"/>
    </row>
    <row r="35" spans="1:11" ht="14.25" customHeight="1" x14ac:dyDescent="0.25">
      <c r="A35" s="30" t="s">
        <v>55</v>
      </c>
      <c r="B35" s="36">
        <v>1</v>
      </c>
      <c r="C35" s="59"/>
      <c r="D35" s="59"/>
      <c r="E35" s="60"/>
      <c r="F35" s="60">
        <v>50000000</v>
      </c>
      <c r="G35" s="60">
        <v>50000000</v>
      </c>
      <c r="H35" s="60"/>
      <c r="I35" s="60"/>
      <c r="J35" s="37"/>
      <c r="K35" s="25"/>
    </row>
    <row r="36" spans="1:11" ht="14.25" customHeight="1" x14ac:dyDescent="0.25">
      <c r="A36" s="30" t="s">
        <v>56</v>
      </c>
      <c r="B36" s="36">
        <v>1</v>
      </c>
      <c r="C36" s="59"/>
      <c r="D36" s="59"/>
      <c r="E36" s="60"/>
      <c r="F36" s="73">
        <v>20000000</v>
      </c>
      <c r="G36" s="60">
        <v>50000000</v>
      </c>
      <c r="H36" s="60">
        <v>10000000</v>
      </c>
      <c r="I36" s="60"/>
      <c r="J36" s="37"/>
      <c r="K36" s="25"/>
    </row>
    <row r="37" spans="1:11" ht="14.25" customHeight="1" x14ac:dyDescent="0.25">
      <c r="A37" s="30" t="s">
        <v>57</v>
      </c>
      <c r="B37" s="36">
        <v>1</v>
      </c>
      <c r="C37" s="59"/>
      <c r="D37" s="59"/>
      <c r="E37" s="60"/>
      <c r="F37" s="60">
        <v>10000000</v>
      </c>
      <c r="G37" s="60">
        <v>50000000</v>
      </c>
      <c r="H37" s="60">
        <v>10000000</v>
      </c>
      <c r="I37" s="60"/>
      <c r="J37" s="37"/>
      <c r="K37" s="25"/>
    </row>
    <row r="38" spans="1:11" ht="14.25" customHeight="1" x14ac:dyDescent="0.25">
      <c r="A38" s="30" t="s">
        <v>58</v>
      </c>
      <c r="B38" s="36">
        <v>1</v>
      </c>
      <c r="C38" s="59"/>
      <c r="D38" s="59"/>
      <c r="E38" s="60"/>
      <c r="F38" s="60">
        <v>10000000</v>
      </c>
      <c r="G38" s="60">
        <v>50000000</v>
      </c>
      <c r="H38" s="60">
        <v>10000000</v>
      </c>
      <c r="I38" s="60"/>
      <c r="J38" s="37"/>
      <c r="K38" s="25"/>
    </row>
    <row r="39" spans="1:11" ht="14.25" customHeight="1" x14ac:dyDescent="0.25">
      <c r="A39" s="30" t="s">
        <v>59</v>
      </c>
      <c r="B39" s="36">
        <v>1</v>
      </c>
      <c r="C39" s="59"/>
      <c r="D39" s="59"/>
      <c r="E39" s="60"/>
      <c r="F39" s="60">
        <v>10000000</v>
      </c>
      <c r="G39" s="60">
        <v>50000000</v>
      </c>
      <c r="H39" s="60">
        <v>10000000</v>
      </c>
      <c r="I39" s="60"/>
      <c r="J39" s="37"/>
      <c r="K39" s="25"/>
    </row>
    <row r="40" spans="1:11" ht="14.25" customHeight="1" x14ac:dyDescent="0.25">
      <c r="A40" s="24" t="s">
        <v>60</v>
      </c>
      <c r="B40" s="36">
        <v>1</v>
      </c>
      <c r="C40" s="59"/>
      <c r="D40" s="59"/>
      <c r="E40" s="60"/>
      <c r="F40" s="60"/>
      <c r="G40" s="60"/>
      <c r="H40" s="60"/>
      <c r="I40" s="65">
        <v>10000000</v>
      </c>
      <c r="J40" s="37"/>
      <c r="K40" s="25"/>
    </row>
    <row r="41" spans="1:11" ht="14.25" customHeight="1" x14ac:dyDescent="0.25">
      <c r="A41" s="24" t="s">
        <v>61</v>
      </c>
      <c r="B41" s="36">
        <v>1</v>
      </c>
      <c r="C41" s="59"/>
      <c r="D41" s="59"/>
      <c r="E41" s="60"/>
      <c r="F41" s="60"/>
      <c r="G41" s="60"/>
      <c r="H41" s="60"/>
      <c r="I41" s="59">
        <v>20000000</v>
      </c>
      <c r="J41" s="37"/>
      <c r="K41" s="25"/>
    </row>
    <row r="42" spans="1:11" ht="14.25" customHeight="1" x14ac:dyDescent="0.25">
      <c r="A42" s="26" t="s">
        <v>63</v>
      </c>
      <c r="B42" s="23">
        <f>SUM(B43:B45)</f>
        <v>3</v>
      </c>
      <c r="C42" s="23">
        <f>SUM(C43:C45)</f>
        <v>0</v>
      </c>
      <c r="D42" s="23">
        <f t="shared" ref="D42:J42" si="5">SUM(D43:D45)</f>
        <v>60000000</v>
      </c>
      <c r="E42" s="23">
        <f t="shared" si="5"/>
        <v>60000000</v>
      </c>
      <c r="F42" s="23">
        <f t="shared" si="5"/>
        <v>60000000</v>
      </c>
      <c r="G42" s="23">
        <f t="shared" si="5"/>
        <v>60000000</v>
      </c>
      <c r="H42" s="23">
        <f t="shared" si="5"/>
        <v>60000000</v>
      </c>
      <c r="I42" s="23">
        <f t="shared" si="5"/>
        <v>60000000</v>
      </c>
      <c r="J42" s="23">
        <f t="shared" si="5"/>
        <v>60000000</v>
      </c>
      <c r="K42" s="22">
        <f>SUM(C42:J42)</f>
        <v>420000000</v>
      </c>
    </row>
    <row r="43" spans="1:11" ht="14.25" customHeight="1" x14ac:dyDescent="0.25">
      <c r="A43" s="30" t="s">
        <v>64</v>
      </c>
      <c r="B43" s="36">
        <v>1</v>
      </c>
      <c r="C43" s="36"/>
      <c r="D43" s="59">
        <v>20000000</v>
      </c>
      <c r="E43" s="59">
        <v>20000000</v>
      </c>
      <c r="F43" s="59">
        <v>20000000</v>
      </c>
      <c r="G43" s="59">
        <v>20000000</v>
      </c>
      <c r="H43" s="59">
        <v>20000000</v>
      </c>
      <c r="I43" s="59">
        <v>20000000</v>
      </c>
      <c r="J43" s="59">
        <v>20000000</v>
      </c>
      <c r="K43" s="43"/>
    </row>
    <row r="44" spans="1:11" ht="14.25" customHeight="1" x14ac:dyDescent="0.25">
      <c r="A44" s="30" t="s">
        <v>65</v>
      </c>
      <c r="B44" s="36">
        <v>1</v>
      </c>
      <c r="C44" s="36"/>
      <c r="D44" s="59">
        <v>20000000</v>
      </c>
      <c r="E44" s="59">
        <v>20000000</v>
      </c>
      <c r="F44" s="59">
        <v>20000000</v>
      </c>
      <c r="G44" s="59">
        <v>20000000</v>
      </c>
      <c r="H44" s="59">
        <v>20000000</v>
      </c>
      <c r="I44" s="59">
        <v>20000000</v>
      </c>
      <c r="J44" s="59">
        <v>20000000</v>
      </c>
      <c r="K44" s="43"/>
    </row>
    <row r="45" spans="1:11" ht="14.25" customHeight="1" x14ac:dyDescent="0.25">
      <c r="A45" s="30" t="s">
        <v>75</v>
      </c>
      <c r="B45" s="36">
        <v>1</v>
      </c>
      <c r="C45" s="36"/>
      <c r="D45" s="59">
        <v>20000000</v>
      </c>
      <c r="E45" s="59">
        <v>20000000</v>
      </c>
      <c r="F45" s="59">
        <v>20000000</v>
      </c>
      <c r="G45" s="59">
        <v>20000000</v>
      </c>
      <c r="H45" s="59">
        <v>20000000</v>
      </c>
      <c r="I45" s="59">
        <v>20000000</v>
      </c>
      <c r="J45" s="59">
        <v>20000000</v>
      </c>
      <c r="K45" s="43"/>
    </row>
    <row r="46" spans="1:11" ht="14.25" customHeight="1" x14ac:dyDescent="0.25">
      <c r="A46" s="26" t="s">
        <v>67</v>
      </c>
      <c r="B46" s="44">
        <f>+B47+B48</f>
        <v>2</v>
      </c>
      <c r="C46" s="23">
        <f>SUM(C47:C48)</f>
        <v>0</v>
      </c>
      <c r="D46" s="23">
        <f t="shared" ref="D46:J46" si="6">SUM(D47:D48)</f>
        <v>0</v>
      </c>
      <c r="E46" s="23">
        <f t="shared" si="6"/>
        <v>0</v>
      </c>
      <c r="F46" s="23">
        <f t="shared" si="6"/>
        <v>0</v>
      </c>
      <c r="G46" s="23">
        <f t="shared" si="6"/>
        <v>0</v>
      </c>
      <c r="H46" s="23">
        <f t="shared" si="6"/>
        <v>0</v>
      </c>
      <c r="I46" s="23">
        <f t="shared" si="6"/>
        <v>0</v>
      </c>
      <c r="J46" s="23">
        <f t="shared" si="6"/>
        <v>20000000</v>
      </c>
      <c r="K46" s="22">
        <f>SUM(C46:J46)</f>
        <v>20000000</v>
      </c>
    </row>
    <row r="47" spans="1:11" ht="14.25" customHeight="1" x14ac:dyDescent="0.25">
      <c r="A47" s="30" t="s">
        <v>68</v>
      </c>
      <c r="B47" s="36">
        <v>1</v>
      </c>
      <c r="C47" s="36"/>
      <c r="D47" s="36"/>
      <c r="E47" s="36"/>
      <c r="F47" s="36"/>
      <c r="G47" s="36"/>
      <c r="H47" s="36"/>
      <c r="I47" s="36"/>
      <c r="J47" s="60">
        <v>10000000</v>
      </c>
      <c r="K47" s="43"/>
    </row>
    <row r="48" spans="1:11" ht="14.25" customHeight="1" x14ac:dyDescent="0.25">
      <c r="A48" s="30" t="s">
        <v>69</v>
      </c>
      <c r="B48" s="36">
        <v>1</v>
      </c>
      <c r="C48" s="36"/>
      <c r="D48" s="36"/>
      <c r="E48" s="36"/>
      <c r="F48" s="36"/>
      <c r="G48" s="36"/>
      <c r="H48" s="36"/>
      <c r="I48" s="36"/>
      <c r="J48" s="60">
        <v>10000000</v>
      </c>
      <c r="K48" s="43"/>
    </row>
    <row r="49" spans="1:11" ht="14.25" customHeight="1" x14ac:dyDescent="0.25">
      <c r="A49" s="27" t="s">
        <v>70</v>
      </c>
      <c r="B49" s="28">
        <f t="shared" ref="B49:J49" si="7">+B5+B10+B26+B42+B46</f>
        <v>48</v>
      </c>
      <c r="C49" s="49">
        <f t="shared" si="7"/>
        <v>80000000</v>
      </c>
      <c r="D49" s="49">
        <f t="shared" si="7"/>
        <v>210000000</v>
      </c>
      <c r="E49" s="49">
        <f t="shared" si="7"/>
        <v>340000000</v>
      </c>
      <c r="F49" s="49">
        <f t="shared" si="7"/>
        <v>220000000</v>
      </c>
      <c r="G49" s="49">
        <f t="shared" si="7"/>
        <v>360000000</v>
      </c>
      <c r="H49" s="49">
        <f t="shared" si="7"/>
        <v>200000000</v>
      </c>
      <c r="I49" s="49">
        <f t="shared" si="7"/>
        <v>150000000</v>
      </c>
      <c r="J49" s="49">
        <f t="shared" si="7"/>
        <v>80000000</v>
      </c>
      <c r="K49" s="69">
        <f>+C49+D49+E49+F49+G49+H49+I49+J49</f>
        <v>1640000000</v>
      </c>
    </row>
    <row r="50" spans="1:11" ht="14.25" customHeight="1" x14ac:dyDescent="0.25">
      <c r="A50" s="45" t="s">
        <v>71</v>
      </c>
      <c r="B50" s="46"/>
      <c r="C50" s="50">
        <f>+C49</f>
        <v>80000000</v>
      </c>
      <c r="D50" s="50">
        <f t="shared" ref="D50:J50" si="8">+C50+D49</f>
        <v>290000000</v>
      </c>
      <c r="E50" s="50">
        <f t="shared" si="8"/>
        <v>630000000</v>
      </c>
      <c r="F50" s="50">
        <f t="shared" si="8"/>
        <v>850000000</v>
      </c>
      <c r="G50" s="50">
        <f t="shared" si="8"/>
        <v>1210000000</v>
      </c>
      <c r="H50" s="50">
        <f t="shared" si="8"/>
        <v>1410000000</v>
      </c>
      <c r="I50" s="50">
        <f t="shared" si="8"/>
        <v>1560000000</v>
      </c>
      <c r="J50" s="50">
        <f t="shared" si="8"/>
        <v>1640000000</v>
      </c>
    </row>
    <row r="51" spans="1:11" ht="14.1" customHeight="1" x14ac:dyDescent="0.25">
      <c r="A51" s="33" t="s">
        <v>72</v>
      </c>
      <c r="B51" s="47"/>
      <c r="C51" s="51">
        <f>+C50/K49</f>
        <v>4.878048780487805E-2</v>
      </c>
      <c r="D51" s="51">
        <f>+D50/K49</f>
        <v>0.17682926829268292</v>
      </c>
      <c r="E51" s="51">
        <f>+E50/K49</f>
        <v>0.38414634146341464</v>
      </c>
      <c r="F51" s="70">
        <f>+F50/K49</f>
        <v>0.51829268292682928</v>
      </c>
      <c r="G51" s="51">
        <f>+G50/K49</f>
        <v>0.73780487804878048</v>
      </c>
      <c r="H51" s="51">
        <f>+H50/K49</f>
        <v>0.8597560975609756</v>
      </c>
      <c r="I51" s="51">
        <f>+I50/K49</f>
        <v>0.95121951219512191</v>
      </c>
      <c r="J51" s="51">
        <f>+J50/K49</f>
        <v>1</v>
      </c>
    </row>
    <row r="52" spans="1:11" ht="14.25" customHeight="1" x14ac:dyDescent="0.2"/>
    <row r="53" spans="1:11" ht="14.25" customHeight="1" x14ac:dyDescent="0.2"/>
    <row r="54" spans="1:11" ht="14.25" customHeight="1" x14ac:dyDescent="0.2"/>
    <row r="55" spans="1:11" ht="14.25" customHeight="1" x14ac:dyDescent="0.2"/>
    <row r="56" spans="1:11" ht="14.25" customHeight="1" x14ac:dyDescent="0.2"/>
    <row r="57" spans="1:11" ht="14.25" customHeight="1" x14ac:dyDescent="0.2"/>
    <row r="58" spans="1:11" ht="14.25" customHeight="1" x14ac:dyDescent="0.2"/>
    <row r="59" spans="1:11" ht="14.25" customHeight="1" x14ac:dyDescent="0.2"/>
    <row r="60" spans="1:11" ht="14.25" customHeight="1" x14ac:dyDescent="0.2"/>
    <row r="61" spans="1:11" ht="14.25" customHeight="1" x14ac:dyDescent="0.2"/>
    <row r="62" spans="1:11" ht="14.25" customHeight="1" x14ac:dyDescent="0.2"/>
    <row r="63" spans="1:11" ht="14.25" customHeight="1" x14ac:dyDescent="0.2"/>
    <row r="64" spans="1:11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</sheetData>
  <mergeCells count="5">
    <mergeCell ref="K2:K3"/>
    <mergeCell ref="A2:A3"/>
    <mergeCell ref="B2:B3"/>
    <mergeCell ref="C2:J2"/>
    <mergeCell ref="A1:K1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971"/>
  <sheetViews>
    <sheetView showGridLines="0" topLeftCell="A15" zoomScale="55" zoomScaleNormal="55" workbookViewId="0">
      <selection activeCell="G58" sqref="G58"/>
    </sheetView>
  </sheetViews>
  <sheetFormatPr baseColWidth="10" defaultColWidth="12.625" defaultRowHeight="15" customHeight="1" x14ac:dyDescent="0.2"/>
  <cols>
    <col min="1" max="1" width="26.375" customWidth="1"/>
    <col min="2" max="2" width="6.875" customWidth="1"/>
    <col min="3" max="11" width="19.875" customWidth="1"/>
    <col min="12" max="12" width="7" customWidth="1"/>
    <col min="13" max="23" width="9.375" customWidth="1"/>
  </cols>
  <sheetData>
    <row r="1" spans="1:13" s="71" customFormat="1" ht="51.6" customHeight="1" x14ac:dyDescent="0.2">
      <c r="A1" s="135" t="s">
        <v>76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</row>
    <row r="2" spans="1:13" ht="16.5" customHeight="1" x14ac:dyDescent="0.25">
      <c r="A2" s="132" t="s">
        <v>36</v>
      </c>
      <c r="B2" s="132" t="s">
        <v>37</v>
      </c>
      <c r="C2" s="130" t="s">
        <v>38</v>
      </c>
      <c r="D2" s="131"/>
      <c r="E2" s="131"/>
      <c r="F2" s="131"/>
      <c r="G2" s="131"/>
      <c r="H2" s="131"/>
      <c r="I2" s="131"/>
      <c r="J2" s="136"/>
      <c r="K2" s="132" t="s">
        <v>39</v>
      </c>
    </row>
    <row r="3" spans="1:13" ht="14.25" customHeight="1" x14ac:dyDescent="0.2">
      <c r="A3" s="133"/>
      <c r="B3" s="137"/>
      <c r="C3" s="29">
        <v>1</v>
      </c>
      <c r="D3" s="29">
        <v>2</v>
      </c>
      <c r="E3" s="29">
        <v>3</v>
      </c>
      <c r="F3" s="29">
        <v>4</v>
      </c>
      <c r="G3" s="29">
        <v>5</v>
      </c>
      <c r="H3" s="29">
        <v>6</v>
      </c>
      <c r="I3" s="29">
        <v>7</v>
      </c>
      <c r="J3" s="29">
        <v>8</v>
      </c>
      <c r="K3" s="133"/>
    </row>
    <row r="4" spans="1:13" ht="14.25" customHeight="1" x14ac:dyDescent="0.2">
      <c r="A4" s="34" t="s">
        <v>40</v>
      </c>
      <c r="B4" s="35">
        <f>+B5+B10+B26+B42+B46</f>
        <v>48</v>
      </c>
      <c r="C4" s="56"/>
      <c r="D4" s="57"/>
      <c r="E4" s="57"/>
      <c r="F4" s="57"/>
      <c r="G4" s="57"/>
      <c r="H4" s="57"/>
      <c r="I4" s="57"/>
      <c r="J4" s="57"/>
      <c r="K4" s="63">
        <f>+K5+K10+K26+K42+K46</f>
        <v>1640000000</v>
      </c>
      <c r="M4" t="s">
        <v>77</v>
      </c>
    </row>
    <row r="5" spans="1:13" ht="14.45" customHeight="1" x14ac:dyDescent="0.2">
      <c r="A5" s="38" t="s">
        <v>41</v>
      </c>
      <c r="B5" s="23">
        <v>5</v>
      </c>
      <c r="C5" s="58">
        <f>+C7+C6+C8+C9</f>
        <v>80000000</v>
      </c>
      <c r="D5" s="58">
        <f t="shared" ref="D5:J5" si="0">+D7+D6</f>
        <v>0</v>
      </c>
      <c r="E5" s="58">
        <f t="shared" si="0"/>
        <v>0</v>
      </c>
      <c r="F5" s="58">
        <f t="shared" si="0"/>
        <v>0</v>
      </c>
      <c r="G5" s="58">
        <f t="shared" si="0"/>
        <v>0</v>
      </c>
      <c r="H5" s="58">
        <f t="shared" si="0"/>
        <v>0</v>
      </c>
      <c r="I5" s="58">
        <f t="shared" si="0"/>
        <v>0</v>
      </c>
      <c r="J5" s="58">
        <f t="shared" si="0"/>
        <v>0</v>
      </c>
      <c r="K5" s="58">
        <f>++C5+D5+E5+F5+G5+H5+I5+J5</f>
        <v>80000000</v>
      </c>
    </row>
    <row r="6" spans="1:13" ht="15" customHeight="1" x14ac:dyDescent="0.2">
      <c r="A6" s="24" t="s">
        <v>42</v>
      </c>
      <c r="B6" s="36">
        <v>1</v>
      </c>
      <c r="C6" s="59">
        <v>20000000</v>
      </c>
      <c r="D6" s="59"/>
      <c r="E6" s="59"/>
      <c r="F6" s="59"/>
      <c r="G6" s="59"/>
      <c r="H6" s="59"/>
      <c r="I6" s="59"/>
      <c r="J6" s="59"/>
      <c r="K6" s="59"/>
    </row>
    <row r="7" spans="1:13" ht="15" customHeight="1" x14ac:dyDescent="0.2">
      <c r="A7" s="24" t="s">
        <v>43</v>
      </c>
      <c r="B7" s="36">
        <v>1</v>
      </c>
      <c r="C7" s="59">
        <v>20000000</v>
      </c>
      <c r="D7" s="59"/>
      <c r="E7" s="59"/>
      <c r="F7" s="59"/>
      <c r="G7" s="59"/>
      <c r="H7" s="59"/>
      <c r="I7" s="59"/>
      <c r="J7" s="59"/>
      <c r="K7" s="59"/>
    </row>
    <row r="8" spans="1:13" ht="14.1" customHeight="1" x14ac:dyDescent="0.2">
      <c r="A8" s="24" t="s">
        <v>44</v>
      </c>
      <c r="B8" s="36">
        <v>1</v>
      </c>
      <c r="C8" s="59">
        <v>20000000</v>
      </c>
      <c r="D8" s="59"/>
      <c r="E8" s="59"/>
      <c r="F8" s="59"/>
      <c r="G8" s="59"/>
      <c r="H8" s="59"/>
      <c r="I8" s="59"/>
      <c r="J8" s="59"/>
      <c r="K8" s="59"/>
    </row>
    <row r="9" spans="1:13" ht="14.1" customHeight="1" x14ac:dyDescent="0.2">
      <c r="A9" s="24" t="s">
        <v>45</v>
      </c>
      <c r="B9" s="36">
        <v>1</v>
      </c>
      <c r="C9" s="59">
        <v>20000000</v>
      </c>
      <c r="D9" s="59"/>
      <c r="E9" s="59"/>
      <c r="F9" s="59"/>
      <c r="G9" s="59"/>
      <c r="H9" s="59"/>
      <c r="I9" s="59"/>
      <c r="J9" s="59"/>
      <c r="K9" s="59"/>
    </row>
    <row r="10" spans="1:13" ht="14.1" customHeight="1" x14ac:dyDescent="0.2">
      <c r="A10" s="21" t="s">
        <v>46</v>
      </c>
      <c r="B10" s="23">
        <f>SUM(B11:B25)</f>
        <v>19</v>
      </c>
      <c r="C10" s="58">
        <f>SUM(C11:C25)</f>
        <v>0</v>
      </c>
      <c r="D10" s="58">
        <f t="shared" ref="D10:J10" si="1">SUM(D11:D25)</f>
        <v>90000000</v>
      </c>
      <c r="E10" s="58">
        <f t="shared" si="1"/>
        <v>170000000</v>
      </c>
      <c r="F10" s="58">
        <f t="shared" si="1"/>
        <v>20000000</v>
      </c>
      <c r="G10" s="58">
        <f t="shared" si="1"/>
        <v>50000000</v>
      </c>
      <c r="H10" s="58">
        <f t="shared" si="1"/>
        <v>100000000</v>
      </c>
      <c r="I10" s="58">
        <f t="shared" si="1"/>
        <v>60000000</v>
      </c>
      <c r="J10" s="58">
        <f t="shared" si="1"/>
        <v>0</v>
      </c>
      <c r="K10" s="58">
        <f>++C10+D10+E10+F10+G10+H10+I10+J10</f>
        <v>490000000</v>
      </c>
    </row>
    <row r="11" spans="1:13" ht="14.1" customHeight="1" x14ac:dyDescent="0.25">
      <c r="A11" s="30" t="s">
        <v>47</v>
      </c>
      <c r="B11" s="36">
        <v>1</v>
      </c>
      <c r="C11" s="59"/>
      <c r="D11" s="59">
        <v>30000000</v>
      </c>
      <c r="E11" s="65"/>
      <c r="F11" s="65"/>
      <c r="G11" s="65"/>
      <c r="H11" s="65"/>
      <c r="I11" s="65"/>
      <c r="J11" s="65"/>
      <c r="K11" s="25"/>
    </row>
    <row r="12" spans="1:13" ht="14.1" customHeight="1" x14ac:dyDescent="0.25">
      <c r="A12" s="30" t="s">
        <v>48</v>
      </c>
      <c r="B12" s="36">
        <v>1</v>
      </c>
      <c r="C12" s="59"/>
      <c r="D12" s="59">
        <v>30000000</v>
      </c>
      <c r="E12" s="65"/>
      <c r="F12" s="65"/>
      <c r="G12" s="65"/>
      <c r="H12" s="65"/>
      <c r="I12" s="65"/>
      <c r="J12" s="65"/>
      <c r="K12" s="25"/>
    </row>
    <row r="13" spans="1:13" ht="14.1" customHeight="1" x14ac:dyDescent="0.25">
      <c r="A13" s="24" t="s">
        <v>49</v>
      </c>
      <c r="B13" s="36">
        <v>1</v>
      </c>
      <c r="C13" s="59"/>
      <c r="D13" s="59">
        <v>30000000</v>
      </c>
      <c r="E13" s="65"/>
      <c r="F13" s="65"/>
      <c r="G13" s="65"/>
      <c r="H13" s="65"/>
      <c r="I13" s="65"/>
      <c r="J13" s="65"/>
      <c r="K13" s="25"/>
    </row>
    <row r="14" spans="1:13" ht="14.1" customHeight="1" x14ac:dyDescent="0.25">
      <c r="A14" s="30" t="s">
        <v>50</v>
      </c>
      <c r="B14" s="36">
        <v>1</v>
      </c>
      <c r="C14" s="59"/>
      <c r="D14" s="59"/>
      <c r="E14" s="65">
        <v>40000000</v>
      </c>
      <c r="F14" s="65"/>
      <c r="G14" s="65"/>
      <c r="H14" s="65"/>
      <c r="I14" s="65"/>
      <c r="J14" s="65"/>
      <c r="K14" s="25"/>
    </row>
    <row r="15" spans="1:13" ht="14.1" customHeight="1" x14ac:dyDescent="0.25">
      <c r="A15" s="24" t="s">
        <v>51</v>
      </c>
      <c r="B15" s="36">
        <v>1</v>
      </c>
      <c r="C15" s="59"/>
      <c r="D15" s="59"/>
      <c r="E15" s="65">
        <v>20000000</v>
      </c>
      <c r="F15" s="65"/>
      <c r="G15" s="65"/>
      <c r="H15" s="65"/>
      <c r="I15" s="65"/>
      <c r="J15" s="65"/>
      <c r="K15" s="25"/>
    </row>
    <row r="16" spans="1:13" ht="14.1" customHeight="1" x14ac:dyDescent="0.25">
      <c r="A16" s="53" t="s">
        <v>52</v>
      </c>
      <c r="B16" s="36">
        <v>1</v>
      </c>
      <c r="C16" s="59"/>
      <c r="D16" s="59"/>
      <c r="E16" s="65">
        <v>60000000</v>
      </c>
      <c r="F16" s="65"/>
      <c r="G16" s="65"/>
      <c r="H16" s="65"/>
      <c r="I16" s="65"/>
      <c r="J16" s="65"/>
      <c r="K16" s="25"/>
    </row>
    <row r="17" spans="1:11" ht="14.1" customHeight="1" x14ac:dyDescent="0.25">
      <c r="A17" s="30" t="s">
        <v>53</v>
      </c>
      <c r="B17" s="36">
        <v>5</v>
      </c>
      <c r="C17" s="59"/>
      <c r="D17" s="59"/>
      <c r="E17" s="65">
        <v>50000000</v>
      </c>
      <c r="F17" s="65"/>
      <c r="G17" s="65"/>
      <c r="H17" s="65"/>
      <c r="I17" s="65"/>
      <c r="J17" s="65"/>
      <c r="K17" s="25"/>
    </row>
    <row r="18" spans="1:11" ht="14.1" customHeight="1" x14ac:dyDescent="0.25">
      <c r="A18" s="24" t="s">
        <v>54</v>
      </c>
      <c r="B18" s="36">
        <v>1</v>
      </c>
      <c r="C18" s="59"/>
      <c r="D18" s="59"/>
      <c r="E18" s="65"/>
      <c r="F18" s="65">
        <v>10000000</v>
      </c>
      <c r="G18" s="65"/>
      <c r="H18" s="65"/>
      <c r="I18" s="65"/>
      <c r="J18" s="65"/>
      <c r="K18" s="25"/>
    </row>
    <row r="19" spans="1:11" ht="14.1" customHeight="1" x14ac:dyDescent="0.25">
      <c r="A19" s="30" t="s">
        <v>55</v>
      </c>
      <c r="B19" s="36">
        <v>1</v>
      </c>
      <c r="C19" s="59"/>
      <c r="D19" s="59"/>
      <c r="E19" s="65"/>
      <c r="F19" s="65">
        <v>10000000</v>
      </c>
      <c r="G19" s="65">
        <v>50000000</v>
      </c>
      <c r="H19" s="65"/>
      <c r="I19" s="65"/>
      <c r="J19" s="65"/>
      <c r="K19" s="25"/>
    </row>
    <row r="20" spans="1:11" ht="14.1" customHeight="1" x14ac:dyDescent="0.25">
      <c r="A20" s="30" t="s">
        <v>56</v>
      </c>
      <c r="B20" s="36">
        <v>1</v>
      </c>
      <c r="C20" s="59"/>
      <c r="D20" s="59"/>
      <c r="E20" s="65"/>
      <c r="F20" s="65"/>
      <c r="G20" s="65"/>
      <c r="H20" s="59">
        <v>20000000</v>
      </c>
      <c r="I20" s="65"/>
      <c r="J20" s="65"/>
      <c r="K20" s="25"/>
    </row>
    <row r="21" spans="1:11" ht="14.25" customHeight="1" x14ac:dyDescent="0.25">
      <c r="A21" s="30" t="s">
        <v>57</v>
      </c>
      <c r="B21" s="36">
        <v>1</v>
      </c>
      <c r="C21" s="59"/>
      <c r="D21" s="59"/>
      <c r="E21" s="65"/>
      <c r="F21" s="65"/>
      <c r="G21" s="65"/>
      <c r="H21" s="59">
        <v>20000000</v>
      </c>
      <c r="I21" s="65"/>
      <c r="J21" s="65"/>
      <c r="K21" s="25"/>
    </row>
    <row r="22" spans="1:11" ht="14.25" customHeight="1" x14ac:dyDescent="0.25">
      <c r="A22" s="30" t="s">
        <v>58</v>
      </c>
      <c r="B22" s="36">
        <v>1</v>
      </c>
      <c r="C22" s="59"/>
      <c r="D22" s="59"/>
      <c r="E22" s="65"/>
      <c r="F22" s="65"/>
      <c r="G22" s="65"/>
      <c r="H22" s="65">
        <v>40000000</v>
      </c>
      <c r="I22" s="65"/>
      <c r="J22" s="65"/>
      <c r="K22" s="25"/>
    </row>
    <row r="23" spans="1:11" ht="14.25" customHeight="1" x14ac:dyDescent="0.25">
      <c r="A23" s="30" t="s">
        <v>59</v>
      </c>
      <c r="B23" s="36">
        <v>1</v>
      </c>
      <c r="C23" s="59"/>
      <c r="D23" s="59"/>
      <c r="E23" s="65"/>
      <c r="F23" s="65"/>
      <c r="G23" s="65"/>
      <c r="H23" s="59">
        <v>20000000</v>
      </c>
      <c r="I23" s="65"/>
      <c r="J23" s="65"/>
      <c r="K23" s="25"/>
    </row>
    <row r="24" spans="1:11" ht="14.25" customHeight="1" x14ac:dyDescent="0.25">
      <c r="A24" s="24" t="s">
        <v>60</v>
      </c>
      <c r="B24" s="36">
        <v>1</v>
      </c>
      <c r="C24" s="59"/>
      <c r="D24" s="59"/>
      <c r="E24" s="65"/>
      <c r="F24" s="65"/>
      <c r="G24" s="65"/>
      <c r="H24" s="65"/>
      <c r="I24" s="59">
        <v>20000000</v>
      </c>
      <c r="J24" s="65"/>
      <c r="K24" s="25"/>
    </row>
    <row r="25" spans="1:11" ht="14.25" customHeight="1" x14ac:dyDescent="0.25">
      <c r="A25" s="24" t="s">
        <v>61</v>
      </c>
      <c r="B25" s="36">
        <v>1</v>
      </c>
      <c r="C25" s="59"/>
      <c r="D25" s="59"/>
      <c r="E25" s="65"/>
      <c r="F25" s="65"/>
      <c r="G25" s="65"/>
      <c r="H25" s="65"/>
      <c r="I25" s="65">
        <v>40000000</v>
      </c>
      <c r="J25" s="65"/>
      <c r="K25" s="25"/>
    </row>
    <row r="26" spans="1:11" ht="14.25" customHeight="1" x14ac:dyDescent="0.2">
      <c r="A26" s="21" t="s">
        <v>62</v>
      </c>
      <c r="B26" s="23">
        <f>SUM(B27:B41)</f>
        <v>19</v>
      </c>
      <c r="C26" s="58">
        <f>SUM(C27:C41)</f>
        <v>0</v>
      </c>
      <c r="D26" s="58">
        <f t="shared" ref="D26:I26" si="2">SUM(D27:D41)</f>
        <v>60000000</v>
      </c>
      <c r="E26" s="58">
        <f t="shared" si="2"/>
        <v>110000000</v>
      </c>
      <c r="F26" s="58">
        <f t="shared" si="2"/>
        <v>140000000</v>
      </c>
      <c r="G26" s="58">
        <f t="shared" si="2"/>
        <v>250000000</v>
      </c>
      <c r="H26" s="58">
        <f t="shared" si="2"/>
        <v>40000000</v>
      </c>
      <c r="I26" s="58">
        <f t="shared" si="2"/>
        <v>30000000</v>
      </c>
      <c r="J26" s="58">
        <f t="shared" ref="J26" si="3">SUM(J27:J41)</f>
        <v>0</v>
      </c>
      <c r="K26" s="58">
        <f>++C26+D26+E26+F26+G26+H26+I26+J26</f>
        <v>630000000</v>
      </c>
    </row>
    <row r="27" spans="1:11" ht="14.25" customHeight="1" x14ac:dyDescent="0.25">
      <c r="A27" s="30" t="s">
        <v>47</v>
      </c>
      <c r="B27" s="36">
        <v>1</v>
      </c>
      <c r="C27" s="59"/>
      <c r="D27" s="59">
        <v>20000000</v>
      </c>
      <c r="E27" s="60"/>
      <c r="F27" s="60"/>
      <c r="G27" s="60"/>
      <c r="H27" s="60"/>
      <c r="I27" s="60"/>
      <c r="J27" s="60"/>
      <c r="K27" s="25"/>
    </row>
    <row r="28" spans="1:11" ht="14.25" customHeight="1" x14ac:dyDescent="0.25">
      <c r="A28" s="30" t="s">
        <v>48</v>
      </c>
      <c r="B28" s="36">
        <v>1</v>
      </c>
      <c r="C28" s="59"/>
      <c r="D28" s="59">
        <v>20000000</v>
      </c>
      <c r="E28" s="65"/>
      <c r="F28" s="65"/>
      <c r="G28" s="65"/>
      <c r="H28" s="65"/>
      <c r="I28" s="65"/>
      <c r="J28" s="65"/>
      <c r="K28" s="25"/>
    </row>
    <row r="29" spans="1:11" ht="14.25" customHeight="1" x14ac:dyDescent="0.25">
      <c r="A29" s="24" t="s">
        <v>49</v>
      </c>
      <c r="B29" s="36">
        <v>1</v>
      </c>
      <c r="C29" s="59"/>
      <c r="D29" s="59">
        <v>20000000</v>
      </c>
      <c r="E29" s="65"/>
      <c r="F29" s="65"/>
      <c r="G29" s="65"/>
      <c r="H29" s="65"/>
      <c r="I29" s="65"/>
      <c r="J29" s="65"/>
      <c r="K29" s="25"/>
    </row>
    <row r="30" spans="1:11" ht="14.25" customHeight="1" x14ac:dyDescent="0.25">
      <c r="A30" s="30" t="s">
        <v>50</v>
      </c>
      <c r="B30" s="36">
        <v>1</v>
      </c>
      <c r="C30" s="59"/>
      <c r="D30" s="59"/>
      <c r="E30" s="59">
        <v>20000000</v>
      </c>
      <c r="F30" s="65"/>
      <c r="G30" s="65"/>
      <c r="H30" s="65"/>
      <c r="I30" s="65"/>
      <c r="J30" s="65"/>
      <c r="K30" s="25"/>
    </row>
    <row r="31" spans="1:11" ht="14.25" customHeight="1" x14ac:dyDescent="0.25">
      <c r="A31" s="24" t="s">
        <v>51</v>
      </c>
      <c r="B31" s="36">
        <v>1</v>
      </c>
      <c r="C31" s="59"/>
      <c r="D31" s="59"/>
      <c r="E31" s="65">
        <v>10000000</v>
      </c>
      <c r="F31" s="65"/>
      <c r="G31" s="65"/>
      <c r="H31" s="65"/>
      <c r="I31" s="65"/>
      <c r="J31" s="65"/>
      <c r="K31" s="25"/>
    </row>
    <row r="32" spans="1:11" ht="14.25" customHeight="1" x14ac:dyDescent="0.25">
      <c r="A32" s="53" t="s">
        <v>52</v>
      </c>
      <c r="B32" s="36">
        <v>1</v>
      </c>
      <c r="C32" s="59"/>
      <c r="D32" s="59"/>
      <c r="E32" s="59">
        <v>30000000</v>
      </c>
      <c r="F32" s="65"/>
      <c r="G32" s="65"/>
      <c r="H32" s="65"/>
      <c r="I32" s="65"/>
      <c r="J32" s="65"/>
      <c r="K32" s="25"/>
    </row>
    <row r="33" spans="1:11" ht="14.25" customHeight="1" x14ac:dyDescent="0.25">
      <c r="A33" s="30" t="s">
        <v>53</v>
      </c>
      <c r="B33" s="36">
        <v>5</v>
      </c>
      <c r="C33" s="59"/>
      <c r="D33" s="59"/>
      <c r="E33" s="65">
        <v>50000000</v>
      </c>
      <c r="F33" s="65"/>
      <c r="G33" s="65"/>
      <c r="H33" s="65"/>
      <c r="I33" s="65"/>
      <c r="J33" s="65"/>
      <c r="K33" s="25"/>
    </row>
    <row r="34" spans="1:11" ht="14.25" customHeight="1" x14ac:dyDescent="0.25">
      <c r="A34" s="24" t="s">
        <v>54</v>
      </c>
      <c r="B34" s="36">
        <v>1</v>
      </c>
      <c r="C34" s="59"/>
      <c r="D34" s="59"/>
      <c r="E34" s="65"/>
      <c r="F34" s="65">
        <v>40000000</v>
      </c>
      <c r="G34" s="65"/>
      <c r="H34" s="65"/>
      <c r="I34" s="65"/>
      <c r="J34" s="65"/>
      <c r="K34" s="25"/>
    </row>
    <row r="35" spans="1:11" ht="14.25" customHeight="1" x14ac:dyDescent="0.25">
      <c r="A35" s="30" t="s">
        <v>55</v>
      </c>
      <c r="B35" s="36">
        <v>1</v>
      </c>
      <c r="C35" s="59"/>
      <c r="D35" s="59"/>
      <c r="E35" s="65"/>
      <c r="F35" s="65">
        <v>50000000</v>
      </c>
      <c r="G35" s="65">
        <v>50000000</v>
      </c>
      <c r="H35" s="65"/>
      <c r="I35" s="65"/>
      <c r="J35" s="65"/>
      <c r="K35" s="25"/>
    </row>
    <row r="36" spans="1:11" ht="14.25" customHeight="1" x14ac:dyDescent="0.25">
      <c r="A36" s="30" t="s">
        <v>56</v>
      </c>
      <c r="B36" s="36">
        <v>1</v>
      </c>
      <c r="C36" s="59"/>
      <c r="D36" s="59"/>
      <c r="E36" s="65"/>
      <c r="F36" s="59">
        <v>20000000</v>
      </c>
      <c r="G36" s="65">
        <v>50000000</v>
      </c>
      <c r="H36" s="65">
        <v>10000000</v>
      </c>
      <c r="I36" s="65"/>
      <c r="J36" s="65"/>
      <c r="K36" s="25"/>
    </row>
    <row r="37" spans="1:11" ht="14.25" customHeight="1" x14ac:dyDescent="0.25">
      <c r="A37" s="30" t="s">
        <v>57</v>
      </c>
      <c r="B37" s="36">
        <v>1</v>
      </c>
      <c r="C37" s="59"/>
      <c r="D37" s="59"/>
      <c r="E37" s="65"/>
      <c r="F37" s="65">
        <v>10000000</v>
      </c>
      <c r="G37" s="65">
        <v>50000000</v>
      </c>
      <c r="H37" s="65">
        <v>10000000</v>
      </c>
      <c r="I37" s="65"/>
      <c r="J37" s="65"/>
      <c r="K37" s="25"/>
    </row>
    <row r="38" spans="1:11" ht="14.25" customHeight="1" x14ac:dyDescent="0.25">
      <c r="A38" s="30" t="s">
        <v>58</v>
      </c>
      <c r="B38" s="36">
        <v>1</v>
      </c>
      <c r="C38" s="59"/>
      <c r="D38" s="59"/>
      <c r="E38" s="65"/>
      <c r="F38" s="65">
        <v>10000000</v>
      </c>
      <c r="G38" s="65">
        <v>50000000</v>
      </c>
      <c r="H38" s="65">
        <v>10000000</v>
      </c>
      <c r="I38" s="65"/>
      <c r="J38" s="65"/>
      <c r="K38" s="25"/>
    </row>
    <row r="39" spans="1:11" ht="14.25" customHeight="1" x14ac:dyDescent="0.25">
      <c r="A39" s="30" t="s">
        <v>59</v>
      </c>
      <c r="B39" s="36">
        <v>1</v>
      </c>
      <c r="C39" s="59"/>
      <c r="D39" s="59"/>
      <c r="E39" s="65"/>
      <c r="F39" s="65">
        <v>10000000</v>
      </c>
      <c r="G39" s="65">
        <v>50000000</v>
      </c>
      <c r="H39" s="65">
        <v>10000000</v>
      </c>
      <c r="I39" s="65"/>
      <c r="J39" s="65"/>
      <c r="K39" s="25"/>
    </row>
    <row r="40" spans="1:11" ht="14.25" customHeight="1" x14ac:dyDescent="0.25">
      <c r="A40" s="24" t="s">
        <v>60</v>
      </c>
      <c r="B40" s="36">
        <v>1</v>
      </c>
      <c r="C40" s="59"/>
      <c r="D40" s="59"/>
      <c r="E40" s="65"/>
      <c r="F40" s="65"/>
      <c r="G40" s="65"/>
      <c r="H40" s="65"/>
      <c r="I40" s="65">
        <v>10000000</v>
      </c>
      <c r="J40" s="65"/>
      <c r="K40" s="25"/>
    </row>
    <row r="41" spans="1:11" ht="14.25" customHeight="1" x14ac:dyDescent="0.25">
      <c r="A41" s="24" t="s">
        <v>61</v>
      </c>
      <c r="B41" s="36">
        <v>1</v>
      </c>
      <c r="C41" s="59"/>
      <c r="D41" s="59"/>
      <c r="E41" s="65"/>
      <c r="F41" s="65"/>
      <c r="G41" s="65"/>
      <c r="H41" s="65"/>
      <c r="I41" s="59">
        <v>20000000</v>
      </c>
      <c r="J41" s="65"/>
      <c r="K41" s="25"/>
    </row>
    <row r="42" spans="1:11" ht="14.25" customHeight="1" x14ac:dyDescent="0.25">
      <c r="A42" s="26" t="s">
        <v>63</v>
      </c>
      <c r="B42" s="23">
        <f>SUM(B43:B45)</f>
        <v>3</v>
      </c>
      <c r="C42" s="58">
        <f>SUM(C43:C45)</f>
        <v>0</v>
      </c>
      <c r="D42" s="58">
        <f t="shared" ref="D42:J42" si="4">SUM(D43:D45)</f>
        <v>60000000</v>
      </c>
      <c r="E42" s="58">
        <f t="shared" si="4"/>
        <v>60000000</v>
      </c>
      <c r="F42" s="58">
        <f t="shared" si="4"/>
        <v>60000000</v>
      </c>
      <c r="G42" s="58">
        <f t="shared" si="4"/>
        <v>60000000</v>
      </c>
      <c r="H42" s="58">
        <f t="shared" si="4"/>
        <v>60000000</v>
      </c>
      <c r="I42" s="58">
        <f t="shared" si="4"/>
        <v>60000000</v>
      </c>
      <c r="J42" s="58">
        <f t="shared" si="4"/>
        <v>60000000</v>
      </c>
      <c r="K42" s="22">
        <f>SUM(C42:J42)</f>
        <v>420000000</v>
      </c>
    </row>
    <row r="43" spans="1:11" ht="14.25" customHeight="1" x14ac:dyDescent="0.25">
      <c r="A43" s="30" t="s">
        <v>64</v>
      </c>
      <c r="B43" s="36">
        <v>1</v>
      </c>
      <c r="C43" s="59"/>
      <c r="D43" s="59">
        <v>20000000</v>
      </c>
      <c r="E43" s="59">
        <v>20000000</v>
      </c>
      <c r="F43" s="59">
        <v>20000000</v>
      </c>
      <c r="G43" s="59">
        <v>20000000</v>
      </c>
      <c r="H43" s="59">
        <v>20000000</v>
      </c>
      <c r="I43" s="59">
        <v>20000000</v>
      </c>
      <c r="J43" s="59">
        <v>20000000</v>
      </c>
      <c r="K43" s="43"/>
    </row>
    <row r="44" spans="1:11" ht="14.25" customHeight="1" x14ac:dyDescent="0.25">
      <c r="A44" s="30" t="s">
        <v>65</v>
      </c>
      <c r="B44" s="36">
        <v>1</v>
      </c>
      <c r="C44" s="59"/>
      <c r="D44" s="59">
        <v>20000000</v>
      </c>
      <c r="E44" s="59">
        <v>20000000</v>
      </c>
      <c r="F44" s="59">
        <v>20000000</v>
      </c>
      <c r="G44" s="59">
        <v>20000000</v>
      </c>
      <c r="H44" s="59">
        <v>20000000</v>
      </c>
      <c r="I44" s="59">
        <v>20000000</v>
      </c>
      <c r="J44" s="59">
        <v>20000000</v>
      </c>
      <c r="K44" s="43"/>
    </row>
    <row r="45" spans="1:11" ht="14.25" customHeight="1" x14ac:dyDescent="0.25">
      <c r="A45" s="30" t="s">
        <v>66</v>
      </c>
      <c r="B45" s="36">
        <v>1</v>
      </c>
      <c r="C45" s="59"/>
      <c r="D45" s="59">
        <v>20000000</v>
      </c>
      <c r="E45" s="59">
        <v>20000000</v>
      </c>
      <c r="F45" s="59">
        <v>20000000</v>
      </c>
      <c r="G45" s="59">
        <v>20000000</v>
      </c>
      <c r="H45" s="59">
        <v>20000000</v>
      </c>
      <c r="I45" s="59">
        <v>20000000</v>
      </c>
      <c r="J45" s="59">
        <v>20000000</v>
      </c>
      <c r="K45" s="43"/>
    </row>
    <row r="46" spans="1:11" ht="14.25" customHeight="1" x14ac:dyDescent="0.25">
      <c r="A46" s="26" t="s">
        <v>67</v>
      </c>
      <c r="B46" s="44">
        <f>+B47+B48</f>
        <v>2</v>
      </c>
      <c r="C46" s="58">
        <f>SUM(C47:C48)</f>
        <v>0</v>
      </c>
      <c r="D46" s="58">
        <f t="shared" ref="D46:J46" si="5">SUM(D47:D48)</f>
        <v>0</v>
      </c>
      <c r="E46" s="58">
        <f t="shared" si="5"/>
        <v>0</v>
      </c>
      <c r="F46" s="58">
        <f t="shared" si="5"/>
        <v>0</v>
      </c>
      <c r="G46" s="58">
        <f t="shared" si="5"/>
        <v>0</v>
      </c>
      <c r="H46" s="58">
        <f t="shared" si="5"/>
        <v>0</v>
      </c>
      <c r="I46" s="58">
        <f t="shared" si="5"/>
        <v>0</v>
      </c>
      <c r="J46" s="58">
        <f t="shared" si="5"/>
        <v>20000000</v>
      </c>
      <c r="K46" s="22">
        <f>SUM(C46:J46)</f>
        <v>20000000</v>
      </c>
    </row>
    <row r="47" spans="1:11" ht="14.25" customHeight="1" x14ac:dyDescent="0.25">
      <c r="A47" s="30" t="s">
        <v>68</v>
      </c>
      <c r="B47" s="36">
        <v>1</v>
      </c>
      <c r="C47" s="59"/>
      <c r="D47" s="59"/>
      <c r="E47" s="59"/>
      <c r="F47" s="59"/>
      <c r="G47" s="59"/>
      <c r="H47" s="59"/>
      <c r="I47" s="59"/>
      <c r="J47" s="65">
        <v>10000000</v>
      </c>
      <c r="K47" s="43"/>
    </row>
    <row r="48" spans="1:11" ht="14.25" customHeight="1" x14ac:dyDescent="0.25">
      <c r="A48" s="30" t="s">
        <v>69</v>
      </c>
      <c r="B48" s="36">
        <v>1</v>
      </c>
      <c r="C48" s="59"/>
      <c r="D48" s="59"/>
      <c r="E48" s="59"/>
      <c r="F48" s="59"/>
      <c r="G48" s="59"/>
      <c r="H48" s="59"/>
      <c r="I48" s="59"/>
      <c r="J48" s="65">
        <v>10000000</v>
      </c>
      <c r="K48" s="43"/>
    </row>
    <row r="49" spans="1:11" ht="14.25" customHeight="1" x14ac:dyDescent="0.25">
      <c r="A49" s="27" t="s">
        <v>70</v>
      </c>
      <c r="B49" s="28">
        <f t="shared" ref="B49:J49" si="6">+B5+B10+B26+B42+B46</f>
        <v>48</v>
      </c>
      <c r="C49" s="61">
        <f t="shared" si="6"/>
        <v>80000000</v>
      </c>
      <c r="D49" s="61">
        <f t="shared" si="6"/>
        <v>210000000</v>
      </c>
      <c r="E49" s="61">
        <f t="shared" si="6"/>
        <v>340000000</v>
      </c>
      <c r="F49" s="61">
        <f t="shared" si="6"/>
        <v>220000000</v>
      </c>
      <c r="G49" s="61">
        <f t="shared" si="6"/>
        <v>360000000</v>
      </c>
      <c r="H49" s="61">
        <f t="shared" si="6"/>
        <v>200000000</v>
      </c>
      <c r="I49" s="61">
        <f t="shared" si="6"/>
        <v>150000000</v>
      </c>
      <c r="J49" s="61">
        <f t="shared" si="6"/>
        <v>80000000</v>
      </c>
      <c r="K49" s="67">
        <f>+C49+D49+E49+F49+G49+H49+I49+J49</f>
        <v>1640000000</v>
      </c>
    </row>
    <row r="50" spans="1:11" ht="14.25" customHeight="1" x14ac:dyDescent="0.25">
      <c r="A50" s="45" t="s">
        <v>78</v>
      </c>
      <c r="B50" s="46"/>
      <c r="C50" s="66">
        <f>+C49</f>
        <v>80000000</v>
      </c>
      <c r="D50" s="66">
        <f t="shared" ref="D50:J50" si="7">+C50+D49</f>
        <v>290000000</v>
      </c>
      <c r="E50" s="66">
        <f t="shared" si="7"/>
        <v>630000000</v>
      </c>
      <c r="F50" s="66">
        <f t="shared" si="7"/>
        <v>850000000</v>
      </c>
      <c r="G50" s="66">
        <f t="shared" si="7"/>
        <v>1210000000</v>
      </c>
      <c r="H50" s="66">
        <f t="shared" si="7"/>
        <v>1410000000</v>
      </c>
      <c r="I50" s="66">
        <f>+H50+I49</f>
        <v>1560000000</v>
      </c>
      <c r="J50" s="66">
        <f t="shared" si="7"/>
        <v>1640000000</v>
      </c>
      <c r="K50" s="55"/>
    </row>
    <row r="51" spans="1:11" ht="14.25" customHeight="1" x14ac:dyDescent="0.25">
      <c r="A51" s="33" t="s">
        <v>72</v>
      </c>
      <c r="B51" s="47"/>
      <c r="C51" s="51">
        <f>+C50/K49</f>
        <v>4.878048780487805E-2</v>
      </c>
      <c r="D51" s="51">
        <f>+D50/K49</f>
        <v>0.17682926829268292</v>
      </c>
      <c r="E51" s="51">
        <f>+E50/K49</f>
        <v>0.38414634146341464</v>
      </c>
      <c r="F51" s="70">
        <f>+F50/K49</f>
        <v>0.51829268292682928</v>
      </c>
      <c r="G51" s="51">
        <f>+G50/K49</f>
        <v>0.73780487804878048</v>
      </c>
      <c r="H51" s="51">
        <f>+H50/K49</f>
        <v>0.8597560975609756</v>
      </c>
      <c r="I51" s="51">
        <f>+I50/K49</f>
        <v>0.95121951219512191</v>
      </c>
      <c r="J51" s="51">
        <f>+J50/K49</f>
        <v>1</v>
      </c>
    </row>
    <row r="52" spans="1:11" ht="14.25" customHeight="1" x14ac:dyDescent="0.2"/>
    <row r="53" spans="1:11" ht="14.25" customHeight="1" x14ac:dyDescent="0.2"/>
    <row r="54" spans="1:11" ht="14.25" customHeight="1" x14ac:dyDescent="0.2"/>
    <row r="55" spans="1:11" ht="14.25" customHeight="1" x14ac:dyDescent="0.2"/>
    <row r="56" spans="1:11" ht="14.25" customHeight="1" x14ac:dyDescent="0.2"/>
    <row r="57" spans="1:11" ht="14.25" customHeight="1" x14ac:dyDescent="0.2"/>
    <row r="58" spans="1:11" ht="14.25" customHeight="1" x14ac:dyDescent="0.2"/>
    <row r="59" spans="1:11" ht="14.25" customHeight="1" x14ac:dyDescent="0.2"/>
    <row r="60" spans="1:11" ht="14.25" customHeight="1" x14ac:dyDescent="0.2"/>
    <row r="61" spans="1:11" ht="14.25" customHeight="1" x14ac:dyDescent="0.2"/>
    <row r="62" spans="1:11" ht="14.25" customHeight="1" x14ac:dyDescent="0.2"/>
    <row r="63" spans="1:11" ht="14.25" customHeight="1" x14ac:dyDescent="0.2"/>
    <row r="64" spans="1:11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</sheetData>
  <mergeCells count="5">
    <mergeCell ref="A1:K1"/>
    <mergeCell ref="C2:J2"/>
    <mergeCell ref="A2:A3"/>
    <mergeCell ref="B2:B3"/>
    <mergeCell ref="K2:K3"/>
  </mergeCells>
  <pageMargins left="0.7" right="0.7" top="0.75" bottom="0.75" header="0" footer="0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showGridLines="0" workbookViewId="0">
      <selection activeCell="K7" sqref="K7"/>
    </sheetView>
  </sheetViews>
  <sheetFormatPr baseColWidth="10" defaultColWidth="12.625" defaultRowHeight="15" customHeight="1" x14ac:dyDescent="0.2"/>
  <cols>
    <col min="1" max="1" width="18.125" customWidth="1"/>
    <col min="2" max="2" width="5.125" customWidth="1"/>
    <col min="3" max="3" width="10.625" customWidth="1"/>
    <col min="4" max="4" width="12.125" customWidth="1"/>
    <col min="5" max="5" width="11.25" customWidth="1"/>
    <col min="6" max="6" width="10.875" customWidth="1"/>
    <col min="7" max="7" width="11.375" customWidth="1"/>
    <col min="8" max="8" width="11.75" customWidth="1"/>
    <col min="9" max="9" width="12.375" customWidth="1"/>
    <col min="10" max="10" width="13.25" customWidth="1"/>
    <col min="11" max="27" width="9.375" customWidth="1"/>
  </cols>
  <sheetData>
    <row r="1" spans="1:10" ht="14.25" customHeight="1" x14ac:dyDescent="0.2"/>
    <row r="2" spans="1:10" ht="14.25" customHeight="1" x14ac:dyDescent="0.25">
      <c r="A2" s="41" t="s">
        <v>79</v>
      </c>
      <c r="B2" s="42">
        <v>1</v>
      </c>
      <c r="C2" s="42">
        <v>2</v>
      </c>
      <c r="D2" s="42">
        <v>3</v>
      </c>
      <c r="E2" s="42">
        <v>4</v>
      </c>
      <c r="F2" s="42">
        <v>5</v>
      </c>
      <c r="G2" s="42">
        <v>6</v>
      </c>
      <c r="H2" s="42">
        <v>7</v>
      </c>
      <c r="I2" s="42">
        <v>8</v>
      </c>
    </row>
    <row r="3" spans="1:10" ht="14.25" customHeight="1" x14ac:dyDescent="0.25">
      <c r="A3" s="41" t="s">
        <v>80</v>
      </c>
      <c r="B3" s="20">
        <f>+'Valor Planificado'!C10</f>
        <v>0</v>
      </c>
      <c r="C3" s="20">
        <f>+'Valor Planificado'!D10</f>
        <v>90000000</v>
      </c>
      <c r="D3" s="20">
        <f>+'Valor Planificado'!E10</f>
        <v>170000000</v>
      </c>
      <c r="E3" s="20">
        <f>+'Valor Planificado'!F10</f>
        <v>20000000</v>
      </c>
      <c r="F3" s="20">
        <f>+'Valor Planificado'!G10</f>
        <v>50000000</v>
      </c>
      <c r="G3" s="20">
        <f>+'Valor Planificado'!H10</f>
        <v>100000000</v>
      </c>
      <c r="H3" s="20">
        <f>+'Valor Planificado'!I10</f>
        <v>60000000</v>
      </c>
      <c r="I3" s="20">
        <f>+'Valor Planificado'!J5+'Valor Planificado'!J10+'Valor Planificado'!J26+'Valor Planificado'!J42+'Valor Planificado'!J46</f>
        <v>80000000</v>
      </c>
      <c r="J3" s="55">
        <f>SUM(B3:I3)</f>
        <v>570000000</v>
      </c>
    </row>
    <row r="4" spans="1:10" ht="14.25" customHeight="1" x14ac:dyDescent="0.25">
      <c r="A4" s="41" t="s">
        <v>81</v>
      </c>
      <c r="B4" s="20">
        <f>+'costo real'!C26</f>
        <v>0</v>
      </c>
      <c r="C4" s="20">
        <f>+'costo real'!D26</f>
        <v>60000000</v>
      </c>
      <c r="D4" s="20">
        <f>+'costo real'!E26</f>
        <v>110000000</v>
      </c>
      <c r="E4" s="20">
        <f>+'costo real'!F26</f>
        <v>140000000</v>
      </c>
      <c r="F4" s="20">
        <f>+'costo real'!G26</f>
        <v>250000000</v>
      </c>
      <c r="G4" s="20">
        <f>+'costo real'!H26</f>
        <v>40000000</v>
      </c>
      <c r="H4" s="20">
        <f>+'costo real'!I26</f>
        <v>30000000</v>
      </c>
      <c r="I4" s="20">
        <f>+'costo real'!J42+'costo real'!J46</f>
        <v>80000000</v>
      </c>
      <c r="J4" s="55">
        <f>SUM(B4:I4)</f>
        <v>710000000</v>
      </c>
    </row>
    <row r="5" spans="1:10" ht="14.25" customHeight="1" x14ac:dyDescent="0.2">
      <c r="J5" s="55"/>
    </row>
    <row r="6" spans="1:10" ht="14.25" customHeight="1" x14ac:dyDescent="0.2">
      <c r="I6" s="68"/>
      <c r="J6" s="55">
        <f>+J3-J4</f>
        <v>-140000000</v>
      </c>
    </row>
    <row r="7" spans="1:10" ht="14.25" customHeight="1" x14ac:dyDescent="0.2"/>
    <row r="8" spans="1:10" ht="14.25" customHeight="1" x14ac:dyDescent="0.2"/>
    <row r="9" spans="1:10" ht="14.25" customHeight="1" x14ac:dyDescent="0.2"/>
    <row r="10" spans="1:10" ht="14.25" customHeight="1" x14ac:dyDescent="0.2"/>
    <row r="11" spans="1:10" ht="14.25" customHeight="1" x14ac:dyDescent="0.2"/>
    <row r="12" spans="1:10" ht="14.25" customHeight="1" x14ac:dyDescent="0.2"/>
    <row r="13" spans="1:10" ht="14.25" customHeight="1" x14ac:dyDescent="0.2"/>
    <row r="14" spans="1:10" ht="14.25" customHeight="1" x14ac:dyDescent="0.2"/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LA</vt:lpstr>
      <vt:lpstr>ET</vt:lpstr>
      <vt:lpstr>cronograma</vt:lpstr>
      <vt:lpstr>Valor Planificado</vt:lpstr>
      <vt:lpstr>costo real</vt:lpstr>
      <vt:lpstr>planificado vs real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Salas Didacticas Sede Bogota</dc:creator>
  <cp:keywords/>
  <dc:description/>
  <cp:lastModifiedBy>Salas Didacticas Sede Bogota</cp:lastModifiedBy>
  <cp:revision/>
  <dcterms:created xsi:type="dcterms:W3CDTF">2023-09-29T01:14:10Z</dcterms:created>
  <dcterms:modified xsi:type="dcterms:W3CDTF">2025-08-23T14:25:08Z</dcterms:modified>
  <cp:category/>
  <cp:contentStatus/>
</cp:coreProperties>
</file>